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cuments\ADMINISTRATION\C - HALTEROPHILIE\A - FEDERATION\Compétitions 2017.18\TROPHEE MINIMES\"/>
    </mc:Choice>
  </mc:AlternateContent>
  <bookViews>
    <workbookView xWindow="0" yWindow="0" windowWidth="28800" windowHeight="13065"/>
  </bookViews>
  <sheets>
    <sheet name="INDIVIDUEL" sheetId="3" r:id="rId1"/>
    <sheet name="Minimas" sheetId="4" state="hidden" r:id="rId2"/>
  </sheets>
  <definedNames>
    <definedName name="_xlnm.Print_Area" localSheetId="0">INDIVIDUEL!$A$1:$X$132</definedName>
  </definedNames>
  <calcPr calcId="162913"/>
</workbook>
</file>

<file path=xl/calcChain.xml><?xml version="1.0" encoding="utf-8"?>
<calcChain xmlns="http://schemas.openxmlformats.org/spreadsheetml/2006/main">
  <c r="Z81" i="3" l="1"/>
  <c r="Y81" i="3"/>
  <c r="O81" i="3" s="1"/>
  <c r="V81" i="3"/>
  <c r="Z77" i="3"/>
  <c r="S77" i="3" s="1"/>
  <c r="Y77" i="3"/>
  <c r="V77" i="3"/>
  <c r="O77" i="3"/>
  <c r="T77" i="3" s="1"/>
  <c r="W77" i="3" s="1"/>
  <c r="Z76" i="3"/>
  <c r="S76" i="3" s="1"/>
  <c r="Y76" i="3"/>
  <c r="O76" i="3" s="1"/>
  <c r="V76" i="3"/>
  <c r="Z80" i="3"/>
  <c r="S80" i="3" s="1"/>
  <c r="Y80" i="3"/>
  <c r="O80" i="3" s="1"/>
  <c r="V80" i="3"/>
  <c r="Z78" i="3"/>
  <c r="S78" i="3" s="1"/>
  <c r="Y78" i="3"/>
  <c r="O78" i="3" s="1"/>
  <c r="T78" i="3" s="1"/>
  <c r="W78" i="3" s="1"/>
  <c r="V78" i="3"/>
  <c r="Z75" i="3"/>
  <c r="S75" i="3" s="1"/>
  <c r="Y75" i="3"/>
  <c r="O75" i="3" s="1"/>
  <c r="V75" i="3"/>
  <c r="Z79" i="3"/>
  <c r="S79" i="3" s="1"/>
  <c r="Y79" i="3"/>
  <c r="V79" i="3"/>
  <c r="O79" i="3"/>
  <c r="V100" i="3"/>
  <c r="V128" i="3"/>
  <c r="Y128" i="3"/>
  <c r="O128" i="3" s="1"/>
  <c r="Z128" i="3"/>
  <c r="S128" i="3" s="1"/>
  <c r="T79" i="3" l="1"/>
  <c r="W79" i="3" s="1"/>
  <c r="T76" i="3"/>
  <c r="W76" i="3" s="1"/>
  <c r="T80" i="3"/>
  <c r="W80" i="3" s="1"/>
  <c r="T81" i="3"/>
  <c r="W81" i="3" s="1"/>
  <c r="T75" i="3"/>
  <c r="W75" i="3" s="1"/>
  <c r="T128" i="3"/>
  <c r="W128" i="3" s="1"/>
  <c r="Z116" i="3" l="1"/>
  <c r="S116" i="3" s="1"/>
  <c r="Y116" i="3"/>
  <c r="O116" i="3" s="1"/>
  <c r="V116" i="3"/>
  <c r="Z115" i="3"/>
  <c r="S115" i="3" s="1"/>
  <c r="Y115" i="3"/>
  <c r="O115" i="3" s="1"/>
  <c r="V115" i="3"/>
  <c r="Z120" i="3"/>
  <c r="S120" i="3" s="1"/>
  <c r="Y120" i="3"/>
  <c r="O120" i="3" s="1"/>
  <c r="V120" i="3"/>
  <c r="Z112" i="3"/>
  <c r="S112" i="3" s="1"/>
  <c r="Y112" i="3"/>
  <c r="O112" i="3" s="1"/>
  <c r="T112" i="3" s="1"/>
  <c r="W112" i="3" s="1"/>
  <c r="V112" i="3"/>
  <c r="Z113" i="3"/>
  <c r="S113" i="3" s="1"/>
  <c r="Y113" i="3"/>
  <c r="O113" i="3" s="1"/>
  <c r="V113" i="3"/>
  <c r="Z117" i="3"/>
  <c r="S117" i="3" s="1"/>
  <c r="Y117" i="3"/>
  <c r="O117" i="3" s="1"/>
  <c r="V117" i="3"/>
  <c r="Z87" i="3"/>
  <c r="S87" i="3" s="1"/>
  <c r="Y87" i="3"/>
  <c r="O87" i="3" s="1"/>
  <c r="V87" i="3"/>
  <c r="Z92" i="3"/>
  <c r="S92" i="3" s="1"/>
  <c r="Y92" i="3"/>
  <c r="O92" i="3" s="1"/>
  <c r="V92" i="3"/>
  <c r="Z88" i="3"/>
  <c r="S88" i="3" s="1"/>
  <c r="Y88" i="3"/>
  <c r="O88" i="3" s="1"/>
  <c r="V88" i="3"/>
  <c r="Z93" i="3"/>
  <c r="S93" i="3" s="1"/>
  <c r="Y93" i="3"/>
  <c r="O93" i="3" s="1"/>
  <c r="V93" i="3"/>
  <c r="Z91" i="3"/>
  <c r="S91" i="3" s="1"/>
  <c r="Y91" i="3"/>
  <c r="O91" i="3" s="1"/>
  <c r="V91" i="3"/>
  <c r="Z94" i="3"/>
  <c r="S94" i="3" s="1"/>
  <c r="Y94" i="3"/>
  <c r="O94" i="3" s="1"/>
  <c r="V94" i="3"/>
  <c r="Z89" i="3"/>
  <c r="S89" i="3" s="1"/>
  <c r="Y89" i="3"/>
  <c r="O89" i="3" s="1"/>
  <c r="V89" i="3"/>
  <c r="Z90" i="3"/>
  <c r="S90" i="3" s="1"/>
  <c r="Y90" i="3"/>
  <c r="O90" i="3" s="1"/>
  <c r="V90" i="3"/>
  <c r="Z130" i="3"/>
  <c r="S130" i="3" s="1"/>
  <c r="Y130" i="3"/>
  <c r="O130" i="3" s="1"/>
  <c r="V130" i="3"/>
  <c r="Z126" i="3"/>
  <c r="S126" i="3" s="1"/>
  <c r="Y126" i="3"/>
  <c r="O126" i="3" s="1"/>
  <c r="V126" i="3"/>
  <c r="Z127" i="3"/>
  <c r="S127" i="3" s="1"/>
  <c r="Y127" i="3"/>
  <c r="O127" i="3" s="1"/>
  <c r="V127" i="3"/>
  <c r="Z129" i="3"/>
  <c r="S129" i="3" s="1"/>
  <c r="Y129" i="3"/>
  <c r="O129" i="3" s="1"/>
  <c r="V129" i="3"/>
  <c r="Z131" i="3"/>
  <c r="S131" i="3" s="1"/>
  <c r="Y131" i="3"/>
  <c r="O131" i="3" s="1"/>
  <c r="V131" i="3"/>
  <c r="Z104" i="3"/>
  <c r="S104" i="3" s="1"/>
  <c r="Y104" i="3"/>
  <c r="O104" i="3" s="1"/>
  <c r="V104" i="3"/>
  <c r="Z106" i="3"/>
  <c r="S106" i="3" s="1"/>
  <c r="Y106" i="3"/>
  <c r="O106" i="3" s="1"/>
  <c r="V106" i="3"/>
  <c r="Z103" i="3"/>
  <c r="S103" i="3" s="1"/>
  <c r="Y103" i="3"/>
  <c r="O103" i="3" s="1"/>
  <c r="V103" i="3"/>
  <c r="Z102" i="3"/>
  <c r="S102" i="3" s="1"/>
  <c r="Y102" i="3"/>
  <c r="O102" i="3" s="1"/>
  <c r="V102" i="3"/>
  <c r="Z105" i="3"/>
  <c r="S105" i="3" s="1"/>
  <c r="Y105" i="3"/>
  <c r="O105" i="3" s="1"/>
  <c r="V105" i="3"/>
  <c r="Z101" i="3"/>
  <c r="S101" i="3" s="1"/>
  <c r="Y101" i="3"/>
  <c r="O101" i="3" s="1"/>
  <c r="V101" i="3"/>
  <c r="T117" i="3" l="1"/>
  <c r="W117" i="3" s="1"/>
  <c r="T115" i="3"/>
  <c r="W115" i="3" s="1"/>
  <c r="T90" i="3"/>
  <c r="W90" i="3" s="1"/>
  <c r="T93" i="3"/>
  <c r="W93" i="3" s="1"/>
  <c r="T88" i="3"/>
  <c r="W88" i="3" s="1"/>
  <c r="T131" i="3"/>
  <c r="W131" i="3" s="1"/>
  <c r="T87" i="3"/>
  <c r="W87" i="3" s="1"/>
  <c r="T120" i="3"/>
  <c r="W120" i="3" s="1"/>
  <c r="T92" i="3"/>
  <c r="W92" i="3" s="1"/>
  <c r="T113" i="3"/>
  <c r="W113" i="3" s="1"/>
  <c r="T116" i="3"/>
  <c r="W116" i="3" s="1"/>
  <c r="T91" i="3"/>
  <c r="W91" i="3" s="1"/>
  <c r="T94" i="3"/>
  <c r="W94" i="3" s="1"/>
  <c r="T89" i="3"/>
  <c r="W89" i="3" s="1"/>
  <c r="T127" i="3"/>
  <c r="W127" i="3" s="1"/>
  <c r="T130" i="3"/>
  <c r="W130" i="3" s="1"/>
  <c r="T126" i="3"/>
  <c r="W126" i="3" s="1"/>
  <c r="T129" i="3"/>
  <c r="W129" i="3" s="1"/>
  <c r="T101" i="3"/>
  <c r="W101" i="3" s="1"/>
  <c r="T105" i="3"/>
  <c r="W105" i="3" s="1"/>
  <c r="T106" i="3"/>
  <c r="W106" i="3" s="1"/>
  <c r="T103" i="3"/>
  <c r="W103" i="3" s="1"/>
  <c r="T102" i="3"/>
  <c r="W102" i="3" s="1"/>
  <c r="T104" i="3"/>
  <c r="W104" i="3" s="1"/>
  <c r="Z114" i="3"/>
  <c r="S114" i="3" s="1"/>
  <c r="Y114" i="3"/>
  <c r="O114" i="3" s="1"/>
  <c r="V114" i="3"/>
  <c r="Z119" i="3"/>
  <c r="S119" i="3" s="1"/>
  <c r="Y119" i="3"/>
  <c r="O119" i="3" s="1"/>
  <c r="V119" i="3"/>
  <c r="Z118" i="3"/>
  <c r="S118" i="3" s="1"/>
  <c r="Y118" i="3"/>
  <c r="O118" i="3" s="1"/>
  <c r="V118" i="3"/>
  <c r="Z100" i="3"/>
  <c r="S100" i="3" s="1"/>
  <c r="Y100" i="3"/>
  <c r="O100" i="3" s="1"/>
  <c r="T100" i="3" s="1"/>
  <c r="W100" i="3" s="1"/>
  <c r="T118" i="3" l="1"/>
  <c r="W118" i="3" s="1"/>
  <c r="T119" i="3"/>
  <c r="W119" i="3" s="1"/>
  <c r="T114" i="3"/>
  <c r="W114" i="3" s="1"/>
</calcChain>
</file>

<file path=xl/sharedStrings.xml><?xml version="1.0" encoding="utf-8"?>
<sst xmlns="http://schemas.openxmlformats.org/spreadsheetml/2006/main" count="1230" uniqueCount="345">
  <si>
    <t>NOM - Prénom</t>
  </si>
  <si>
    <t>P.C.</t>
  </si>
  <si>
    <t>TOTAL</t>
  </si>
  <si>
    <t>IWF</t>
  </si>
  <si>
    <t>NAT</t>
  </si>
  <si>
    <t>COMPETITION</t>
  </si>
  <si>
    <t>LIEU</t>
  </si>
  <si>
    <t>Pl</t>
  </si>
  <si>
    <t>Catégorie</t>
  </si>
  <si>
    <t>REG</t>
  </si>
  <si>
    <t>Licence</t>
  </si>
  <si>
    <t>CLUB</t>
  </si>
  <si>
    <t>AN</t>
  </si>
  <si>
    <t>ARR</t>
  </si>
  <si>
    <t>EP-J</t>
  </si>
  <si>
    <t>DATE</t>
  </si>
  <si>
    <t>FC1 40</t>
  </si>
  <si>
    <t>FC1 44</t>
  </si>
  <si>
    <t>FC1 48</t>
  </si>
  <si>
    <t>FC1 53</t>
  </si>
  <si>
    <t>FC1 58</t>
  </si>
  <si>
    <t>FC1 63</t>
  </si>
  <si>
    <t>FC1 69</t>
  </si>
  <si>
    <t>FC1 +69</t>
  </si>
  <si>
    <t>FC2 44</t>
  </si>
  <si>
    <t>FC2 48</t>
  </si>
  <si>
    <t>FC2 53</t>
  </si>
  <si>
    <t>FC2 58</t>
  </si>
  <si>
    <t>FC2 63</t>
  </si>
  <si>
    <t>FC2 69</t>
  </si>
  <si>
    <t>C1 45</t>
  </si>
  <si>
    <t>C1 50</t>
  </si>
  <si>
    <t>C1 56</t>
  </si>
  <si>
    <t>C1 62</t>
  </si>
  <si>
    <t>C1 69</t>
  </si>
  <si>
    <t>C1 77</t>
  </si>
  <si>
    <t>C1 85</t>
  </si>
  <si>
    <t>C2 50</t>
  </si>
  <si>
    <t>C2 56</t>
  </si>
  <si>
    <t>C2 62</t>
  </si>
  <si>
    <t>C2 69</t>
  </si>
  <si>
    <t>C2 77</t>
  </si>
  <si>
    <t>C2 85</t>
  </si>
  <si>
    <t>C2 94</t>
  </si>
  <si>
    <t>C2 +94</t>
  </si>
  <si>
    <t>DEBUTANT</t>
  </si>
  <si>
    <t>DEPARTEMENTAL</t>
  </si>
  <si>
    <t>REGIONAL</t>
  </si>
  <si>
    <t>INTERREGIONAL</t>
  </si>
  <si>
    <t>FEDERAL</t>
  </si>
  <si>
    <t>NATIONAL</t>
  </si>
  <si>
    <t>INTERNATIONAL B</t>
  </si>
  <si>
    <t>INTERNATIONAL A</t>
  </si>
  <si>
    <t>OLYMPIQUE</t>
  </si>
  <si>
    <t>MINIME</t>
  </si>
  <si>
    <t>CADET</t>
  </si>
  <si>
    <t>JUNIOR</t>
  </si>
  <si>
    <t>SENIOR</t>
  </si>
  <si>
    <t>CADETTE</t>
  </si>
  <si>
    <t xml:space="preserve"> </t>
  </si>
  <si>
    <t>Genre</t>
  </si>
  <si>
    <t>H</t>
  </si>
  <si>
    <t>J 56</t>
  </si>
  <si>
    <t>J 62</t>
  </si>
  <si>
    <t>J 69</t>
  </si>
  <si>
    <t>J 77</t>
  </si>
  <si>
    <t>J 85</t>
  </si>
  <si>
    <t>J 94</t>
  </si>
  <si>
    <t>J 105</t>
  </si>
  <si>
    <t>J +105</t>
  </si>
  <si>
    <t>S 56</t>
  </si>
  <si>
    <t>S 62</t>
  </si>
  <si>
    <t>S 69</t>
  </si>
  <si>
    <t>S 77</t>
  </si>
  <si>
    <t>S 85</t>
  </si>
  <si>
    <t>S 94</t>
  </si>
  <si>
    <t>S 105</t>
  </si>
  <si>
    <t>S +105</t>
  </si>
  <si>
    <t>FJ 48</t>
  </si>
  <si>
    <t>FJ 53</t>
  </si>
  <si>
    <t>FJ 58</t>
  </si>
  <si>
    <t>FJ 63</t>
  </si>
  <si>
    <t>FJ 69</t>
  </si>
  <si>
    <t>FJ 75</t>
  </si>
  <si>
    <t>FS 48</t>
  </si>
  <si>
    <t>FS 53</t>
  </si>
  <si>
    <t>FS 58</t>
  </si>
  <si>
    <t>FS 63</t>
  </si>
  <si>
    <t>FS 69</t>
  </si>
  <si>
    <t>FS 75</t>
  </si>
  <si>
    <t>C1 +85</t>
  </si>
  <si>
    <t>FS 90</t>
  </si>
  <si>
    <t>FS +90</t>
  </si>
  <si>
    <t>FJ 90</t>
  </si>
  <si>
    <t>FJ +90</t>
  </si>
  <si>
    <t>FC2 75</t>
  </si>
  <si>
    <t>FC2 +75</t>
  </si>
  <si>
    <t>BENJAMIN</t>
  </si>
  <si>
    <t>BEN</t>
  </si>
  <si>
    <t>FM 63</t>
  </si>
  <si>
    <t>FM +63</t>
  </si>
  <si>
    <t>FM 36</t>
  </si>
  <si>
    <t>FM 40</t>
  </si>
  <si>
    <t>FM 44</t>
  </si>
  <si>
    <t>FM 48</t>
  </si>
  <si>
    <t>FM 53</t>
  </si>
  <si>
    <t>FM 58</t>
  </si>
  <si>
    <t>Serie</t>
  </si>
  <si>
    <t>- - -</t>
  </si>
  <si>
    <t>MM 35</t>
  </si>
  <si>
    <t>MM 40</t>
  </si>
  <si>
    <t>MM 45</t>
  </si>
  <si>
    <t>MM 50</t>
  </si>
  <si>
    <t>MM 56</t>
  </si>
  <si>
    <t>MM 62</t>
  </si>
  <si>
    <t>MM 69</t>
  </si>
  <si>
    <t>MM +69</t>
  </si>
  <si>
    <t>PLOUHINEC</t>
  </si>
  <si>
    <t>TROPHEE DES MINIMES - MASCULINS</t>
  </si>
  <si>
    <t xml:space="preserve">DEB </t>
  </si>
  <si>
    <t>DEP +</t>
  </si>
  <si>
    <t>REG +</t>
  </si>
  <si>
    <t>IRG +</t>
  </si>
  <si>
    <t>FED +</t>
  </si>
  <si>
    <t>NAT +</t>
  </si>
  <si>
    <t>INTB +</t>
  </si>
  <si>
    <t>INTA +</t>
  </si>
  <si>
    <t>OLY +</t>
  </si>
  <si>
    <t>35 Kg</t>
  </si>
  <si>
    <t>HDF</t>
  </si>
  <si>
    <t>NOURTIER</t>
  </si>
  <si>
    <t>Thomas</t>
  </si>
  <si>
    <t>Villers Bretonneux KC</t>
  </si>
  <si>
    <t>F</t>
  </si>
  <si>
    <t>VAUDRU</t>
  </si>
  <si>
    <t>Lucas</t>
  </si>
  <si>
    <t>Stade Saint-Lois</t>
  </si>
  <si>
    <t>BRE</t>
  </si>
  <si>
    <t>CLOAREC</t>
  </si>
  <si>
    <t>Lenny</t>
  </si>
  <si>
    <t>CHM Plouhinec PdR</t>
  </si>
  <si>
    <t>RIQUIER</t>
  </si>
  <si>
    <t>Alexis</t>
  </si>
  <si>
    <t>OSM Lomme</t>
  </si>
  <si>
    <t>PDL</t>
  </si>
  <si>
    <t>COTTEREAU</t>
  </si>
  <si>
    <t>Hugo</t>
  </si>
  <si>
    <t>CA Evron 53</t>
  </si>
  <si>
    <t>IDF</t>
  </si>
  <si>
    <t>FAELENS</t>
  </si>
  <si>
    <t>Noah</t>
  </si>
  <si>
    <t>Rueil AC</t>
  </si>
  <si>
    <t>LAUWERIER</t>
  </si>
  <si>
    <t>Kenzo</t>
  </si>
  <si>
    <t>CA Rosendael</t>
  </si>
  <si>
    <t>YONNET</t>
  </si>
  <si>
    <t>Enzo</t>
  </si>
  <si>
    <t>EUDE</t>
  </si>
  <si>
    <t>Kylian</t>
  </si>
  <si>
    <t>DEHANE</t>
  </si>
  <si>
    <t>Raphael</t>
  </si>
  <si>
    <t>CHCD Comines</t>
  </si>
  <si>
    <t>AIT BELLA PAUWELS</t>
  </si>
  <si>
    <t>Ismael</t>
  </si>
  <si>
    <t>LOGER</t>
  </si>
  <si>
    <t>Flavien</t>
  </si>
  <si>
    <t>GILIBERT</t>
  </si>
  <si>
    <t>Vivien</t>
  </si>
  <si>
    <t>Péronne AAEEP</t>
  </si>
  <si>
    <t>BAILLET DECAMP</t>
  </si>
  <si>
    <t>La Vaillante St Quentin</t>
  </si>
  <si>
    <t>MACAREL</t>
  </si>
  <si>
    <t>BRUNET</t>
  </si>
  <si>
    <t>Florian</t>
  </si>
  <si>
    <t>La Ferté Milon CMHM</t>
  </si>
  <si>
    <t>BFC</t>
  </si>
  <si>
    <t>LOMBARD</t>
  </si>
  <si>
    <t>Boris</t>
  </si>
  <si>
    <t>CH Luxeuil</t>
  </si>
  <si>
    <t>GOUARD</t>
  </si>
  <si>
    <t>Tom</t>
  </si>
  <si>
    <t>Saint-Brevin Les Pins</t>
  </si>
  <si>
    <t>BOURDON</t>
  </si>
  <si>
    <t>Adrien</t>
  </si>
  <si>
    <t>BOUKRI</t>
  </si>
  <si>
    <t>Noham</t>
  </si>
  <si>
    <t>LONGUEPEE</t>
  </si>
  <si>
    <t>Noa</t>
  </si>
  <si>
    <t>NDIE</t>
  </si>
  <si>
    <t>40 Kg</t>
  </si>
  <si>
    <t>Nc</t>
  </si>
  <si>
    <t>AUR</t>
  </si>
  <si>
    <t>VUAILLAT</t>
  </si>
  <si>
    <t>Oyonnax</t>
  </si>
  <si>
    <t>Daniel</t>
  </si>
  <si>
    <t>MARBOUTIE</t>
  </si>
  <si>
    <t>Danis</t>
  </si>
  <si>
    <t>MOULUN</t>
  </si>
  <si>
    <t>Clément</t>
  </si>
  <si>
    <t>CMHC St Pol sur Mer</t>
  </si>
  <si>
    <t>PAC</t>
  </si>
  <si>
    <t>BAILLEUX</t>
  </si>
  <si>
    <t>Cyril</t>
  </si>
  <si>
    <t>EEAR Monteux</t>
  </si>
  <si>
    <t>ROOSEBEKE</t>
  </si>
  <si>
    <t>Yanis</t>
  </si>
  <si>
    <t>Ol. Grande-Synthe</t>
  </si>
  <si>
    <t>CANTELOUP</t>
  </si>
  <si>
    <t>Nolan</t>
  </si>
  <si>
    <t>OBERT</t>
  </si>
  <si>
    <t>Ludwig</t>
  </si>
  <si>
    <t>PARIZOT</t>
  </si>
  <si>
    <t>Kénaï</t>
  </si>
  <si>
    <t>SAHIN-ZIMMERMAN</t>
  </si>
  <si>
    <t>Mikail</t>
  </si>
  <si>
    <t>AL Quimper</t>
  </si>
  <si>
    <t>BELLIER--BARREAU</t>
  </si>
  <si>
    <t>Maël</t>
  </si>
  <si>
    <t>ETCHEVERRY</t>
  </si>
  <si>
    <t>Valentin</t>
  </si>
  <si>
    <t>45 Kg</t>
  </si>
  <si>
    <t>Soheil</t>
  </si>
  <si>
    <t>OCC</t>
  </si>
  <si>
    <t>BOSSIAN</t>
  </si>
  <si>
    <t>HC FIGEAC</t>
  </si>
  <si>
    <t>WILLIAM</t>
  </si>
  <si>
    <t>Logan</t>
  </si>
  <si>
    <t>CJF Laval / Voutre</t>
  </si>
  <si>
    <t>Nils</t>
  </si>
  <si>
    <t>CARRE</t>
  </si>
  <si>
    <t>LEBLOND</t>
  </si>
  <si>
    <t>Amaury</t>
  </si>
  <si>
    <t>MARIA</t>
  </si>
  <si>
    <t>Antoine</t>
  </si>
  <si>
    <t>CHM CHAVILLE</t>
  </si>
  <si>
    <t>D'HEILLY LENGELLE</t>
  </si>
  <si>
    <t>DUFOUR</t>
  </si>
  <si>
    <t>Quentin</t>
  </si>
  <si>
    <t>MOUTARDIER</t>
  </si>
  <si>
    <t>Axel</t>
  </si>
  <si>
    <t>HC Decazevillois</t>
  </si>
  <si>
    <t>RIBAUDO</t>
  </si>
  <si>
    <t>Samuel</t>
  </si>
  <si>
    <t>RENOIR</t>
  </si>
  <si>
    <t>RIVIERE</t>
  </si>
  <si>
    <t>Gaël</t>
  </si>
  <si>
    <t>MORIAUX</t>
  </si>
  <si>
    <t>Jessy</t>
  </si>
  <si>
    <t>Roisel CHFM</t>
  </si>
  <si>
    <t>LE GONIDEC</t>
  </si>
  <si>
    <t>MORTIER-LETOURNEAU</t>
  </si>
  <si>
    <t>Stelan</t>
  </si>
  <si>
    <t>LEMOINE</t>
  </si>
  <si>
    <t>50 Kg</t>
  </si>
  <si>
    <t>TRANQUILLAIN</t>
  </si>
  <si>
    <t>Nathanel</t>
  </si>
  <si>
    <t>LE JULE</t>
  </si>
  <si>
    <t>Mael</t>
  </si>
  <si>
    <t>CA Lorient</t>
  </si>
  <si>
    <t>SOMBRET</t>
  </si>
  <si>
    <t>Villers Bretonneux</t>
  </si>
  <si>
    <t>MONNEREAU</t>
  </si>
  <si>
    <t>Julien</t>
  </si>
  <si>
    <t>SCHIARI</t>
  </si>
  <si>
    <t>DHOT</t>
  </si>
  <si>
    <t>Tanguy</t>
  </si>
  <si>
    <t>BERTOT-MAHAUX</t>
  </si>
  <si>
    <t>Eliot</t>
  </si>
  <si>
    <t>HC Figeac</t>
  </si>
  <si>
    <t>62 Kg</t>
  </si>
  <si>
    <t>CASTIEN</t>
  </si>
  <si>
    <t>Corentin</t>
  </si>
  <si>
    <t>LECLERC</t>
  </si>
  <si>
    <t>Thimoté</t>
  </si>
  <si>
    <t>GUERIN</t>
  </si>
  <si>
    <t>Theo</t>
  </si>
  <si>
    <t>DORLIN</t>
  </si>
  <si>
    <t>Blanc-Mesnil</t>
  </si>
  <si>
    <t>BERTHE</t>
  </si>
  <si>
    <t>Tristan</t>
  </si>
  <si>
    <t>CORDONNIER DELMAS</t>
  </si>
  <si>
    <t>+ 69 Kg</t>
  </si>
  <si>
    <t>56 Kg</t>
  </si>
  <si>
    <t>Karliss</t>
  </si>
  <si>
    <t>69 Kg</t>
  </si>
  <si>
    <t>Gabin</t>
  </si>
  <si>
    <t>COTTE GAUDIN</t>
  </si>
  <si>
    <t>Simon</t>
  </si>
  <si>
    <t>AC ST Marcellin</t>
  </si>
  <si>
    <t>GE</t>
  </si>
  <si>
    <t>LAEMLIN</t>
  </si>
  <si>
    <t>Yoan</t>
  </si>
  <si>
    <t>US Wittenheim</t>
  </si>
  <si>
    <t>Nie</t>
  </si>
  <si>
    <t>COLLINOT</t>
  </si>
  <si>
    <t>Alan</t>
  </si>
  <si>
    <t>CHM Le Trait</t>
  </si>
  <si>
    <t>DARKAOUI</t>
  </si>
  <si>
    <t>Saleux CHM</t>
  </si>
  <si>
    <t>DA SILVA</t>
  </si>
  <si>
    <t>Romain</t>
  </si>
  <si>
    <t>CH Saint Baldoph</t>
  </si>
  <si>
    <t>CVL</t>
  </si>
  <si>
    <t>ROUGE</t>
  </si>
  <si>
    <t>Crossfit Cenabum</t>
  </si>
  <si>
    <t>LEBRUN</t>
  </si>
  <si>
    <t>Sacha</t>
  </si>
  <si>
    <t>BEKKOUCH</t>
  </si>
  <si>
    <t>Yassine</t>
  </si>
  <si>
    <t>Cachan HM</t>
  </si>
  <si>
    <t xml:space="preserve">DA SILVA </t>
  </si>
  <si>
    <t>Thibaut</t>
  </si>
  <si>
    <t>CH Saint Badolph</t>
  </si>
  <si>
    <t>SALES</t>
  </si>
  <si>
    <t xml:space="preserve">Erwan </t>
  </si>
  <si>
    <t>HEAFALA</t>
  </si>
  <si>
    <t>Vitolio</t>
  </si>
  <si>
    <t>TOUAHRI</t>
  </si>
  <si>
    <t>CHM Plouhinec PDR</t>
  </si>
  <si>
    <t>COLIN</t>
  </si>
  <si>
    <t>AFHMA Franconville</t>
  </si>
  <si>
    <t>NOR</t>
  </si>
  <si>
    <t>POUPEE</t>
  </si>
  <si>
    <t>Faust</t>
  </si>
  <si>
    <t>St Lo</t>
  </si>
  <si>
    <t>FOURNIER</t>
  </si>
  <si>
    <t>CA ROSENDAEL</t>
  </si>
  <si>
    <t>GOSSELIN</t>
  </si>
  <si>
    <t>LEVIONNOIS</t>
  </si>
  <si>
    <t>MAR</t>
  </si>
  <si>
    <t>PANZOU</t>
  </si>
  <si>
    <t>ABBC/Foyal Didier</t>
  </si>
  <si>
    <t>BIANCO</t>
  </si>
  <si>
    <t>Loucas</t>
  </si>
  <si>
    <t>GROUST</t>
  </si>
  <si>
    <t>ROGUET</t>
  </si>
  <si>
    <t>CJF LAVAL VOUTRE</t>
  </si>
  <si>
    <t>DAVIS</t>
  </si>
  <si>
    <t>Matteo</t>
  </si>
  <si>
    <t>CHM PLOUHINEC</t>
  </si>
  <si>
    <t>BARRE</t>
  </si>
  <si>
    <t>La Vaillante Haltero</t>
  </si>
  <si>
    <t>Luka</t>
  </si>
  <si>
    <t>St Marcellin</t>
  </si>
  <si>
    <t>AURA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</si>
</sst>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yy"/>
    <numFmt numFmtId="167" formatCode="[$-40C]d\-mmm\-yy;@"/>
  </numFmts>
  <fonts count="28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1"/>
      <color indexed="9"/>
      <name val="Arial"/>
      <family val="2"/>
    </font>
    <font>
      <b/>
      <sz val="11"/>
      <color indexed="55"/>
      <name val="Arial"/>
      <family val="2"/>
    </font>
    <font>
      <b/>
      <sz val="18"/>
      <color indexed="55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1"/>
      <color indexed="10"/>
      <name val="Arial"/>
      <family val="2"/>
    </font>
    <font>
      <b/>
      <sz val="14"/>
      <color rgb="FF0000FF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b/>
      <sz val="10"/>
      <color indexed="55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rgb="FF0070C0"/>
      <name val="Arial"/>
      <family val="2"/>
    </font>
    <font>
      <sz val="18"/>
      <color theme="0" tint="-0.249977111117893"/>
      <name val="Arial"/>
      <family val="2"/>
    </font>
    <font>
      <sz val="11"/>
      <color indexed="8"/>
      <name val="Arial"/>
      <family val="2"/>
    </font>
    <font>
      <b/>
      <sz val="11"/>
      <color theme="0"/>
      <name val="Arial"/>
      <family val="2"/>
    </font>
    <font>
      <b/>
      <sz val="9"/>
      <name val="Arial"/>
      <family val="2"/>
    </font>
    <font>
      <b/>
      <sz val="14"/>
      <color theme="0"/>
      <name val="Arial"/>
      <family val="2"/>
    </font>
    <font>
      <b/>
      <sz val="18"/>
      <color indexed="8"/>
      <name val="Arial"/>
      <family val="2"/>
    </font>
    <font>
      <b/>
      <sz val="16"/>
      <color rgb="FF3333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indexed="1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 style="dashed">
        <color rgb="FF00B0F0"/>
      </top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 style="dashed">
        <color rgb="FF00B0F0"/>
      </top>
      <bottom style="dashed">
        <color rgb="FF00B0F0"/>
      </bottom>
      <diagonal/>
    </border>
    <border>
      <left style="medium">
        <color rgb="FF00B0F0"/>
      </left>
      <right style="thin">
        <color rgb="FF00B0F0"/>
      </right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/>
      <top style="dashed">
        <color rgb="FF00B0F0"/>
      </top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 style="dashed">
        <color rgb="FF00B0F0"/>
      </top>
      <bottom/>
      <diagonal/>
    </border>
    <border>
      <left style="thin">
        <color rgb="FF00B0F0"/>
      </left>
      <right style="hair">
        <color rgb="FF00B0F0"/>
      </right>
      <top style="dashed">
        <color rgb="FF00B0F0"/>
      </top>
      <bottom/>
      <diagonal/>
    </border>
    <border>
      <left style="hair">
        <color rgb="FF00B0F0"/>
      </left>
      <right style="thin">
        <color rgb="FF00B0F0"/>
      </right>
      <top style="dashed">
        <color rgb="FF00B0F0"/>
      </top>
      <bottom/>
      <diagonal/>
    </border>
    <border>
      <left style="medium">
        <color rgb="FF00B0F0"/>
      </left>
      <right style="dotted">
        <color rgb="FF00B0F0"/>
      </right>
      <top style="dashed">
        <color rgb="FF00B0F0"/>
      </top>
      <bottom/>
      <diagonal/>
    </border>
    <border>
      <left style="dotted">
        <color rgb="FF00B0F0"/>
      </left>
      <right style="dotted">
        <color rgb="FF00B0F0"/>
      </right>
      <top style="dashed">
        <color rgb="FF00B0F0"/>
      </top>
      <bottom/>
      <diagonal/>
    </border>
    <border>
      <left style="thin">
        <color rgb="FF00B0F0"/>
      </left>
      <right/>
      <top style="dashed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hair">
        <color rgb="FF00B0F0"/>
      </right>
      <top/>
      <bottom style="dashed">
        <color rgb="FF00B0F0"/>
      </bottom>
      <diagonal/>
    </border>
    <border>
      <left style="hair">
        <color rgb="FF00B0F0"/>
      </left>
      <right style="thin">
        <color rgb="FF00B0F0"/>
      </right>
      <top/>
      <bottom style="dashed">
        <color rgb="FF00B0F0"/>
      </bottom>
      <diagonal/>
    </border>
    <border>
      <left style="thin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medium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dotted">
        <color rgb="FF00B0F0"/>
      </right>
      <top/>
      <bottom style="dashed">
        <color rgb="FF00B0F0"/>
      </bottom>
      <diagonal/>
    </border>
    <border>
      <left style="dotted">
        <color rgb="FF00B0F0"/>
      </left>
      <right style="medium">
        <color rgb="FF00B0F0"/>
      </right>
      <top/>
      <bottom style="dashed">
        <color rgb="FF00B0F0"/>
      </bottom>
      <diagonal/>
    </border>
    <border>
      <left style="thin">
        <color rgb="FF00B0F0"/>
      </left>
      <right/>
      <top/>
      <bottom style="dashed">
        <color rgb="FF00B0F0"/>
      </bottom>
      <diagonal/>
    </border>
    <border>
      <left style="medium">
        <color rgb="FF00B0F0"/>
      </left>
      <right/>
      <top/>
      <bottom/>
      <diagonal/>
    </border>
    <border>
      <left/>
      <right/>
      <top/>
      <bottom style="dashed">
        <color rgb="FF00B0F0"/>
      </bottom>
      <diagonal/>
    </border>
    <border>
      <left/>
      <right style="medium">
        <color rgb="FF00B0F0"/>
      </right>
      <top/>
      <bottom/>
      <diagonal/>
    </border>
    <border>
      <left style="thin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 style="hair">
        <color rgb="FF00B0F0"/>
      </right>
      <top style="medium">
        <color rgb="FF00B0F0"/>
      </top>
      <bottom style="medium">
        <color rgb="FF00B0F0"/>
      </bottom>
      <diagonal/>
    </border>
    <border>
      <left style="hair">
        <color rgb="FF00B0F0"/>
      </left>
      <right style="hair">
        <color rgb="FF00B0F0"/>
      </right>
      <top style="medium">
        <color rgb="FF00B0F0"/>
      </top>
      <bottom style="medium">
        <color rgb="FF00B0F0"/>
      </bottom>
      <diagonal/>
    </border>
    <border>
      <left style="hair">
        <color rgb="FF00B0F0"/>
      </left>
      <right style="thin">
        <color rgb="FF00B0F0"/>
      </right>
      <top style="medium">
        <color rgb="FF00B0F0"/>
      </top>
      <bottom style="medium">
        <color rgb="FF00B0F0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2" borderId="0" xfId="0" applyFont="1" applyFill="1" applyAlignment="1" applyProtection="1">
      <alignment vertical="center"/>
      <protection locked="0" hidden="1"/>
    </xf>
    <xf numFmtId="166" fontId="1" fillId="2" borderId="0" xfId="0" applyNumberFormat="1" applyFont="1" applyFill="1" applyAlignment="1" applyProtection="1">
      <alignment vertical="center"/>
      <protection locked="0" hidden="1"/>
    </xf>
    <xf numFmtId="0" fontId="1" fillId="2" borderId="0" xfId="0" applyFont="1" applyFill="1" applyAlignment="1" applyProtection="1">
      <alignment horizontal="center" vertical="center"/>
      <protection locked="0" hidden="1"/>
    </xf>
    <xf numFmtId="0" fontId="2" fillId="2" borderId="0" xfId="0" applyFont="1" applyFill="1" applyAlignment="1" applyProtection="1">
      <alignment vertical="center"/>
      <protection locked="0" hidden="1"/>
    </xf>
    <xf numFmtId="0" fontId="1" fillId="2" borderId="0" xfId="0" applyFont="1" applyFill="1" applyBorder="1" applyAlignment="1" applyProtection="1">
      <alignment vertical="center"/>
      <protection locked="0" hidden="1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Border="1" applyAlignment="1" applyProtection="1">
      <alignment horizontal="center" vertical="center" textRotation="90"/>
    </xf>
    <xf numFmtId="0" fontId="2" fillId="2" borderId="0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166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10" fillId="2" borderId="0" xfId="0" applyNumberFormat="1" applyFont="1" applyFill="1" applyBorder="1" applyAlignment="1" applyProtection="1">
      <alignment vertical="center"/>
      <protection locked="0"/>
    </xf>
    <xf numFmtId="1" fontId="11" fillId="2" borderId="0" xfId="0" applyNumberFormat="1" applyFont="1" applyFill="1" applyBorder="1" applyAlignment="1" applyProtection="1">
      <alignment horizontal="center" vertical="center"/>
      <protection locked="0"/>
    </xf>
    <xf numFmtId="1" fontId="11" fillId="2" borderId="0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164" fontId="3" fillId="2" borderId="8" xfId="0" applyNumberFormat="1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vertical="center"/>
      <protection locked="0"/>
    </xf>
    <xf numFmtId="0" fontId="2" fillId="2" borderId="15" xfId="0" applyNumberFormat="1" applyFont="1" applyFill="1" applyBorder="1" applyAlignment="1" applyProtection="1">
      <alignment horizontal="center" vertical="center"/>
    </xf>
    <xf numFmtId="164" fontId="3" fillId="2" borderId="15" xfId="0" applyNumberFormat="1" applyFont="1" applyFill="1" applyBorder="1" applyAlignment="1" applyProtection="1">
      <alignment horizontal="center" vertical="center"/>
      <protection locked="0"/>
    </xf>
    <xf numFmtId="164" fontId="3" fillId="2" borderId="16" xfId="0" applyNumberFormat="1" applyFont="1" applyFill="1" applyBorder="1" applyAlignment="1" applyProtection="1">
      <alignment horizontal="left" vertical="center"/>
      <protection locked="0"/>
    </xf>
    <xf numFmtId="0" fontId="2" fillId="2" borderId="17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 textRotation="90"/>
    </xf>
    <xf numFmtId="0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 applyProtection="1">
      <alignment vertical="center"/>
      <protection locked="0"/>
    </xf>
    <xf numFmtId="1" fontId="11" fillId="2" borderId="1" xfId="0" applyNumberFormat="1" applyFont="1" applyFill="1" applyBorder="1" applyAlignment="1" applyProtection="1">
      <alignment horizontal="center" vertical="center"/>
      <protection locked="0"/>
    </xf>
    <xf numFmtId="1" fontId="11" fillId="2" borderId="1" xfId="0" applyNumberFormat="1" applyFont="1" applyFill="1" applyBorder="1" applyAlignment="1" applyProtection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right" vertical="center"/>
    </xf>
    <xf numFmtId="0" fontId="2" fillId="2" borderId="22" xfId="0" applyNumberFormat="1" applyFont="1" applyFill="1" applyBorder="1" applyAlignment="1" applyProtection="1">
      <alignment horizontal="center" vertical="center"/>
    </xf>
    <xf numFmtId="164" fontId="3" fillId="2" borderId="22" xfId="0" applyNumberFormat="1" applyFont="1" applyFill="1" applyBorder="1" applyAlignment="1" applyProtection="1">
      <alignment horizontal="center" vertical="center"/>
      <protection locked="0"/>
    </xf>
    <xf numFmtId="164" fontId="3" fillId="2" borderId="23" xfId="0" applyNumberFormat="1" applyFont="1" applyFill="1" applyBorder="1" applyAlignment="1" applyProtection="1">
      <alignment horizontal="left" vertical="center"/>
      <protection locked="0"/>
    </xf>
    <xf numFmtId="0" fontId="2" fillId="2" borderId="24" xfId="0" applyFont="1" applyFill="1" applyBorder="1" applyAlignment="1" applyProtection="1">
      <alignment vertical="center"/>
      <protection locked="0"/>
    </xf>
    <xf numFmtId="1" fontId="8" fillId="2" borderId="28" xfId="0" applyNumberFormat="1" applyFont="1" applyFill="1" applyBorder="1" applyAlignment="1" applyProtection="1">
      <alignment horizontal="center" vertical="center"/>
    </xf>
    <xf numFmtId="1" fontId="11" fillId="2" borderId="21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166" fontId="2" fillId="2" borderId="3" xfId="0" applyNumberFormat="1" applyFont="1" applyFill="1" applyBorder="1" applyAlignment="1" applyProtection="1">
      <alignment horizontal="center" vertical="center"/>
      <protection locked="0"/>
    </xf>
    <xf numFmtId="1" fontId="11" fillId="2" borderId="3" xfId="0" applyNumberFormat="1" applyFont="1" applyFill="1" applyBorder="1" applyAlignment="1" applyProtection="1">
      <alignment horizontal="center" vertical="center"/>
      <protection locked="0"/>
    </xf>
    <xf numFmtId="1" fontId="11" fillId="2" borderId="3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3" fillId="2" borderId="6" xfId="0" applyFont="1" applyFill="1" applyBorder="1" applyAlignment="1">
      <alignment vertical="center"/>
    </xf>
    <xf numFmtId="0" fontId="5" fillId="2" borderId="30" xfId="0" applyFont="1" applyFill="1" applyBorder="1" applyAlignment="1">
      <alignment vertical="center"/>
    </xf>
    <xf numFmtId="2" fontId="12" fillId="2" borderId="14" xfId="0" applyNumberFormat="1" applyFont="1" applyFill="1" applyBorder="1" applyAlignment="1" applyProtection="1">
      <alignment horizontal="center" vertical="center"/>
    </xf>
    <xf numFmtId="0" fontId="2" fillId="2" borderId="30" xfId="0" applyFont="1" applyFill="1" applyBorder="1" applyAlignment="1" applyProtection="1">
      <alignment vertical="center"/>
      <protection locked="0" hidden="1"/>
    </xf>
    <xf numFmtId="0" fontId="18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" fontId="0" fillId="6" borderId="0" xfId="0" applyNumberFormat="1" applyFill="1"/>
    <xf numFmtId="1" fontId="0" fillId="9" borderId="0" xfId="0" applyNumberFormat="1" applyFill="1"/>
    <xf numFmtId="1" fontId="0" fillId="10" borderId="0" xfId="0" applyNumberFormat="1" applyFill="1"/>
    <xf numFmtId="0" fontId="0" fillId="0" borderId="0" xfId="0" applyBorder="1"/>
    <xf numFmtId="0" fontId="0" fillId="0" borderId="0" xfId="0" applyBorder="1" applyAlignment="1" applyProtection="1">
      <alignment horizontal="left"/>
    </xf>
    <xf numFmtId="0" fontId="19" fillId="11" borderId="0" xfId="0" applyFont="1" applyFill="1"/>
    <xf numFmtId="0" fontId="18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18" fillId="0" borderId="0" xfId="0" applyFont="1" applyAlignment="1" applyProtection="1">
      <alignment horizontal="left"/>
    </xf>
    <xf numFmtId="164" fontId="3" fillId="2" borderId="29" xfId="0" applyNumberFormat="1" applyFont="1" applyFill="1" applyBorder="1" applyAlignment="1" applyProtection="1">
      <alignment horizontal="center" vertical="center"/>
      <protection locked="0"/>
    </xf>
    <xf numFmtId="164" fontId="3" fillId="2" borderId="14" xfId="0" applyNumberFormat="1" applyFont="1" applyFill="1" applyBorder="1" applyAlignment="1" applyProtection="1">
      <alignment horizontal="center" vertical="center"/>
      <protection locked="0"/>
    </xf>
    <xf numFmtId="164" fontId="3" fillId="2" borderId="20" xfId="0" applyNumberFormat="1" applyFont="1" applyFill="1" applyBorder="1" applyAlignment="1" applyProtection="1">
      <alignment horizontal="center" vertical="center"/>
      <protection locked="0"/>
    </xf>
    <xf numFmtId="1" fontId="3" fillId="2" borderId="22" xfId="0" applyNumberFormat="1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</xf>
    <xf numFmtId="1" fontId="3" fillId="2" borderId="8" xfId="0" applyNumberFormat="1" applyFont="1" applyFill="1" applyBorder="1" applyAlignment="1" applyProtection="1">
      <alignment horizontal="center" vertical="center"/>
      <protection locked="0"/>
    </xf>
    <xf numFmtId="1" fontId="3" fillId="2" borderId="15" xfId="0" applyNumberFormat="1" applyFont="1" applyFill="1" applyBorder="1" applyAlignment="1" applyProtection="1">
      <alignment horizontal="center" vertical="center"/>
      <protection locked="0"/>
    </xf>
    <xf numFmtId="0" fontId="20" fillId="5" borderId="0" xfId="0" applyFont="1" applyFill="1"/>
    <xf numFmtId="0" fontId="20" fillId="5" borderId="0" xfId="0" applyFont="1" applyFill="1" applyBorder="1"/>
    <xf numFmtId="0" fontId="0" fillId="0" borderId="0" xfId="0" applyFont="1" applyFill="1" applyBorder="1"/>
    <xf numFmtId="0" fontId="1" fillId="3" borderId="0" xfId="0" applyFont="1" applyFill="1" applyAlignment="1" applyProtection="1">
      <alignment vertical="center"/>
      <protection locked="0" hidden="1"/>
    </xf>
    <xf numFmtId="0" fontId="4" fillId="3" borderId="0" xfId="0" applyFont="1" applyFill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 applyProtection="1">
      <alignment vertical="center"/>
      <protection locked="0" hidden="1"/>
    </xf>
    <xf numFmtId="1" fontId="21" fillId="2" borderId="31" xfId="0" quotePrefix="1" applyNumberFormat="1" applyFont="1" applyFill="1" applyBorder="1" applyAlignment="1" applyProtection="1">
      <alignment horizontal="center" vertical="center"/>
    </xf>
    <xf numFmtId="1" fontId="21" fillId="2" borderId="31" xfId="0" applyNumberFormat="1" applyFont="1" applyFill="1" applyBorder="1" applyAlignment="1" applyProtection="1">
      <alignment horizontal="center" vertical="center"/>
    </xf>
    <xf numFmtId="0" fontId="4" fillId="2" borderId="32" xfId="0" applyFont="1" applyFill="1" applyBorder="1" applyAlignment="1">
      <alignment vertical="center"/>
    </xf>
    <xf numFmtId="2" fontId="22" fillId="2" borderId="25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4" fillId="2" borderId="6" xfId="0" applyFont="1" applyFill="1" applyBorder="1" applyAlignment="1" applyProtection="1">
      <alignment horizontal="center" vertical="center" textRotation="90"/>
    </xf>
    <xf numFmtId="0" fontId="24" fillId="2" borderId="6" xfId="0" applyNumberFormat="1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166" fontId="2" fillId="2" borderId="6" xfId="0" applyNumberFormat="1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164" fontId="2" fillId="2" borderId="6" xfId="0" applyNumberFormat="1" applyFont="1" applyFill="1" applyBorder="1" applyAlignment="1" applyProtection="1">
      <alignment horizontal="center" vertical="center"/>
      <protection locked="0"/>
    </xf>
    <xf numFmtId="164" fontId="10" fillId="2" borderId="6" xfId="0" applyNumberFormat="1" applyFont="1" applyFill="1" applyBorder="1" applyAlignment="1" applyProtection="1">
      <alignment horizontal="center" vertical="center"/>
      <protection locked="0"/>
    </xf>
    <xf numFmtId="1" fontId="11" fillId="2" borderId="6" xfId="0" applyNumberFormat="1" applyFont="1" applyFill="1" applyBorder="1" applyAlignment="1" applyProtection="1">
      <alignment horizontal="center" vertical="center"/>
      <protection locked="0"/>
    </xf>
    <xf numFmtId="1" fontId="11" fillId="2" borderId="6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right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0" fontId="23" fillId="2" borderId="0" xfId="0" applyFont="1" applyFill="1" applyBorder="1" applyAlignment="1">
      <alignment vertical="center"/>
    </xf>
    <xf numFmtId="0" fontId="16" fillId="4" borderId="2" xfId="0" applyFont="1" applyFill="1" applyBorder="1" applyAlignment="1" applyProtection="1">
      <alignment horizontal="center" vertical="center"/>
    </xf>
    <xf numFmtId="0" fontId="16" fillId="4" borderId="3" xfId="0" applyFont="1" applyFill="1" applyBorder="1" applyAlignment="1" applyProtection="1">
      <alignment horizontal="center" vertical="center"/>
    </xf>
    <xf numFmtId="0" fontId="16" fillId="4" borderId="3" xfId="0" applyFont="1" applyFill="1" applyBorder="1" applyAlignment="1" applyProtection="1">
      <alignment horizontal="center" vertical="center"/>
    </xf>
    <xf numFmtId="164" fontId="16" fillId="4" borderId="3" xfId="0" applyNumberFormat="1" applyFont="1" applyFill="1" applyBorder="1" applyAlignment="1" applyProtection="1">
      <alignment horizontal="center" vertical="center"/>
    </xf>
    <xf numFmtId="164" fontId="16" fillId="4" borderId="33" xfId="0" applyNumberFormat="1" applyFont="1" applyFill="1" applyBorder="1" applyAlignment="1" applyProtection="1">
      <alignment horizontal="center" vertical="center"/>
    </xf>
    <xf numFmtId="164" fontId="16" fillId="4" borderId="34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>
      <alignment vertical="center"/>
    </xf>
    <xf numFmtId="0" fontId="1" fillId="3" borderId="3" xfId="0" applyFont="1" applyFill="1" applyBorder="1" applyAlignment="1">
      <alignment vertical="center"/>
    </xf>
    <xf numFmtId="0" fontId="2" fillId="3" borderId="3" xfId="0" applyFont="1" applyFill="1" applyBorder="1" applyAlignment="1" applyProtection="1">
      <alignment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1" fontId="27" fillId="2" borderId="22" xfId="0" applyNumberFormat="1" applyFont="1" applyFill="1" applyBorder="1" applyAlignment="1" applyProtection="1">
      <alignment horizontal="center" vertical="center"/>
      <protection locked="0"/>
    </xf>
    <xf numFmtId="1" fontId="27" fillId="2" borderId="8" xfId="0" applyNumberFormat="1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24" fillId="2" borderId="3" xfId="0" applyFont="1" applyFill="1" applyBorder="1" applyAlignment="1" applyProtection="1">
      <alignment horizontal="center" vertical="center" textRotation="90"/>
    </xf>
    <xf numFmtId="0" fontId="24" fillId="2" borderId="3" xfId="0" applyNumberFormat="1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164" fontId="10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right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1" fontId="26" fillId="2" borderId="27" xfId="0" applyNumberFormat="1" applyFont="1" applyFill="1" applyBorder="1" applyAlignment="1" applyProtection="1">
      <alignment horizontal="center" vertical="center"/>
      <protection locked="0"/>
    </xf>
    <xf numFmtId="1" fontId="26" fillId="2" borderId="11" xfId="0" applyNumberFormat="1" applyFont="1" applyFill="1" applyBorder="1" applyAlignment="1" applyProtection="1">
      <alignment horizontal="center" vertical="center"/>
      <protection locked="0"/>
    </xf>
    <xf numFmtId="1" fontId="26" fillId="2" borderId="12" xfId="0" applyNumberFormat="1" applyFont="1" applyFill="1" applyBorder="1" applyAlignment="1" applyProtection="1">
      <alignment horizontal="center" vertical="center"/>
      <protection locked="0"/>
    </xf>
    <xf numFmtId="1" fontId="26" fillId="13" borderId="26" xfId="0" applyNumberFormat="1" applyFont="1" applyFill="1" applyBorder="1" applyAlignment="1" applyProtection="1">
      <alignment horizontal="center" vertical="center"/>
      <protection locked="0"/>
    </xf>
    <xf numFmtId="1" fontId="26" fillId="13" borderId="27" xfId="0" applyNumberFormat="1" applyFont="1" applyFill="1" applyBorder="1" applyAlignment="1" applyProtection="1">
      <alignment horizontal="center" vertical="center"/>
      <protection locked="0"/>
    </xf>
    <xf numFmtId="1" fontId="26" fillId="13" borderId="11" xfId="0" applyNumberFormat="1" applyFont="1" applyFill="1" applyBorder="1" applyAlignment="1" applyProtection="1">
      <alignment horizontal="center" vertical="center"/>
      <protection locked="0"/>
    </xf>
    <xf numFmtId="1" fontId="26" fillId="13" borderId="12" xfId="0" applyNumberFormat="1" applyFont="1" applyFill="1" applyBorder="1" applyAlignment="1" applyProtection="1">
      <alignment horizontal="center" vertical="center"/>
      <protection locked="0"/>
    </xf>
    <xf numFmtId="1" fontId="26" fillId="11" borderId="12" xfId="0" applyNumberFormat="1" applyFont="1" applyFill="1" applyBorder="1" applyAlignment="1" applyProtection="1">
      <alignment horizontal="center" vertical="center"/>
      <protection locked="0"/>
    </xf>
    <xf numFmtId="1" fontId="26" fillId="11" borderId="27" xfId="0" applyNumberFormat="1" applyFont="1" applyFill="1" applyBorder="1" applyAlignment="1" applyProtection="1">
      <alignment horizontal="center" vertical="center"/>
      <protection locked="0"/>
    </xf>
    <xf numFmtId="1" fontId="26" fillId="13" borderId="18" xfId="0" applyNumberFormat="1" applyFont="1" applyFill="1" applyBorder="1" applyAlignment="1" applyProtection="1">
      <alignment horizontal="center" vertical="center"/>
      <protection locked="0"/>
    </xf>
    <xf numFmtId="1" fontId="26" fillId="13" borderId="19" xfId="0" applyNumberFormat="1" applyFont="1" applyFill="1" applyBorder="1" applyAlignment="1" applyProtection="1">
      <alignment horizontal="center" vertical="center"/>
      <protection locked="0"/>
    </xf>
    <xf numFmtId="0" fontId="17" fillId="3" borderId="35" xfId="0" applyFont="1" applyFill="1" applyBorder="1" applyAlignment="1" applyProtection="1">
      <alignment horizontal="center" vertical="center"/>
    </xf>
    <xf numFmtId="0" fontId="17" fillId="3" borderId="36" xfId="0" applyFont="1" applyFill="1" applyBorder="1" applyAlignment="1" applyProtection="1">
      <alignment horizontal="center" vertical="center"/>
    </xf>
    <xf numFmtId="0" fontId="17" fillId="3" borderId="37" xfId="0" applyFont="1" applyFill="1" applyBorder="1" applyAlignment="1" applyProtection="1">
      <alignment horizontal="center" vertical="center"/>
    </xf>
    <xf numFmtId="0" fontId="16" fillId="4" borderId="3" xfId="0" applyFont="1" applyFill="1" applyBorder="1" applyAlignment="1" applyProtection="1">
      <alignment horizontal="center" vertical="center"/>
    </xf>
    <xf numFmtId="0" fontId="16" fillId="4" borderId="3" xfId="0" applyFont="1" applyFill="1" applyBorder="1" applyAlignment="1" applyProtection="1">
      <alignment horizontal="center" vertical="center"/>
    </xf>
    <xf numFmtId="1" fontId="26" fillId="2" borderId="19" xfId="0" applyNumberFormat="1" applyFont="1" applyFill="1" applyBorder="1" applyAlignment="1" applyProtection="1">
      <alignment horizontal="center" vertical="center"/>
      <protection locked="0"/>
    </xf>
    <xf numFmtId="0" fontId="16" fillId="4" borderId="3" xfId="0" applyFont="1" applyFill="1" applyBorder="1" applyAlignment="1" applyProtection="1">
      <alignment horizontal="center" vertical="center"/>
    </xf>
    <xf numFmtId="164" fontId="25" fillId="12" borderId="0" xfId="0" quotePrefix="1" applyNumberFormat="1" applyFont="1" applyFill="1" applyBorder="1" applyAlignment="1" applyProtection="1">
      <alignment horizontal="center" vertical="center"/>
      <protection locked="0"/>
    </xf>
    <xf numFmtId="164" fontId="25" fillId="12" borderId="0" xfId="0" applyNumberFormat="1" applyFont="1" applyFill="1" applyBorder="1" applyAlignment="1" applyProtection="1">
      <alignment horizontal="center" vertical="center"/>
      <protection locked="0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7" fontId="13" fillId="2" borderId="6" xfId="0" applyNumberFormat="1" applyFont="1" applyFill="1" applyBorder="1" applyAlignment="1">
      <alignment horizontal="center" vertical="center"/>
    </xf>
    <xf numFmtId="167" fontId="13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47624</xdr:rowOff>
    </xdr:from>
    <xdr:to>
      <xdr:col>2</xdr:col>
      <xdr:colOff>501009</xdr:colOff>
      <xdr:row>3</xdr:row>
      <xdr:rowOff>9525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" y="47624"/>
          <a:ext cx="834385" cy="781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DR134"/>
  <sheetViews>
    <sheetView tabSelected="1" zoomScale="90" zoomScaleNormal="90" workbookViewId="0"/>
  </sheetViews>
  <sheetFormatPr baseColWidth="10" defaultColWidth="11.42578125" defaultRowHeight="12.75" x14ac:dyDescent="0.2"/>
  <cols>
    <col min="1" max="1" width="1.7109375" style="1" customWidth="1"/>
    <col min="2" max="2" width="5.7109375" style="1" customWidth="1"/>
    <col min="3" max="3" width="9.7109375" style="1" customWidth="1"/>
    <col min="4" max="5" width="6.7109375" style="1" customWidth="1"/>
    <col min="6" max="6" width="27.28515625" style="1" customWidth="1"/>
    <col min="7" max="7" width="20.7109375" style="1" customWidth="1"/>
    <col min="8" max="8" width="5.7109375" style="1" customWidth="1"/>
    <col min="9" max="9" width="25.7109375" style="1" customWidth="1"/>
    <col min="10" max="10" width="5.7109375" style="2" bestFit="1" customWidth="1"/>
    <col min="11" max="11" width="8.7109375" style="1" customWidth="1"/>
    <col min="12" max="14" width="9.28515625" style="1" customWidth="1"/>
    <col min="15" max="15" width="9.28515625" style="3" customWidth="1"/>
    <col min="16" max="18" width="9.28515625" style="1" customWidth="1"/>
    <col min="19" max="21" width="9.28515625" style="3" customWidth="1"/>
    <col min="22" max="22" width="11.140625" style="1" bestFit="1" customWidth="1"/>
    <col min="23" max="23" width="13" style="1" customWidth="1"/>
    <col min="24" max="24" width="1.7109375" style="1" customWidth="1"/>
    <col min="25" max="26" width="0" style="1" hidden="1" customWidth="1"/>
    <col min="27" max="61" width="11.42578125" style="100"/>
    <col min="62" max="16384" width="11.42578125" style="1"/>
  </cols>
  <sheetData>
    <row r="1" spans="1:122" ht="5.0999999999999996" customHeight="1" thickBot="1" x14ac:dyDescent="0.25"/>
    <row r="2" spans="1:122" s="11" customFormat="1" ht="30" customHeight="1" x14ac:dyDescent="0.2">
      <c r="B2" s="12"/>
      <c r="C2" s="107"/>
      <c r="D2" s="173" t="s">
        <v>5</v>
      </c>
      <c r="E2" s="174"/>
      <c r="F2" s="174"/>
      <c r="G2" s="174"/>
      <c r="H2" s="174"/>
      <c r="I2" s="174"/>
      <c r="J2" s="174"/>
      <c r="K2" s="174"/>
      <c r="L2" s="66"/>
      <c r="M2" s="65"/>
      <c r="N2" s="174" t="s">
        <v>6</v>
      </c>
      <c r="O2" s="174"/>
      <c r="P2" s="174"/>
      <c r="Q2" s="174"/>
      <c r="R2" s="174"/>
      <c r="S2" s="174"/>
      <c r="T2" s="65"/>
      <c r="U2" s="65"/>
      <c r="V2" s="174" t="s">
        <v>15</v>
      </c>
      <c r="W2" s="175"/>
      <c r="X2" s="12"/>
      <c r="Y2" s="12"/>
      <c r="Z2" s="12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</row>
    <row r="3" spans="1:122" s="11" customFormat="1" ht="30" customHeight="1" thickBot="1" x14ac:dyDescent="0.25">
      <c r="B3" s="12"/>
      <c r="C3" s="107"/>
      <c r="D3" s="176" t="s">
        <v>118</v>
      </c>
      <c r="E3" s="177"/>
      <c r="F3" s="177"/>
      <c r="G3" s="177"/>
      <c r="H3" s="177"/>
      <c r="I3" s="177"/>
      <c r="J3" s="177"/>
      <c r="K3" s="177"/>
      <c r="L3" s="68"/>
      <c r="M3" s="67"/>
      <c r="N3" s="177" t="s">
        <v>117</v>
      </c>
      <c r="O3" s="177"/>
      <c r="P3" s="177"/>
      <c r="Q3" s="177"/>
      <c r="R3" s="177"/>
      <c r="S3" s="177"/>
      <c r="T3" s="67"/>
      <c r="U3" s="67"/>
      <c r="V3" s="178">
        <v>43260</v>
      </c>
      <c r="W3" s="179"/>
      <c r="X3" s="12"/>
      <c r="Y3" s="12"/>
      <c r="Z3" s="12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</row>
    <row r="4" spans="1:122" s="10" customFormat="1" ht="9.9499999999999993" customHeight="1" x14ac:dyDescent="0.2">
      <c r="A4" s="7"/>
      <c r="B4" s="20"/>
      <c r="C4" s="21"/>
      <c r="D4" s="22"/>
      <c r="E4" s="22"/>
      <c r="F4" s="23"/>
      <c r="G4" s="24"/>
      <c r="H4" s="25"/>
      <c r="I4" s="26"/>
      <c r="J4" s="27"/>
      <c r="K4" s="28"/>
      <c r="L4" s="29"/>
      <c r="M4" s="29"/>
      <c r="N4" s="29"/>
      <c r="O4" s="30"/>
      <c r="P4" s="29"/>
      <c r="Q4" s="29"/>
      <c r="R4" s="29"/>
      <c r="S4" s="30"/>
      <c r="T4" s="30"/>
      <c r="U4" s="30"/>
      <c r="V4" s="23"/>
      <c r="W4" s="23"/>
      <c r="X4" s="6"/>
      <c r="Y4" s="6"/>
      <c r="Z4" s="6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8"/>
      <c r="BW4" s="8"/>
      <c r="BX4" s="8"/>
      <c r="BY4" s="8"/>
      <c r="BZ4" s="8"/>
      <c r="CA4" s="8"/>
      <c r="CB4" s="8"/>
      <c r="CC4" s="8"/>
      <c r="CD4" s="8"/>
      <c r="CE4" s="8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</row>
    <row r="5" spans="1:122" s="116" customFormat="1" ht="27.95" customHeight="1" x14ac:dyDescent="0.2">
      <c r="A5" s="109"/>
      <c r="B5" s="172" t="s">
        <v>128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10"/>
      <c r="Y5" s="110"/>
      <c r="Z5" s="110"/>
      <c r="AA5" s="111"/>
      <c r="AB5" s="111"/>
      <c r="AC5" s="111"/>
      <c r="AD5" s="111"/>
      <c r="AE5" s="111"/>
      <c r="AF5" s="111"/>
      <c r="AG5" s="111"/>
      <c r="AH5" s="111"/>
      <c r="AI5" s="111"/>
      <c r="AJ5" s="112"/>
      <c r="AK5" s="113"/>
      <c r="AL5" s="113"/>
      <c r="AM5" s="113"/>
      <c r="AN5" s="113"/>
      <c r="AO5" s="113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  <c r="CV5" s="115"/>
      <c r="CW5" s="115"/>
      <c r="CX5" s="115"/>
      <c r="CY5" s="115"/>
      <c r="CZ5" s="115"/>
      <c r="DA5" s="115"/>
      <c r="DB5" s="115"/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</row>
    <row r="6" spans="1:122" s="10" customFormat="1" ht="5.0999999999999996" customHeight="1" thickBot="1" x14ac:dyDescent="0.25">
      <c r="A6" s="7"/>
      <c r="B6" s="117"/>
      <c r="C6" s="118"/>
      <c r="D6" s="119"/>
      <c r="E6" s="119"/>
      <c r="F6" s="120"/>
      <c r="G6" s="121"/>
      <c r="H6" s="122"/>
      <c r="I6" s="123"/>
      <c r="J6" s="124"/>
      <c r="K6" s="125"/>
      <c r="L6" s="126"/>
      <c r="M6" s="126"/>
      <c r="N6" s="126"/>
      <c r="O6" s="127"/>
      <c r="P6" s="126"/>
      <c r="Q6" s="126"/>
      <c r="R6" s="126"/>
      <c r="S6" s="127"/>
      <c r="T6" s="127"/>
      <c r="U6" s="119"/>
      <c r="V6" s="128"/>
      <c r="W6" s="129"/>
      <c r="X6" s="6"/>
      <c r="Y6" s="6"/>
      <c r="Z6" s="6"/>
      <c r="AA6" s="111" t="s">
        <v>119</v>
      </c>
      <c r="AB6" s="111" t="s">
        <v>120</v>
      </c>
      <c r="AC6" s="111" t="s">
        <v>121</v>
      </c>
      <c r="AD6" s="111" t="s">
        <v>122</v>
      </c>
      <c r="AE6" s="111" t="s">
        <v>123</v>
      </c>
      <c r="AF6" s="111" t="s">
        <v>124</v>
      </c>
      <c r="AG6" s="111" t="s">
        <v>125</v>
      </c>
      <c r="AH6" s="111" t="s">
        <v>126</v>
      </c>
      <c r="AI6" s="111" t="s">
        <v>127</v>
      </c>
      <c r="AJ6" s="111"/>
      <c r="AK6" s="130"/>
      <c r="AL6" s="130"/>
      <c r="AM6" s="130"/>
      <c r="AN6" s="130"/>
      <c r="AO6" s="130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  <c r="BX6" s="6"/>
      <c r="BY6" s="6"/>
      <c r="BZ6" s="6"/>
      <c r="CA6" s="6"/>
      <c r="CB6" s="6"/>
      <c r="CC6" s="6"/>
      <c r="CD6" s="6"/>
      <c r="CE6" s="6"/>
      <c r="CF6" s="6"/>
      <c r="CG6" s="6"/>
      <c r="CH6" s="8"/>
      <c r="CI6" s="8"/>
      <c r="CJ6" s="8"/>
      <c r="CK6" s="8"/>
      <c r="CL6" s="8"/>
      <c r="CM6" s="8"/>
      <c r="CN6" s="8"/>
      <c r="CO6" s="8"/>
      <c r="CP6" s="8"/>
      <c r="CQ6" s="8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</row>
    <row r="7" spans="1:122" s="19" customFormat="1" ht="18" customHeight="1" thickBot="1" x14ac:dyDescent="0.25">
      <c r="A7" s="16"/>
      <c r="B7" s="131" t="s">
        <v>9</v>
      </c>
      <c r="C7" s="132" t="s">
        <v>10</v>
      </c>
      <c r="D7" s="132" t="s">
        <v>7</v>
      </c>
      <c r="E7" s="132" t="s">
        <v>60</v>
      </c>
      <c r="F7" s="170" t="s">
        <v>0</v>
      </c>
      <c r="G7" s="170"/>
      <c r="H7" s="132" t="s">
        <v>12</v>
      </c>
      <c r="I7" s="132" t="s">
        <v>11</v>
      </c>
      <c r="J7" s="134" t="s">
        <v>4</v>
      </c>
      <c r="K7" s="134" t="s">
        <v>1</v>
      </c>
      <c r="L7" s="164">
        <v>1</v>
      </c>
      <c r="M7" s="165">
        <v>2</v>
      </c>
      <c r="N7" s="166">
        <v>3</v>
      </c>
      <c r="O7" s="135" t="s">
        <v>13</v>
      </c>
      <c r="P7" s="164">
        <v>1</v>
      </c>
      <c r="Q7" s="165">
        <v>2</v>
      </c>
      <c r="R7" s="166">
        <v>3</v>
      </c>
      <c r="S7" s="135" t="s">
        <v>14</v>
      </c>
      <c r="T7" s="136" t="s">
        <v>2</v>
      </c>
      <c r="U7" s="134" t="s">
        <v>107</v>
      </c>
      <c r="V7" s="134" t="s">
        <v>8</v>
      </c>
      <c r="W7" s="131" t="s">
        <v>3</v>
      </c>
      <c r="X7" s="69"/>
      <c r="Y7" s="17"/>
      <c r="Z7" s="1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</row>
    <row r="8" spans="1:122" s="10" customFormat="1" ht="5.0999999999999996" customHeight="1" thickBot="1" x14ac:dyDescent="0.25">
      <c r="A8" s="7"/>
      <c r="B8" s="39"/>
      <c r="C8" s="40"/>
      <c r="D8" s="42"/>
      <c r="E8" s="42"/>
      <c r="F8" s="43"/>
      <c r="G8" s="44"/>
      <c r="H8" s="46"/>
      <c r="I8" s="45"/>
      <c r="J8" s="41"/>
      <c r="K8" s="47"/>
      <c r="L8" s="48"/>
      <c r="M8" s="48"/>
      <c r="N8" s="48"/>
      <c r="O8" s="49"/>
      <c r="P8" s="48"/>
      <c r="Q8" s="48"/>
      <c r="R8" s="48"/>
      <c r="S8" s="49"/>
      <c r="T8" s="49"/>
      <c r="U8" s="49"/>
      <c r="V8" s="51"/>
      <c r="W8" s="50"/>
      <c r="X8" s="6"/>
      <c r="Y8" s="6"/>
      <c r="Z8" s="6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8"/>
      <c r="BW8" s="8"/>
      <c r="BX8" s="8"/>
      <c r="BY8" s="8"/>
      <c r="BZ8" s="8"/>
      <c r="CA8" s="8"/>
      <c r="CB8" s="8"/>
      <c r="CC8" s="8"/>
      <c r="CD8" s="8"/>
      <c r="CE8" s="8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</row>
    <row r="9" spans="1:122" s="4" customFormat="1" ht="30" customHeight="1" x14ac:dyDescent="0.2">
      <c r="B9" s="140" t="s">
        <v>137</v>
      </c>
      <c r="C9" s="52">
        <v>402005</v>
      </c>
      <c r="D9" s="142">
        <v>1</v>
      </c>
      <c r="E9" s="90" t="s">
        <v>61</v>
      </c>
      <c r="F9" s="54" t="s">
        <v>138</v>
      </c>
      <c r="G9" s="55" t="s">
        <v>139</v>
      </c>
      <c r="H9" s="93">
        <v>2005</v>
      </c>
      <c r="I9" s="144" t="s">
        <v>140</v>
      </c>
      <c r="J9" s="53" t="s">
        <v>133</v>
      </c>
      <c r="K9" s="108">
        <v>31.17</v>
      </c>
      <c r="L9" s="156">
        <v>25</v>
      </c>
      <c r="M9" s="157">
        <v>27</v>
      </c>
      <c r="N9" s="157">
        <v>28</v>
      </c>
      <c r="O9" s="56">
        <v>55</v>
      </c>
      <c r="P9" s="157">
        <v>33</v>
      </c>
      <c r="Q9" s="157">
        <v>34</v>
      </c>
      <c r="R9" s="157">
        <v>36</v>
      </c>
      <c r="S9" s="56">
        <v>70</v>
      </c>
      <c r="T9" s="57">
        <v>125</v>
      </c>
      <c r="U9" s="106" t="s">
        <v>108</v>
      </c>
      <c r="V9" s="94" t="s">
        <v>109</v>
      </c>
      <c r="W9" s="70">
        <v>331.5210366856179</v>
      </c>
      <c r="X9" s="71"/>
      <c r="Y9" s="4">
        <v>55</v>
      </c>
      <c r="Z9" s="4">
        <v>70</v>
      </c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</row>
    <row r="10" spans="1:122" s="4" customFormat="1" ht="30" customHeight="1" x14ac:dyDescent="0.2">
      <c r="B10" s="141" t="s">
        <v>129</v>
      </c>
      <c r="C10" s="31">
        <v>430921</v>
      </c>
      <c r="D10" s="143">
        <v>2</v>
      </c>
      <c r="E10" s="91" t="s">
        <v>61</v>
      </c>
      <c r="F10" s="33" t="s">
        <v>162</v>
      </c>
      <c r="G10" s="34" t="s">
        <v>163</v>
      </c>
      <c r="H10" s="95">
        <v>2007</v>
      </c>
      <c r="I10" s="145" t="s">
        <v>154</v>
      </c>
      <c r="J10" s="32" t="s">
        <v>133</v>
      </c>
      <c r="K10" s="108">
        <v>33.57</v>
      </c>
      <c r="L10" s="158">
        <v>25</v>
      </c>
      <c r="M10" s="159">
        <v>27</v>
      </c>
      <c r="N10" s="155">
        <v>-29</v>
      </c>
      <c r="O10" s="56">
        <v>52</v>
      </c>
      <c r="P10" s="157">
        <v>31</v>
      </c>
      <c r="Q10" s="157">
        <v>33</v>
      </c>
      <c r="R10" s="157">
        <v>35</v>
      </c>
      <c r="S10" s="56">
        <v>68</v>
      </c>
      <c r="T10" s="57">
        <v>120</v>
      </c>
      <c r="U10" s="106" t="s">
        <v>108</v>
      </c>
      <c r="V10" s="94" t="s">
        <v>109</v>
      </c>
      <c r="W10" s="70">
        <v>293.22446060665908</v>
      </c>
      <c r="X10" s="71"/>
      <c r="Y10" s="4">
        <v>52</v>
      </c>
      <c r="Z10" s="4">
        <v>68</v>
      </c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</row>
    <row r="11" spans="1:122" s="4" customFormat="1" ht="30" customHeight="1" x14ac:dyDescent="0.2">
      <c r="B11" s="141" t="s">
        <v>188</v>
      </c>
      <c r="C11" s="31">
        <v>403088</v>
      </c>
      <c r="D11" s="143">
        <v>3</v>
      </c>
      <c r="E11" s="91" t="s">
        <v>61</v>
      </c>
      <c r="F11" s="33" t="s">
        <v>157</v>
      </c>
      <c r="G11" s="34" t="s">
        <v>158</v>
      </c>
      <c r="H11" s="95">
        <v>2007</v>
      </c>
      <c r="I11" s="145" t="s">
        <v>136</v>
      </c>
      <c r="J11" s="32" t="s">
        <v>133</v>
      </c>
      <c r="K11" s="108">
        <v>34.32</v>
      </c>
      <c r="L11" s="158">
        <v>24</v>
      </c>
      <c r="M11" s="159">
        <v>25</v>
      </c>
      <c r="N11" s="159">
        <v>27</v>
      </c>
      <c r="O11" s="56">
        <v>52</v>
      </c>
      <c r="P11" s="157">
        <v>30</v>
      </c>
      <c r="Q11" s="153">
        <v>-32</v>
      </c>
      <c r="R11" s="157">
        <v>32</v>
      </c>
      <c r="S11" s="56">
        <v>62</v>
      </c>
      <c r="T11" s="57">
        <v>114</v>
      </c>
      <c r="U11" s="106" t="s">
        <v>108</v>
      </c>
      <c r="V11" s="94" t="s">
        <v>109</v>
      </c>
      <c r="W11" s="70">
        <v>272.03602962284708</v>
      </c>
      <c r="X11" s="71"/>
      <c r="Y11" s="4">
        <v>52</v>
      </c>
      <c r="Z11" s="4">
        <v>62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</row>
    <row r="12" spans="1:122" s="4" customFormat="1" ht="30" customHeight="1" x14ac:dyDescent="0.2">
      <c r="B12" s="141" t="s">
        <v>188</v>
      </c>
      <c r="C12" s="31">
        <v>410976</v>
      </c>
      <c r="D12" s="143">
        <v>4</v>
      </c>
      <c r="E12" s="91" t="s">
        <v>61</v>
      </c>
      <c r="F12" s="33" t="s">
        <v>155</v>
      </c>
      <c r="G12" s="34" t="s">
        <v>156</v>
      </c>
      <c r="H12" s="95">
        <v>2005</v>
      </c>
      <c r="I12" s="145" t="s">
        <v>136</v>
      </c>
      <c r="J12" s="32" t="s">
        <v>133</v>
      </c>
      <c r="K12" s="108">
        <v>34.86</v>
      </c>
      <c r="L12" s="158">
        <v>23</v>
      </c>
      <c r="M12" s="159">
        <v>25</v>
      </c>
      <c r="N12" s="155">
        <v>-26</v>
      </c>
      <c r="O12" s="56">
        <v>48</v>
      </c>
      <c r="P12" s="157">
        <v>30</v>
      </c>
      <c r="Q12" s="157">
        <v>32</v>
      </c>
      <c r="R12" s="157">
        <v>34</v>
      </c>
      <c r="S12" s="56">
        <v>66</v>
      </c>
      <c r="T12" s="57">
        <v>114</v>
      </c>
      <c r="U12" s="106" t="s">
        <v>108</v>
      </c>
      <c r="V12" s="94" t="s">
        <v>109</v>
      </c>
      <c r="W12" s="70">
        <v>267.56802143152049</v>
      </c>
      <c r="X12" s="71"/>
      <c r="Y12" s="4">
        <v>48</v>
      </c>
      <c r="Z12" s="4">
        <v>66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</row>
    <row r="13" spans="1:122" s="4" customFormat="1" ht="30" customHeight="1" x14ac:dyDescent="0.2">
      <c r="B13" s="141" t="s">
        <v>129</v>
      </c>
      <c r="C13" s="31">
        <v>423944</v>
      </c>
      <c r="D13" s="143">
        <v>5</v>
      </c>
      <c r="E13" s="91" t="s">
        <v>61</v>
      </c>
      <c r="F13" s="33" t="s">
        <v>130</v>
      </c>
      <c r="G13" s="34" t="s">
        <v>131</v>
      </c>
      <c r="H13" s="95">
        <v>2007</v>
      </c>
      <c r="I13" s="145" t="s">
        <v>132</v>
      </c>
      <c r="J13" s="32" t="s">
        <v>133</v>
      </c>
      <c r="K13" s="108">
        <v>33.619999999999997</v>
      </c>
      <c r="L13" s="154">
        <v>-19</v>
      </c>
      <c r="M13" s="159">
        <v>19</v>
      </c>
      <c r="N13" s="159">
        <v>21</v>
      </c>
      <c r="O13" s="56">
        <v>40</v>
      </c>
      <c r="P13" s="157">
        <v>28</v>
      </c>
      <c r="Q13" s="157">
        <v>29</v>
      </c>
      <c r="R13" s="157">
        <v>31</v>
      </c>
      <c r="S13" s="56">
        <v>60</v>
      </c>
      <c r="T13" s="57">
        <v>100</v>
      </c>
      <c r="U13" s="105" t="s">
        <v>108</v>
      </c>
      <c r="V13" s="94" t="s">
        <v>109</v>
      </c>
      <c r="W13" s="70">
        <v>243.96132572715271</v>
      </c>
      <c r="X13" s="71"/>
      <c r="Y13" s="4">
        <v>40</v>
      </c>
      <c r="Z13" s="4">
        <v>60</v>
      </c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</row>
    <row r="14" spans="1:122" s="4" customFormat="1" ht="30" customHeight="1" x14ac:dyDescent="0.2">
      <c r="B14" s="141" t="s">
        <v>144</v>
      </c>
      <c r="C14" s="31">
        <v>401293</v>
      </c>
      <c r="D14" s="143">
        <v>6</v>
      </c>
      <c r="E14" s="91" t="s">
        <v>61</v>
      </c>
      <c r="F14" s="33" t="s">
        <v>145</v>
      </c>
      <c r="G14" s="34" t="s">
        <v>146</v>
      </c>
      <c r="H14" s="95">
        <v>2007</v>
      </c>
      <c r="I14" s="145" t="s">
        <v>147</v>
      </c>
      <c r="J14" s="32" t="s">
        <v>133</v>
      </c>
      <c r="K14" s="108">
        <v>30.55</v>
      </c>
      <c r="L14" s="158">
        <v>17</v>
      </c>
      <c r="M14" s="159">
        <v>18</v>
      </c>
      <c r="N14" s="159">
        <v>19</v>
      </c>
      <c r="O14" s="56">
        <v>37</v>
      </c>
      <c r="P14" s="157">
        <v>22</v>
      </c>
      <c r="Q14" s="157">
        <v>23</v>
      </c>
      <c r="R14" s="157">
        <v>25</v>
      </c>
      <c r="S14" s="56">
        <v>48</v>
      </c>
      <c r="T14" s="57">
        <v>85</v>
      </c>
      <c r="U14" s="106" t="s">
        <v>108</v>
      </c>
      <c r="V14" s="94" t="s">
        <v>109</v>
      </c>
      <c r="W14" s="70">
        <v>230.63560204523824</v>
      </c>
      <c r="X14" s="71"/>
      <c r="Y14" s="4">
        <v>37</v>
      </c>
      <c r="Z14" s="4">
        <v>48</v>
      </c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</row>
    <row r="15" spans="1:122" s="4" customFormat="1" ht="30" customHeight="1" x14ac:dyDescent="0.2">
      <c r="B15" s="141" t="s">
        <v>188</v>
      </c>
      <c r="C15" s="31">
        <v>430622</v>
      </c>
      <c r="D15" s="143">
        <v>7</v>
      </c>
      <c r="E15" s="91" t="s">
        <v>61</v>
      </c>
      <c r="F15" s="33" t="s">
        <v>134</v>
      </c>
      <c r="G15" s="34" t="s">
        <v>135</v>
      </c>
      <c r="H15" s="95">
        <v>2005</v>
      </c>
      <c r="I15" s="145" t="s">
        <v>136</v>
      </c>
      <c r="J15" s="32" t="s">
        <v>133</v>
      </c>
      <c r="K15" s="108">
        <v>27.59</v>
      </c>
      <c r="L15" s="158">
        <v>15</v>
      </c>
      <c r="M15" s="159">
        <v>17</v>
      </c>
      <c r="N15" s="159">
        <v>18</v>
      </c>
      <c r="O15" s="56">
        <v>35</v>
      </c>
      <c r="P15" s="157">
        <v>20</v>
      </c>
      <c r="Q15" s="153">
        <v>-22</v>
      </c>
      <c r="R15" s="157">
        <v>22</v>
      </c>
      <c r="S15" s="56">
        <v>42</v>
      </c>
      <c r="T15" s="57">
        <v>77</v>
      </c>
      <c r="U15" s="106" t="s">
        <v>108</v>
      </c>
      <c r="V15" s="94" t="s">
        <v>109</v>
      </c>
      <c r="W15" s="70">
        <v>235.51050746644779</v>
      </c>
      <c r="X15" s="71"/>
      <c r="Y15" s="4">
        <v>35</v>
      </c>
      <c r="Z15" s="4">
        <v>42</v>
      </c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</row>
    <row r="16" spans="1:122" s="4" customFormat="1" ht="30" customHeight="1" x14ac:dyDescent="0.2">
      <c r="B16" s="140" t="s">
        <v>129</v>
      </c>
      <c r="C16" s="52">
        <v>415233</v>
      </c>
      <c r="D16" s="143">
        <v>8</v>
      </c>
      <c r="E16" s="91" t="s">
        <v>61</v>
      </c>
      <c r="F16" s="54" t="s">
        <v>159</v>
      </c>
      <c r="G16" s="55" t="s">
        <v>160</v>
      </c>
      <c r="H16" s="95">
        <v>2007</v>
      </c>
      <c r="I16" s="144" t="s">
        <v>161</v>
      </c>
      <c r="J16" s="53" t="s">
        <v>133</v>
      </c>
      <c r="K16" s="108">
        <v>34.81</v>
      </c>
      <c r="L16" s="158">
        <v>14</v>
      </c>
      <c r="M16" s="159">
        <v>16</v>
      </c>
      <c r="N16" s="155">
        <v>-17</v>
      </c>
      <c r="O16" s="56">
        <v>30</v>
      </c>
      <c r="P16" s="153">
        <v>-22</v>
      </c>
      <c r="Q16" s="157">
        <v>22</v>
      </c>
      <c r="R16" s="157">
        <v>23</v>
      </c>
      <c r="S16" s="56">
        <v>45</v>
      </c>
      <c r="T16" s="57">
        <v>75</v>
      </c>
      <c r="U16" s="106" t="s">
        <v>108</v>
      </c>
      <c r="V16" s="94" t="s">
        <v>109</v>
      </c>
      <c r="W16" s="70">
        <v>176.29864837495421</v>
      </c>
      <c r="X16" s="71"/>
      <c r="Y16" s="4">
        <v>30</v>
      </c>
      <c r="Z16" s="4">
        <v>45</v>
      </c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</row>
    <row r="17" spans="1:122" s="4" customFormat="1" ht="30" customHeight="1" x14ac:dyDescent="0.2">
      <c r="B17" s="141" t="s">
        <v>129</v>
      </c>
      <c r="C17" s="31">
        <v>400360</v>
      </c>
      <c r="D17" s="143">
        <v>9</v>
      </c>
      <c r="E17" s="91" t="s">
        <v>61</v>
      </c>
      <c r="F17" s="33" t="s">
        <v>141</v>
      </c>
      <c r="G17" s="34" t="s">
        <v>142</v>
      </c>
      <c r="H17" s="95">
        <v>2006</v>
      </c>
      <c r="I17" s="145" t="s">
        <v>143</v>
      </c>
      <c r="J17" s="32" t="s">
        <v>133</v>
      </c>
      <c r="K17" s="108">
        <v>32.68</v>
      </c>
      <c r="L17" s="158">
        <v>12</v>
      </c>
      <c r="M17" s="159">
        <v>14</v>
      </c>
      <c r="N17" s="155">
        <v>-16</v>
      </c>
      <c r="O17" s="56">
        <v>26</v>
      </c>
      <c r="P17" s="157">
        <v>19</v>
      </c>
      <c r="Q17" s="157">
        <v>21</v>
      </c>
      <c r="R17" s="157">
        <v>23</v>
      </c>
      <c r="S17" s="56">
        <v>44</v>
      </c>
      <c r="T17" s="57">
        <v>70</v>
      </c>
      <c r="U17" s="106" t="s">
        <v>108</v>
      </c>
      <c r="V17" s="94" t="s">
        <v>109</v>
      </c>
      <c r="W17" s="70">
        <v>176.12697287826566</v>
      </c>
      <c r="X17" s="71"/>
      <c r="Y17" s="4">
        <v>26</v>
      </c>
      <c r="Z17" s="4">
        <v>44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</row>
    <row r="18" spans="1:122" s="4" customFormat="1" ht="30" customHeight="1" x14ac:dyDescent="0.2">
      <c r="B18" s="141" t="s">
        <v>129</v>
      </c>
      <c r="C18" s="31">
        <v>431387</v>
      </c>
      <c r="D18" s="143">
        <v>10</v>
      </c>
      <c r="E18" s="91" t="s">
        <v>61</v>
      </c>
      <c r="F18" s="33" t="s">
        <v>182</v>
      </c>
      <c r="G18" s="34" t="s">
        <v>183</v>
      </c>
      <c r="H18" s="95">
        <v>2006</v>
      </c>
      <c r="I18" s="145" t="s">
        <v>132</v>
      </c>
      <c r="J18" s="32" t="s">
        <v>133</v>
      </c>
      <c r="K18" s="108">
        <v>30.74</v>
      </c>
      <c r="L18" s="158">
        <v>14</v>
      </c>
      <c r="M18" s="155">
        <v>-15</v>
      </c>
      <c r="N18" s="159">
        <v>15</v>
      </c>
      <c r="O18" s="56">
        <v>29</v>
      </c>
      <c r="P18" s="157">
        <v>19</v>
      </c>
      <c r="Q18" s="157">
        <v>20</v>
      </c>
      <c r="R18" s="153">
        <v>-22</v>
      </c>
      <c r="S18" s="56">
        <v>39</v>
      </c>
      <c r="T18" s="57">
        <v>68</v>
      </c>
      <c r="U18" s="106" t="s">
        <v>108</v>
      </c>
      <c r="V18" s="94" t="s">
        <v>109</v>
      </c>
      <c r="W18" s="70">
        <v>183.20912446559254</v>
      </c>
      <c r="X18" s="71"/>
      <c r="Y18" s="4">
        <v>29</v>
      </c>
      <c r="Z18" s="4">
        <v>39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</row>
    <row r="19" spans="1:122" s="4" customFormat="1" ht="30" customHeight="1" x14ac:dyDescent="0.2">
      <c r="B19" s="141" t="s">
        <v>129</v>
      </c>
      <c r="C19" s="31">
        <v>417289</v>
      </c>
      <c r="D19" s="143">
        <v>11</v>
      </c>
      <c r="E19" s="91" t="s">
        <v>61</v>
      </c>
      <c r="F19" s="33" t="s">
        <v>152</v>
      </c>
      <c r="G19" s="34" t="s">
        <v>153</v>
      </c>
      <c r="H19" s="95">
        <v>2007</v>
      </c>
      <c r="I19" s="145" t="s">
        <v>154</v>
      </c>
      <c r="J19" s="32" t="s">
        <v>133</v>
      </c>
      <c r="K19" s="108">
        <v>27.38</v>
      </c>
      <c r="L19" s="158">
        <v>12</v>
      </c>
      <c r="M19" s="159">
        <v>14</v>
      </c>
      <c r="N19" s="155">
        <v>-16</v>
      </c>
      <c r="O19" s="56">
        <v>26</v>
      </c>
      <c r="P19" s="157">
        <v>19</v>
      </c>
      <c r="Q19" s="153">
        <v>-21</v>
      </c>
      <c r="R19" s="157">
        <v>21</v>
      </c>
      <c r="S19" s="56">
        <v>40</v>
      </c>
      <c r="T19" s="57">
        <v>66</v>
      </c>
      <c r="U19" s="106" t="s">
        <v>108</v>
      </c>
      <c r="V19" s="94" t="s">
        <v>109</v>
      </c>
      <c r="W19" s="70">
        <v>203.74253452892961</v>
      </c>
      <c r="X19" s="71"/>
      <c r="Y19" s="4">
        <v>26</v>
      </c>
      <c r="Z19" s="4">
        <v>40</v>
      </c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</row>
    <row r="20" spans="1:122" s="4" customFormat="1" ht="30" customHeight="1" x14ac:dyDescent="0.2">
      <c r="B20" s="141" t="s">
        <v>129</v>
      </c>
      <c r="C20" s="31">
        <v>434236</v>
      </c>
      <c r="D20" s="143">
        <v>12</v>
      </c>
      <c r="E20" s="91" t="s">
        <v>61</v>
      </c>
      <c r="F20" s="33" t="s">
        <v>184</v>
      </c>
      <c r="G20" s="34" t="s">
        <v>185</v>
      </c>
      <c r="H20" s="95">
        <v>2007</v>
      </c>
      <c r="I20" s="145" t="s">
        <v>132</v>
      </c>
      <c r="J20" s="32" t="s">
        <v>133</v>
      </c>
      <c r="K20" s="108">
        <v>33.6</v>
      </c>
      <c r="L20" s="158">
        <v>12</v>
      </c>
      <c r="M20" s="159">
        <v>13</v>
      </c>
      <c r="N20" s="159">
        <v>15</v>
      </c>
      <c r="O20" s="56">
        <v>28</v>
      </c>
      <c r="P20" s="157">
        <v>18</v>
      </c>
      <c r="Q20" s="157">
        <v>19</v>
      </c>
      <c r="R20" s="153">
        <v>-21</v>
      </c>
      <c r="S20" s="56">
        <v>37</v>
      </c>
      <c r="T20" s="57">
        <v>65</v>
      </c>
      <c r="U20" s="106" t="s">
        <v>108</v>
      </c>
      <c r="V20" s="94" t="s">
        <v>109</v>
      </c>
      <c r="W20" s="70">
        <v>158.67676122849579</v>
      </c>
      <c r="X20" s="71"/>
      <c r="Y20" s="4">
        <v>28</v>
      </c>
      <c r="Z20" s="4">
        <v>37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</row>
    <row r="21" spans="1:122" s="4" customFormat="1" ht="30" customHeight="1" x14ac:dyDescent="0.2">
      <c r="B21" s="141" t="s">
        <v>175</v>
      </c>
      <c r="C21" s="31">
        <v>435843</v>
      </c>
      <c r="D21" s="143">
        <v>13</v>
      </c>
      <c r="E21" s="91" t="s">
        <v>61</v>
      </c>
      <c r="F21" s="33" t="s">
        <v>176</v>
      </c>
      <c r="G21" s="34" t="s">
        <v>177</v>
      </c>
      <c r="H21" s="95">
        <v>2007</v>
      </c>
      <c r="I21" s="145" t="s">
        <v>178</v>
      </c>
      <c r="J21" s="32" t="s">
        <v>133</v>
      </c>
      <c r="K21" s="108">
        <v>34.090000000000003</v>
      </c>
      <c r="L21" s="158">
        <v>12</v>
      </c>
      <c r="M21" s="155">
        <v>-14</v>
      </c>
      <c r="N21" s="159">
        <v>14</v>
      </c>
      <c r="O21" s="56">
        <v>26</v>
      </c>
      <c r="P21" s="157">
        <v>16</v>
      </c>
      <c r="Q21" s="157">
        <v>17</v>
      </c>
      <c r="R21" s="157">
        <v>19</v>
      </c>
      <c r="S21" s="56">
        <v>36</v>
      </c>
      <c r="T21" s="57">
        <v>62</v>
      </c>
      <c r="U21" s="106" t="s">
        <v>108</v>
      </c>
      <c r="V21" s="94" t="s">
        <v>109</v>
      </c>
      <c r="W21" s="70">
        <v>149.01581033154665</v>
      </c>
      <c r="X21" s="71"/>
      <c r="Y21" s="4">
        <v>26</v>
      </c>
      <c r="Z21" s="4">
        <v>36</v>
      </c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</row>
    <row r="22" spans="1:122" s="4" customFormat="1" ht="30" customHeight="1" x14ac:dyDescent="0.2">
      <c r="B22" s="141" t="s">
        <v>129</v>
      </c>
      <c r="C22" s="31">
        <v>427247</v>
      </c>
      <c r="D22" s="143">
        <v>14</v>
      </c>
      <c r="E22" s="91" t="s">
        <v>61</v>
      </c>
      <c r="F22" s="33" t="s">
        <v>169</v>
      </c>
      <c r="G22" s="34" t="s">
        <v>156</v>
      </c>
      <c r="H22" s="95">
        <v>2007</v>
      </c>
      <c r="I22" s="145" t="s">
        <v>170</v>
      </c>
      <c r="J22" s="32" t="s">
        <v>133</v>
      </c>
      <c r="K22" s="108">
        <v>29.09</v>
      </c>
      <c r="L22" s="158">
        <v>8</v>
      </c>
      <c r="M22" s="159">
        <v>9</v>
      </c>
      <c r="N22" s="159">
        <v>10</v>
      </c>
      <c r="O22" s="56">
        <v>19</v>
      </c>
      <c r="P22" s="157">
        <v>14</v>
      </c>
      <c r="Q22" s="157">
        <v>16</v>
      </c>
      <c r="R22" s="157">
        <v>17</v>
      </c>
      <c r="S22" s="56">
        <v>33</v>
      </c>
      <c r="T22" s="57">
        <v>52</v>
      </c>
      <c r="U22" s="106" t="s">
        <v>108</v>
      </c>
      <c r="V22" s="94" t="s">
        <v>109</v>
      </c>
      <c r="W22" s="70">
        <v>149.32614305795167</v>
      </c>
      <c r="X22" s="71"/>
      <c r="Y22" s="4">
        <v>19</v>
      </c>
      <c r="Z22" s="4">
        <v>33</v>
      </c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</row>
    <row r="23" spans="1:122" s="4" customFormat="1" ht="30" customHeight="1" x14ac:dyDescent="0.2">
      <c r="B23" s="141" t="s">
        <v>144</v>
      </c>
      <c r="C23" s="31">
        <v>429693</v>
      </c>
      <c r="D23" s="143">
        <v>15</v>
      </c>
      <c r="E23" s="91" t="s">
        <v>61</v>
      </c>
      <c r="F23" s="33" t="s">
        <v>179</v>
      </c>
      <c r="G23" s="34" t="s">
        <v>180</v>
      </c>
      <c r="H23" s="95">
        <v>2007</v>
      </c>
      <c r="I23" s="145" t="s">
        <v>181</v>
      </c>
      <c r="J23" s="32" t="s">
        <v>133</v>
      </c>
      <c r="K23" s="108">
        <v>33.6</v>
      </c>
      <c r="L23" s="158">
        <v>9</v>
      </c>
      <c r="M23" s="159">
        <v>11</v>
      </c>
      <c r="N23" s="159">
        <v>13</v>
      </c>
      <c r="O23" s="56">
        <v>24</v>
      </c>
      <c r="P23" s="157">
        <v>10</v>
      </c>
      <c r="Q23" s="157">
        <v>12</v>
      </c>
      <c r="R23" s="153">
        <v>-14</v>
      </c>
      <c r="S23" s="56">
        <v>22</v>
      </c>
      <c r="T23" s="57">
        <v>46</v>
      </c>
      <c r="U23" s="106" t="s">
        <v>108</v>
      </c>
      <c r="V23" s="94" t="s">
        <v>109</v>
      </c>
      <c r="W23" s="70">
        <v>112.29432333093548</v>
      </c>
      <c r="X23" s="71"/>
      <c r="Y23" s="4">
        <v>24</v>
      </c>
      <c r="Z23" s="4">
        <v>22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</row>
    <row r="24" spans="1:122" s="4" customFormat="1" ht="30" customHeight="1" x14ac:dyDescent="0.2">
      <c r="B24" s="141" t="s">
        <v>129</v>
      </c>
      <c r="C24" s="31">
        <v>431388</v>
      </c>
      <c r="D24" s="143">
        <v>16</v>
      </c>
      <c r="E24" s="91" t="s">
        <v>61</v>
      </c>
      <c r="F24" s="33" t="s">
        <v>171</v>
      </c>
      <c r="G24" s="34" t="s">
        <v>135</v>
      </c>
      <c r="H24" s="95">
        <v>2006</v>
      </c>
      <c r="I24" s="145" t="s">
        <v>132</v>
      </c>
      <c r="J24" s="32" t="s">
        <v>133</v>
      </c>
      <c r="K24" s="108">
        <v>32.630000000000003</v>
      </c>
      <c r="L24" s="158">
        <v>10</v>
      </c>
      <c r="M24" s="159">
        <v>11</v>
      </c>
      <c r="N24" s="155">
        <v>-13</v>
      </c>
      <c r="O24" s="56">
        <v>21</v>
      </c>
      <c r="P24" s="157">
        <v>10</v>
      </c>
      <c r="Q24" s="157">
        <v>12</v>
      </c>
      <c r="R24" s="153">
        <v>-14</v>
      </c>
      <c r="S24" s="56">
        <v>22</v>
      </c>
      <c r="T24" s="57">
        <v>43</v>
      </c>
      <c r="U24" s="106" t="s">
        <v>108</v>
      </c>
      <c r="V24" s="94" t="s">
        <v>109</v>
      </c>
      <c r="W24" s="70">
        <v>108.37439069191309</v>
      </c>
      <c r="X24" s="71"/>
      <c r="Y24" s="4">
        <v>21</v>
      </c>
      <c r="Z24" s="4">
        <v>22</v>
      </c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</row>
    <row r="25" spans="1:122" s="4" customFormat="1" ht="30" customHeight="1" x14ac:dyDescent="0.2">
      <c r="B25" s="141" t="s">
        <v>129</v>
      </c>
      <c r="C25" s="35">
        <v>431737</v>
      </c>
      <c r="D25" s="143" t="s">
        <v>190</v>
      </c>
      <c r="E25" s="92" t="s">
        <v>61</v>
      </c>
      <c r="F25" s="37" t="s">
        <v>166</v>
      </c>
      <c r="G25" s="38" t="s">
        <v>167</v>
      </c>
      <c r="H25" s="96">
        <v>2005</v>
      </c>
      <c r="I25" s="146" t="s">
        <v>168</v>
      </c>
      <c r="J25" s="36" t="s">
        <v>133</v>
      </c>
      <c r="K25" s="108">
        <v>34.979999999999997</v>
      </c>
      <c r="L25" s="162">
        <v>16</v>
      </c>
      <c r="M25" s="163">
        <v>17</v>
      </c>
      <c r="N25" s="163">
        <v>19</v>
      </c>
      <c r="O25" s="56">
        <v>36</v>
      </c>
      <c r="P25" s="157">
        <v>20</v>
      </c>
      <c r="Q25" s="153">
        <v>-22</v>
      </c>
      <c r="R25" s="153">
        <v>-22</v>
      </c>
      <c r="S25" s="56">
        <v>0</v>
      </c>
      <c r="T25" s="57">
        <v>0</v>
      </c>
      <c r="U25" s="106" t="s">
        <v>108</v>
      </c>
      <c r="V25" s="94" t="s">
        <v>109</v>
      </c>
      <c r="W25" s="70">
        <v>0</v>
      </c>
      <c r="X25" s="71"/>
      <c r="Y25" s="4">
        <v>36</v>
      </c>
      <c r="Z25" s="4">
        <v>-2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</row>
    <row r="26" spans="1:122" s="4" customFormat="1" ht="30" customHeight="1" x14ac:dyDescent="0.2">
      <c r="B26" s="141" t="s">
        <v>129</v>
      </c>
      <c r="C26" s="31">
        <v>432932</v>
      </c>
      <c r="D26" s="143" t="s">
        <v>190</v>
      </c>
      <c r="E26" s="91" t="s">
        <v>61</v>
      </c>
      <c r="F26" s="33" t="s">
        <v>172</v>
      </c>
      <c r="G26" s="34" t="s">
        <v>173</v>
      </c>
      <c r="H26" s="95">
        <v>2006</v>
      </c>
      <c r="I26" s="145" t="s">
        <v>174</v>
      </c>
      <c r="J26" s="32" t="s">
        <v>133</v>
      </c>
      <c r="K26" s="108">
        <v>31.9</v>
      </c>
      <c r="L26" s="158">
        <v>15</v>
      </c>
      <c r="M26" s="159">
        <v>17</v>
      </c>
      <c r="N26" s="155">
        <v>-19</v>
      </c>
      <c r="O26" s="56">
        <v>32</v>
      </c>
      <c r="P26" s="153">
        <v>-20</v>
      </c>
      <c r="Q26" s="157">
        <v>20</v>
      </c>
      <c r="R26" s="153">
        <v>-21</v>
      </c>
      <c r="S26" s="56">
        <v>0</v>
      </c>
      <c r="T26" s="57">
        <v>0</v>
      </c>
      <c r="U26" s="106" t="s">
        <v>108</v>
      </c>
      <c r="V26" s="94" t="s">
        <v>109</v>
      </c>
      <c r="W26" s="70">
        <v>0</v>
      </c>
      <c r="X26" s="71"/>
      <c r="Y26" s="4">
        <v>32</v>
      </c>
      <c r="Z26" s="4"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</row>
    <row r="27" spans="1:122" s="4" customFormat="1" ht="30" customHeight="1" x14ac:dyDescent="0.2">
      <c r="B27" s="141" t="s">
        <v>148</v>
      </c>
      <c r="C27" s="31">
        <v>426312</v>
      </c>
      <c r="D27" s="143" t="s">
        <v>190</v>
      </c>
      <c r="E27" s="91" t="s">
        <v>61</v>
      </c>
      <c r="F27" s="33" t="s">
        <v>149</v>
      </c>
      <c r="G27" s="34" t="s">
        <v>150</v>
      </c>
      <c r="H27" s="95">
        <v>2006</v>
      </c>
      <c r="I27" s="145" t="s">
        <v>151</v>
      </c>
      <c r="J27" s="32" t="s">
        <v>133</v>
      </c>
      <c r="K27" s="108">
        <v>34.82</v>
      </c>
      <c r="L27" s="154">
        <v>-22</v>
      </c>
      <c r="M27" s="159">
        <v>22</v>
      </c>
      <c r="N27" s="159">
        <v>23</v>
      </c>
      <c r="O27" s="56">
        <v>45</v>
      </c>
      <c r="P27" s="157">
        <v>31</v>
      </c>
      <c r="Q27" s="153">
        <v>-33</v>
      </c>
      <c r="R27" s="153">
        <v>-33</v>
      </c>
      <c r="S27" s="56">
        <v>0</v>
      </c>
      <c r="T27" s="57">
        <v>0</v>
      </c>
      <c r="U27" s="106" t="s">
        <v>108</v>
      </c>
      <c r="V27" s="94" t="s">
        <v>109</v>
      </c>
      <c r="W27" s="70">
        <v>0</v>
      </c>
      <c r="X27" s="71"/>
      <c r="Y27" s="4">
        <v>45</v>
      </c>
      <c r="Z27" s="4">
        <v>-2</v>
      </c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</row>
    <row r="28" spans="1:122" s="4" customFormat="1" ht="30" customHeight="1" x14ac:dyDescent="0.2">
      <c r="B28" s="141" t="s">
        <v>129</v>
      </c>
      <c r="C28" s="31">
        <v>431382</v>
      </c>
      <c r="D28" s="143" t="s">
        <v>190</v>
      </c>
      <c r="E28" s="91" t="s">
        <v>61</v>
      </c>
      <c r="F28" s="33" t="s">
        <v>186</v>
      </c>
      <c r="G28" s="34" t="s">
        <v>187</v>
      </c>
      <c r="H28" s="95">
        <v>2007</v>
      </c>
      <c r="I28" s="145" t="s">
        <v>132</v>
      </c>
      <c r="J28" s="32" t="s">
        <v>133</v>
      </c>
      <c r="K28" s="108">
        <v>34.28</v>
      </c>
      <c r="L28" s="158">
        <v>12</v>
      </c>
      <c r="M28" s="159">
        <v>13</v>
      </c>
      <c r="N28" s="159">
        <v>15</v>
      </c>
      <c r="O28" s="56">
        <v>28</v>
      </c>
      <c r="P28" s="153">
        <v>-15</v>
      </c>
      <c r="Q28" s="153">
        <v>-15</v>
      </c>
      <c r="R28" s="153">
        <v>-15</v>
      </c>
      <c r="S28" s="56">
        <v>0</v>
      </c>
      <c r="T28" s="57">
        <v>0</v>
      </c>
      <c r="U28" s="106" t="s">
        <v>108</v>
      </c>
      <c r="V28" s="94" t="s">
        <v>109</v>
      </c>
      <c r="W28" s="70">
        <v>0</v>
      </c>
      <c r="X28" s="71"/>
      <c r="Y28" s="4">
        <v>28</v>
      </c>
      <c r="Z28" s="4">
        <v>-30</v>
      </c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</row>
    <row r="29" spans="1:122" s="4" customFormat="1" ht="30" customHeight="1" thickBot="1" x14ac:dyDescent="0.25">
      <c r="B29" s="141" t="s">
        <v>129</v>
      </c>
      <c r="C29" s="31">
        <v>424012</v>
      </c>
      <c r="D29" s="143" t="s">
        <v>190</v>
      </c>
      <c r="E29" s="91" t="s">
        <v>61</v>
      </c>
      <c r="F29" s="33" t="s">
        <v>164</v>
      </c>
      <c r="G29" s="34" t="s">
        <v>165</v>
      </c>
      <c r="H29" s="95">
        <v>2005</v>
      </c>
      <c r="I29" s="145" t="s">
        <v>132</v>
      </c>
      <c r="J29" s="32" t="s">
        <v>133</v>
      </c>
      <c r="K29" s="108">
        <v>32.08</v>
      </c>
      <c r="L29" s="158">
        <v>13</v>
      </c>
      <c r="M29" s="159">
        <v>14</v>
      </c>
      <c r="N29" s="160">
        <v>0</v>
      </c>
      <c r="O29" s="56">
        <v>27</v>
      </c>
      <c r="P29" s="161">
        <v>0</v>
      </c>
      <c r="Q29" s="161">
        <v>0</v>
      </c>
      <c r="R29" s="161">
        <v>0</v>
      </c>
      <c r="S29" s="56">
        <v>0</v>
      </c>
      <c r="T29" s="57">
        <v>0</v>
      </c>
      <c r="U29" s="106" t="s">
        <v>108</v>
      </c>
      <c r="V29" s="94" t="s">
        <v>109</v>
      </c>
      <c r="W29" s="70">
        <v>0</v>
      </c>
      <c r="X29" s="71"/>
      <c r="Y29" s="4">
        <v>27</v>
      </c>
      <c r="Z29" s="4" t="s">
        <v>59</v>
      </c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</row>
    <row r="30" spans="1:122" s="10" customFormat="1" ht="5.0999999999999996" customHeight="1" x14ac:dyDescent="0.2">
      <c r="A30" s="7"/>
      <c r="B30" s="147"/>
      <c r="C30" s="148"/>
      <c r="D30" s="59"/>
      <c r="E30" s="59"/>
      <c r="F30" s="60"/>
      <c r="G30" s="61"/>
      <c r="H30" s="62"/>
      <c r="I30" s="149"/>
      <c r="J30" s="58"/>
      <c r="K30" s="150"/>
      <c r="L30" s="63"/>
      <c r="M30" s="63"/>
      <c r="N30" s="63"/>
      <c r="O30" s="64"/>
      <c r="P30" s="63"/>
      <c r="Q30" s="63"/>
      <c r="R30" s="63"/>
      <c r="S30" s="64"/>
      <c r="T30" s="64"/>
      <c r="U30" s="59"/>
      <c r="V30" s="151"/>
      <c r="W30" s="152"/>
      <c r="X30" s="6"/>
      <c r="Y30" s="6"/>
      <c r="Z30" s="6"/>
      <c r="AA30" s="111" t="s">
        <v>119</v>
      </c>
      <c r="AB30" s="111" t="s">
        <v>120</v>
      </c>
      <c r="AC30" s="111" t="s">
        <v>121</v>
      </c>
      <c r="AD30" s="111" t="s">
        <v>122</v>
      </c>
      <c r="AE30" s="111" t="s">
        <v>123</v>
      </c>
      <c r="AF30" s="111" t="s">
        <v>124</v>
      </c>
      <c r="AG30" s="111" t="s">
        <v>125</v>
      </c>
      <c r="AH30" s="111" t="s">
        <v>126</v>
      </c>
      <c r="AI30" s="111" t="s">
        <v>127</v>
      </c>
      <c r="AJ30" s="111"/>
      <c r="AK30" s="130"/>
      <c r="AL30" s="130"/>
      <c r="AM30" s="130"/>
      <c r="AN30" s="130"/>
      <c r="AO30" s="130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2"/>
      <c r="BM30" s="102"/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</row>
    <row r="31" spans="1:122" s="116" customFormat="1" ht="27.95" customHeight="1" x14ac:dyDescent="0.2">
      <c r="A31" s="109"/>
      <c r="B31" s="172" t="s">
        <v>189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10"/>
      <c r="Y31" s="110"/>
      <c r="Z31" s="110"/>
      <c r="AA31" s="111"/>
      <c r="AB31" s="111"/>
      <c r="AC31" s="111"/>
      <c r="AD31" s="111"/>
      <c r="AE31" s="111"/>
      <c r="AF31" s="111"/>
      <c r="AG31" s="111"/>
      <c r="AH31" s="111"/>
      <c r="AI31" s="111"/>
      <c r="AJ31" s="112"/>
      <c r="AK31" s="113"/>
      <c r="AL31" s="113"/>
      <c r="AM31" s="113"/>
      <c r="AN31" s="113"/>
      <c r="AO31" s="113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  <c r="CO31" s="115"/>
      <c r="CP31" s="115"/>
      <c r="CQ31" s="115"/>
      <c r="CR31" s="115"/>
      <c r="CS31" s="115"/>
      <c r="CT31" s="115"/>
      <c r="CU31" s="115"/>
      <c r="CV31" s="115"/>
      <c r="CW31" s="115"/>
      <c r="CX31" s="115"/>
      <c r="CY31" s="115"/>
      <c r="CZ31" s="115"/>
      <c r="DA31" s="115"/>
      <c r="DB31" s="115"/>
      <c r="DC31" s="115"/>
      <c r="DD31" s="115"/>
      <c r="DE31" s="115"/>
      <c r="DF31" s="115"/>
      <c r="DG31" s="115"/>
      <c r="DH31" s="115"/>
      <c r="DI31" s="115"/>
      <c r="DJ31" s="115"/>
      <c r="DK31" s="115"/>
      <c r="DL31" s="115"/>
      <c r="DM31" s="115"/>
      <c r="DN31" s="115"/>
      <c r="DO31" s="115"/>
      <c r="DP31" s="115"/>
      <c r="DQ31" s="115"/>
      <c r="DR31" s="115"/>
    </row>
    <row r="32" spans="1:122" s="10" customFormat="1" ht="5.0999999999999996" customHeight="1" thickBot="1" x14ac:dyDescent="0.25">
      <c r="A32" s="7"/>
      <c r="B32" s="117"/>
      <c r="C32" s="118"/>
      <c r="D32" s="119"/>
      <c r="E32" s="119"/>
      <c r="F32" s="120"/>
      <c r="G32" s="121"/>
      <c r="H32" s="122"/>
      <c r="I32" s="123"/>
      <c r="J32" s="124"/>
      <c r="K32" s="125"/>
      <c r="L32" s="126"/>
      <c r="M32" s="126"/>
      <c r="N32" s="126"/>
      <c r="O32" s="127"/>
      <c r="P32" s="126"/>
      <c r="Q32" s="126"/>
      <c r="R32" s="126"/>
      <c r="S32" s="127"/>
      <c r="T32" s="127"/>
      <c r="U32" s="119"/>
      <c r="V32" s="128"/>
      <c r="W32" s="129"/>
      <c r="X32" s="6"/>
      <c r="Y32" s="6"/>
      <c r="Z32" s="6"/>
      <c r="AA32" s="111" t="s">
        <v>119</v>
      </c>
      <c r="AB32" s="111" t="s">
        <v>120</v>
      </c>
      <c r="AC32" s="111" t="s">
        <v>121</v>
      </c>
      <c r="AD32" s="111" t="s">
        <v>122</v>
      </c>
      <c r="AE32" s="111" t="s">
        <v>123</v>
      </c>
      <c r="AF32" s="111" t="s">
        <v>124</v>
      </c>
      <c r="AG32" s="111" t="s">
        <v>125</v>
      </c>
      <c r="AH32" s="111" t="s">
        <v>126</v>
      </c>
      <c r="AI32" s="111" t="s">
        <v>127</v>
      </c>
      <c r="AJ32" s="111"/>
      <c r="AK32" s="130"/>
      <c r="AL32" s="130"/>
      <c r="AM32" s="130"/>
      <c r="AN32" s="130"/>
      <c r="AO32" s="130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2"/>
      <c r="BQ32" s="102"/>
      <c r="BR32" s="102"/>
      <c r="BS32" s="102"/>
      <c r="BT32" s="102"/>
      <c r="BU32" s="102"/>
      <c r="BV32" s="102"/>
      <c r="BW32" s="102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</row>
    <row r="33" spans="1:122" s="19" customFormat="1" ht="18" customHeight="1" thickBot="1" x14ac:dyDescent="0.25">
      <c r="A33" s="16"/>
      <c r="B33" s="131" t="s">
        <v>9</v>
      </c>
      <c r="C33" s="132" t="s">
        <v>10</v>
      </c>
      <c r="D33" s="132" t="s">
        <v>7</v>
      </c>
      <c r="E33" s="132" t="s">
        <v>60</v>
      </c>
      <c r="F33" s="170" t="s">
        <v>0</v>
      </c>
      <c r="G33" s="170"/>
      <c r="H33" s="132" t="s">
        <v>12</v>
      </c>
      <c r="I33" s="132" t="s">
        <v>11</v>
      </c>
      <c r="J33" s="134" t="s">
        <v>4</v>
      </c>
      <c r="K33" s="134" t="s">
        <v>1</v>
      </c>
      <c r="L33" s="164">
        <v>1</v>
      </c>
      <c r="M33" s="165">
        <v>2</v>
      </c>
      <c r="N33" s="166">
        <v>3</v>
      </c>
      <c r="O33" s="135" t="s">
        <v>13</v>
      </c>
      <c r="P33" s="164">
        <v>1</v>
      </c>
      <c r="Q33" s="165">
        <v>2</v>
      </c>
      <c r="R33" s="166">
        <v>3</v>
      </c>
      <c r="S33" s="135" t="s">
        <v>14</v>
      </c>
      <c r="T33" s="136" t="s">
        <v>2</v>
      </c>
      <c r="U33" s="134" t="s">
        <v>107</v>
      </c>
      <c r="V33" s="134" t="s">
        <v>8</v>
      </c>
      <c r="W33" s="131" t="s">
        <v>3</v>
      </c>
      <c r="X33" s="69"/>
      <c r="Y33" s="17"/>
      <c r="Z33" s="1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</row>
    <row r="34" spans="1:122" s="10" customFormat="1" ht="5.0999999999999996" customHeight="1" thickBot="1" x14ac:dyDescent="0.25">
      <c r="A34" s="7"/>
      <c r="B34" s="39"/>
      <c r="C34" s="40"/>
      <c r="D34" s="42"/>
      <c r="E34" s="42"/>
      <c r="F34" s="43"/>
      <c r="G34" s="44"/>
      <c r="H34" s="46"/>
      <c r="I34" s="45"/>
      <c r="J34" s="41"/>
      <c r="K34" s="47"/>
      <c r="L34" s="48"/>
      <c r="M34" s="48"/>
      <c r="N34" s="48"/>
      <c r="O34" s="49"/>
      <c r="P34" s="48"/>
      <c r="Q34" s="48"/>
      <c r="R34" s="48"/>
      <c r="S34" s="49"/>
      <c r="T34" s="49"/>
      <c r="U34" s="49"/>
      <c r="V34" s="51"/>
      <c r="W34" s="50"/>
      <c r="X34" s="6"/>
      <c r="Y34" s="6"/>
      <c r="Z34" s="6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</row>
    <row r="35" spans="1:122" s="4" customFormat="1" ht="30" customHeight="1" x14ac:dyDescent="0.2">
      <c r="B35" s="141" t="s">
        <v>129</v>
      </c>
      <c r="C35" s="31">
        <v>419533</v>
      </c>
      <c r="D35" s="143">
        <v>1</v>
      </c>
      <c r="E35" s="91" t="s">
        <v>61</v>
      </c>
      <c r="F35" s="33" t="s">
        <v>204</v>
      </c>
      <c r="G35" s="34" t="s">
        <v>205</v>
      </c>
      <c r="H35" s="95">
        <v>2007</v>
      </c>
      <c r="I35" s="145" t="s">
        <v>206</v>
      </c>
      <c r="J35" s="32" t="s">
        <v>133</v>
      </c>
      <c r="K35" s="108">
        <v>38.299999999999997</v>
      </c>
      <c r="L35" s="158">
        <v>27</v>
      </c>
      <c r="M35" s="159">
        <v>28</v>
      </c>
      <c r="N35" s="155">
        <v>-29</v>
      </c>
      <c r="O35" s="56">
        <v>55</v>
      </c>
      <c r="P35" s="157">
        <v>36</v>
      </c>
      <c r="Q35" s="157">
        <v>37</v>
      </c>
      <c r="R35" s="157">
        <v>39</v>
      </c>
      <c r="S35" s="56">
        <v>76</v>
      </c>
      <c r="T35" s="57">
        <v>131</v>
      </c>
      <c r="U35" s="106" t="s">
        <v>108</v>
      </c>
      <c r="V35" s="94" t="s">
        <v>110</v>
      </c>
      <c r="W35" s="70">
        <v>279.19615869374798</v>
      </c>
      <c r="X35" s="71"/>
      <c r="Y35" s="4">
        <v>55</v>
      </c>
      <c r="Z35" s="4">
        <v>76</v>
      </c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</row>
    <row r="36" spans="1:122" s="4" customFormat="1" ht="30" customHeight="1" x14ac:dyDescent="0.2">
      <c r="B36" s="141" t="s">
        <v>129</v>
      </c>
      <c r="C36" s="31">
        <v>400933</v>
      </c>
      <c r="D36" s="143">
        <v>2</v>
      </c>
      <c r="E36" s="91" t="s">
        <v>61</v>
      </c>
      <c r="F36" s="33" t="s">
        <v>218</v>
      </c>
      <c r="G36" s="34" t="s">
        <v>219</v>
      </c>
      <c r="H36" s="95">
        <v>2006</v>
      </c>
      <c r="I36" s="145" t="s">
        <v>154</v>
      </c>
      <c r="J36" s="32" t="s">
        <v>133</v>
      </c>
      <c r="K36" s="108">
        <v>35.6</v>
      </c>
      <c r="L36" s="158">
        <v>25</v>
      </c>
      <c r="M36" s="159">
        <v>27</v>
      </c>
      <c r="N36" s="159">
        <v>29</v>
      </c>
      <c r="O36" s="56">
        <v>56</v>
      </c>
      <c r="P36" s="157">
        <v>32</v>
      </c>
      <c r="Q36" s="157">
        <v>34</v>
      </c>
      <c r="R36" s="157">
        <v>36</v>
      </c>
      <c r="S36" s="56">
        <v>70</v>
      </c>
      <c r="T36" s="57">
        <v>126</v>
      </c>
      <c r="U36" s="106" t="s">
        <v>108</v>
      </c>
      <c r="V36" s="94" t="s">
        <v>110</v>
      </c>
      <c r="W36" s="70">
        <v>289.28896744503169</v>
      </c>
      <c r="X36" s="71"/>
      <c r="Y36" s="4">
        <v>56</v>
      </c>
      <c r="Z36" s="4">
        <v>70</v>
      </c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</row>
    <row r="37" spans="1:122" s="4" customFormat="1" ht="30" customHeight="1" x14ac:dyDescent="0.2">
      <c r="B37" s="141" t="s">
        <v>200</v>
      </c>
      <c r="C37" s="31">
        <v>438946</v>
      </c>
      <c r="D37" s="143">
        <v>3</v>
      </c>
      <c r="E37" s="91" t="s">
        <v>61</v>
      </c>
      <c r="F37" s="33" t="s">
        <v>201</v>
      </c>
      <c r="G37" s="34" t="s">
        <v>202</v>
      </c>
      <c r="H37" s="95">
        <v>2005</v>
      </c>
      <c r="I37" s="145" t="s">
        <v>203</v>
      </c>
      <c r="J37" s="32" t="s">
        <v>133</v>
      </c>
      <c r="K37" s="108">
        <v>39.200000000000003</v>
      </c>
      <c r="L37" s="158">
        <v>24</v>
      </c>
      <c r="M37" s="159">
        <v>26</v>
      </c>
      <c r="N37" s="155">
        <v>-27</v>
      </c>
      <c r="O37" s="56">
        <v>50</v>
      </c>
      <c r="P37" s="157">
        <v>32</v>
      </c>
      <c r="Q37" s="153">
        <v>-33</v>
      </c>
      <c r="R37" s="157">
        <v>33</v>
      </c>
      <c r="S37" s="56">
        <v>65</v>
      </c>
      <c r="T37" s="57">
        <v>115</v>
      </c>
      <c r="U37" s="106" t="s">
        <v>108</v>
      </c>
      <c r="V37" s="94" t="s">
        <v>110</v>
      </c>
      <c r="W37" s="70">
        <v>239.5430190492882</v>
      </c>
      <c r="X37" s="71"/>
      <c r="Y37" s="4">
        <v>50</v>
      </c>
      <c r="Z37" s="4">
        <v>65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</row>
    <row r="38" spans="1:122" s="4" customFormat="1" ht="30" customHeight="1" x14ac:dyDescent="0.2">
      <c r="B38" s="141" t="s">
        <v>129</v>
      </c>
      <c r="C38" s="52">
        <v>416976</v>
      </c>
      <c r="D38" s="143">
        <v>4</v>
      </c>
      <c r="E38" s="91" t="s">
        <v>61</v>
      </c>
      <c r="F38" s="54" t="s">
        <v>197</v>
      </c>
      <c r="G38" s="55" t="s">
        <v>198</v>
      </c>
      <c r="H38" s="95">
        <v>2007</v>
      </c>
      <c r="I38" s="145" t="s">
        <v>199</v>
      </c>
      <c r="J38" s="53" t="s">
        <v>133</v>
      </c>
      <c r="K38" s="108">
        <v>37.9</v>
      </c>
      <c r="L38" s="158">
        <v>20</v>
      </c>
      <c r="M38" s="159">
        <v>22</v>
      </c>
      <c r="N38" s="159">
        <v>24</v>
      </c>
      <c r="O38" s="56">
        <v>46</v>
      </c>
      <c r="P38" s="157">
        <v>31</v>
      </c>
      <c r="Q38" s="157">
        <v>33</v>
      </c>
      <c r="R38" s="157">
        <v>35</v>
      </c>
      <c r="S38" s="56">
        <v>68</v>
      </c>
      <c r="T38" s="57">
        <v>114</v>
      </c>
      <c r="U38" s="106" t="s">
        <v>108</v>
      </c>
      <c r="V38" s="94" t="s">
        <v>110</v>
      </c>
      <c r="W38" s="70">
        <v>245.52280208329717</v>
      </c>
      <c r="X38" s="71"/>
      <c r="Y38" s="4">
        <v>46</v>
      </c>
      <c r="Z38" s="4">
        <v>68</v>
      </c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</row>
    <row r="39" spans="1:122" s="4" customFormat="1" ht="30" customHeight="1" x14ac:dyDescent="0.2">
      <c r="B39" s="141" t="s">
        <v>191</v>
      </c>
      <c r="C39" s="31">
        <v>400341</v>
      </c>
      <c r="D39" s="143">
        <v>5</v>
      </c>
      <c r="E39" s="91" t="s">
        <v>61</v>
      </c>
      <c r="F39" s="33" t="s">
        <v>192</v>
      </c>
      <c r="G39" s="34" t="s">
        <v>139</v>
      </c>
      <c r="H39" s="95">
        <v>2007</v>
      </c>
      <c r="I39" s="145" t="s">
        <v>193</v>
      </c>
      <c r="J39" s="32" t="s">
        <v>133</v>
      </c>
      <c r="K39" s="108">
        <v>40</v>
      </c>
      <c r="L39" s="158">
        <v>22</v>
      </c>
      <c r="M39" s="155">
        <v>-24</v>
      </c>
      <c r="N39" s="159">
        <v>26</v>
      </c>
      <c r="O39" s="56">
        <v>48</v>
      </c>
      <c r="P39" s="153">
        <v>-30</v>
      </c>
      <c r="Q39" s="157">
        <v>30</v>
      </c>
      <c r="R39" s="157">
        <v>32</v>
      </c>
      <c r="S39" s="56">
        <v>62</v>
      </c>
      <c r="T39" s="57">
        <v>110</v>
      </c>
      <c r="U39" s="106" t="s">
        <v>108</v>
      </c>
      <c r="V39" s="94" t="s">
        <v>110</v>
      </c>
      <c r="W39" s="70">
        <v>224.67055083084486</v>
      </c>
      <c r="X39" s="71"/>
      <c r="Y39" s="4">
        <v>48</v>
      </c>
      <c r="Z39" s="4">
        <v>62</v>
      </c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</row>
    <row r="40" spans="1:122" s="4" customFormat="1" ht="30" customHeight="1" x14ac:dyDescent="0.2">
      <c r="B40" s="141" t="s">
        <v>175</v>
      </c>
      <c r="C40" s="31">
        <v>431940</v>
      </c>
      <c r="D40" s="143">
        <v>6</v>
      </c>
      <c r="E40" s="91" t="s">
        <v>61</v>
      </c>
      <c r="F40" s="33" t="s">
        <v>195</v>
      </c>
      <c r="G40" s="34" t="s">
        <v>196</v>
      </c>
      <c r="H40" s="95">
        <v>2007</v>
      </c>
      <c r="I40" s="145" t="s">
        <v>178</v>
      </c>
      <c r="J40" s="32" t="s">
        <v>133</v>
      </c>
      <c r="K40" s="108">
        <v>36.6</v>
      </c>
      <c r="L40" s="158">
        <v>18</v>
      </c>
      <c r="M40" s="159">
        <v>20</v>
      </c>
      <c r="N40" s="159">
        <v>22</v>
      </c>
      <c r="O40" s="56">
        <v>42</v>
      </c>
      <c r="P40" s="157">
        <v>24</v>
      </c>
      <c r="Q40" s="153">
        <v>-26</v>
      </c>
      <c r="R40" s="157">
        <v>26</v>
      </c>
      <c r="S40" s="56">
        <v>50</v>
      </c>
      <c r="T40" s="57">
        <v>92</v>
      </c>
      <c r="U40" s="106" t="s">
        <v>108</v>
      </c>
      <c r="V40" s="94" t="s">
        <v>110</v>
      </c>
      <c r="W40" s="70">
        <v>205.26836177124147</v>
      </c>
      <c r="X40" s="71"/>
      <c r="Y40" s="4">
        <v>42</v>
      </c>
      <c r="Z40" s="4">
        <v>50</v>
      </c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</row>
    <row r="41" spans="1:122" s="4" customFormat="1" ht="30" customHeight="1" x14ac:dyDescent="0.2">
      <c r="B41" s="141" t="s">
        <v>137</v>
      </c>
      <c r="C41" s="31">
        <v>431002</v>
      </c>
      <c r="D41" s="143">
        <v>7</v>
      </c>
      <c r="E41" s="91" t="s">
        <v>61</v>
      </c>
      <c r="F41" s="33" t="s">
        <v>213</v>
      </c>
      <c r="G41" s="34" t="s">
        <v>214</v>
      </c>
      <c r="H41" s="95">
        <v>2007</v>
      </c>
      <c r="I41" s="145" t="s">
        <v>215</v>
      </c>
      <c r="J41" s="32" t="s">
        <v>133</v>
      </c>
      <c r="K41" s="108">
        <v>36.700000000000003</v>
      </c>
      <c r="L41" s="158">
        <v>14</v>
      </c>
      <c r="M41" s="159">
        <v>16</v>
      </c>
      <c r="N41" s="159">
        <v>18</v>
      </c>
      <c r="O41" s="56">
        <v>34</v>
      </c>
      <c r="P41" s="157">
        <v>21</v>
      </c>
      <c r="Q41" s="157">
        <v>23</v>
      </c>
      <c r="R41" s="157">
        <v>24</v>
      </c>
      <c r="S41" s="56">
        <v>47</v>
      </c>
      <c r="T41" s="57">
        <v>81</v>
      </c>
      <c r="U41" s="106" t="s">
        <v>108</v>
      </c>
      <c r="V41" s="94" t="s">
        <v>110</v>
      </c>
      <c r="W41" s="70">
        <v>180.22166464225782</v>
      </c>
      <c r="X41" s="71"/>
      <c r="Y41" s="4">
        <v>34</v>
      </c>
      <c r="Z41" s="4">
        <v>47</v>
      </c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</row>
    <row r="42" spans="1:122" s="4" customFormat="1" ht="30" customHeight="1" x14ac:dyDescent="0.2">
      <c r="B42" s="141" t="s">
        <v>188</v>
      </c>
      <c r="C42" s="31">
        <v>410979</v>
      </c>
      <c r="D42" s="143">
        <v>8</v>
      </c>
      <c r="E42" s="91" t="s">
        <v>61</v>
      </c>
      <c r="F42" s="33" t="s">
        <v>207</v>
      </c>
      <c r="G42" s="34" t="s">
        <v>208</v>
      </c>
      <c r="H42" s="95">
        <v>2005</v>
      </c>
      <c r="I42" s="145" t="s">
        <v>136</v>
      </c>
      <c r="J42" s="32" t="s">
        <v>133</v>
      </c>
      <c r="K42" s="108">
        <v>37.9</v>
      </c>
      <c r="L42" s="158">
        <v>15</v>
      </c>
      <c r="M42" s="159">
        <v>16</v>
      </c>
      <c r="N42" s="159">
        <v>18</v>
      </c>
      <c r="O42" s="56">
        <v>34</v>
      </c>
      <c r="P42" s="157">
        <v>20</v>
      </c>
      <c r="Q42" s="157">
        <v>22</v>
      </c>
      <c r="R42" s="157">
        <v>24</v>
      </c>
      <c r="S42" s="56">
        <v>46</v>
      </c>
      <c r="T42" s="57">
        <v>80</v>
      </c>
      <c r="U42" s="106" t="s">
        <v>108</v>
      </c>
      <c r="V42" s="94" t="s">
        <v>110</v>
      </c>
      <c r="W42" s="70">
        <v>172.29670321634887</v>
      </c>
      <c r="X42" s="71"/>
      <c r="Y42" s="4">
        <v>34</v>
      </c>
      <c r="Z42" s="4">
        <v>46</v>
      </c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</row>
    <row r="43" spans="1:122" s="4" customFormat="1" ht="30" customHeight="1" x14ac:dyDescent="0.2">
      <c r="B43" s="141" t="s">
        <v>129</v>
      </c>
      <c r="C43" s="31">
        <v>425329</v>
      </c>
      <c r="D43" s="143">
        <v>9</v>
      </c>
      <c r="E43" s="91" t="s">
        <v>61</v>
      </c>
      <c r="F43" s="33" t="s">
        <v>209</v>
      </c>
      <c r="G43" s="34" t="s">
        <v>210</v>
      </c>
      <c r="H43" s="95">
        <v>2006</v>
      </c>
      <c r="I43" s="145" t="s">
        <v>161</v>
      </c>
      <c r="J43" s="32" t="s">
        <v>133</v>
      </c>
      <c r="K43" s="108">
        <v>39.200000000000003</v>
      </c>
      <c r="L43" s="158">
        <v>15</v>
      </c>
      <c r="M43" s="159">
        <v>17</v>
      </c>
      <c r="N43" s="155">
        <v>-19</v>
      </c>
      <c r="O43" s="56">
        <v>32</v>
      </c>
      <c r="P43" s="153">
        <v>-20</v>
      </c>
      <c r="Q43" s="157">
        <v>20</v>
      </c>
      <c r="R43" s="157">
        <v>22</v>
      </c>
      <c r="S43" s="56">
        <v>42</v>
      </c>
      <c r="T43" s="57">
        <v>74</v>
      </c>
      <c r="U43" s="106" t="s">
        <v>108</v>
      </c>
      <c r="V43" s="94" t="s">
        <v>110</v>
      </c>
      <c r="W43" s="70">
        <v>154.14072530128109</v>
      </c>
      <c r="X43" s="71"/>
      <c r="Y43" s="4">
        <v>32</v>
      </c>
      <c r="Z43" s="4">
        <v>42</v>
      </c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</row>
    <row r="44" spans="1:122" s="4" customFormat="1" ht="30" customHeight="1" x14ac:dyDescent="0.2">
      <c r="B44" s="141" t="s">
        <v>129</v>
      </c>
      <c r="C44" s="31">
        <v>408699</v>
      </c>
      <c r="D44" s="143">
        <v>10</v>
      </c>
      <c r="E44" s="91" t="s">
        <v>61</v>
      </c>
      <c r="F44" s="33" t="s">
        <v>211</v>
      </c>
      <c r="G44" s="34" t="s">
        <v>212</v>
      </c>
      <c r="H44" s="95">
        <v>2007</v>
      </c>
      <c r="I44" s="145" t="s">
        <v>170</v>
      </c>
      <c r="J44" s="32" t="s">
        <v>133</v>
      </c>
      <c r="K44" s="108">
        <v>39.200000000000003</v>
      </c>
      <c r="L44" s="158">
        <v>13</v>
      </c>
      <c r="M44" s="159">
        <v>14</v>
      </c>
      <c r="N44" s="159">
        <v>15</v>
      </c>
      <c r="O44" s="56">
        <v>29</v>
      </c>
      <c r="P44" s="157">
        <v>20</v>
      </c>
      <c r="Q44" s="157">
        <v>21</v>
      </c>
      <c r="R44" s="157">
        <v>23</v>
      </c>
      <c r="S44" s="56">
        <v>44</v>
      </c>
      <c r="T44" s="57">
        <v>73</v>
      </c>
      <c r="U44" s="106" t="s">
        <v>108</v>
      </c>
      <c r="V44" s="94" t="s">
        <v>110</v>
      </c>
      <c r="W44" s="70">
        <v>152.05774252693945</v>
      </c>
      <c r="X44" s="71"/>
      <c r="Y44" s="4">
        <v>29</v>
      </c>
      <c r="Z44" s="4">
        <v>44</v>
      </c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</row>
    <row r="45" spans="1:122" s="4" customFormat="1" ht="30" customHeight="1" x14ac:dyDescent="0.2">
      <c r="B45" s="141" t="s">
        <v>144</v>
      </c>
      <c r="C45" s="31">
        <v>403328</v>
      </c>
      <c r="D45" s="143">
        <v>11</v>
      </c>
      <c r="E45" s="91" t="s">
        <v>61</v>
      </c>
      <c r="F45" s="33" t="s">
        <v>216</v>
      </c>
      <c r="G45" s="34" t="s">
        <v>217</v>
      </c>
      <c r="H45" s="95">
        <v>2007</v>
      </c>
      <c r="I45" s="145" t="s">
        <v>181</v>
      </c>
      <c r="J45" s="32" t="s">
        <v>133</v>
      </c>
      <c r="K45" s="108">
        <v>37.299999999999997</v>
      </c>
      <c r="L45" s="158">
        <v>9</v>
      </c>
      <c r="M45" s="159">
        <v>11</v>
      </c>
      <c r="N45" s="159">
        <v>13</v>
      </c>
      <c r="O45" s="56">
        <v>24</v>
      </c>
      <c r="P45" s="157">
        <v>10</v>
      </c>
      <c r="Q45" s="157">
        <v>12</v>
      </c>
      <c r="R45" s="157">
        <v>14</v>
      </c>
      <c r="S45" s="56">
        <v>26</v>
      </c>
      <c r="T45" s="57">
        <v>50</v>
      </c>
      <c r="U45" s="106" t="s">
        <v>108</v>
      </c>
      <c r="V45" s="94" t="s">
        <v>110</v>
      </c>
      <c r="W45" s="70">
        <v>109.42862349847037</v>
      </c>
      <c r="X45" s="71"/>
      <c r="Y45" s="4">
        <v>24</v>
      </c>
      <c r="Z45" s="4">
        <v>26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</row>
    <row r="46" spans="1:122" s="4" customFormat="1" ht="30" customHeight="1" thickBot="1" x14ac:dyDescent="0.25">
      <c r="B46" s="141" t="s">
        <v>129</v>
      </c>
      <c r="C46" s="31">
        <v>391282</v>
      </c>
      <c r="D46" s="143" t="s">
        <v>190</v>
      </c>
      <c r="E46" s="91" t="s">
        <v>61</v>
      </c>
      <c r="F46" s="33" t="s">
        <v>141</v>
      </c>
      <c r="G46" s="34" t="s">
        <v>194</v>
      </c>
      <c r="H46" s="95">
        <v>2005</v>
      </c>
      <c r="I46" s="145" t="s">
        <v>143</v>
      </c>
      <c r="J46" s="32" t="s">
        <v>133</v>
      </c>
      <c r="K46" s="108">
        <v>38.700000000000003</v>
      </c>
      <c r="L46" s="158">
        <v>22</v>
      </c>
      <c r="M46" s="159">
        <v>24</v>
      </c>
      <c r="N46" s="159">
        <v>26</v>
      </c>
      <c r="O46" s="56">
        <v>50</v>
      </c>
      <c r="P46" s="157">
        <v>31</v>
      </c>
      <c r="Q46" s="153">
        <v>-33</v>
      </c>
      <c r="R46" s="153">
        <v>-33</v>
      </c>
      <c r="S46" s="56">
        <v>0</v>
      </c>
      <c r="T46" s="57">
        <v>0</v>
      </c>
      <c r="U46" s="106" t="s">
        <v>108</v>
      </c>
      <c r="V46" s="94" t="s">
        <v>110</v>
      </c>
      <c r="W46" s="70">
        <v>0</v>
      </c>
      <c r="X46" s="71"/>
      <c r="Y46" s="4">
        <v>50</v>
      </c>
      <c r="Z46" s="4">
        <v>-2</v>
      </c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</row>
    <row r="47" spans="1:122" s="10" customFormat="1" ht="5.0999999999999996" customHeight="1" x14ac:dyDescent="0.2">
      <c r="A47" s="7"/>
      <c r="B47" s="147"/>
      <c r="C47" s="148"/>
      <c r="D47" s="59"/>
      <c r="E47" s="59"/>
      <c r="F47" s="60"/>
      <c r="G47" s="61"/>
      <c r="H47" s="62"/>
      <c r="I47" s="149"/>
      <c r="J47" s="58"/>
      <c r="K47" s="150"/>
      <c r="L47" s="63"/>
      <c r="M47" s="63"/>
      <c r="N47" s="63"/>
      <c r="O47" s="64"/>
      <c r="P47" s="63"/>
      <c r="Q47" s="63"/>
      <c r="R47" s="63"/>
      <c r="S47" s="64"/>
      <c r="T47" s="64"/>
      <c r="U47" s="59"/>
      <c r="V47" s="151"/>
      <c r="W47" s="152"/>
      <c r="X47" s="6"/>
      <c r="Y47" s="6"/>
      <c r="Z47" s="6"/>
      <c r="AA47" s="111" t="s">
        <v>119</v>
      </c>
      <c r="AB47" s="111" t="s">
        <v>120</v>
      </c>
      <c r="AC47" s="111" t="s">
        <v>121</v>
      </c>
      <c r="AD47" s="111" t="s">
        <v>122</v>
      </c>
      <c r="AE47" s="111" t="s">
        <v>123</v>
      </c>
      <c r="AF47" s="111" t="s">
        <v>124</v>
      </c>
      <c r="AG47" s="111" t="s">
        <v>125</v>
      </c>
      <c r="AH47" s="111" t="s">
        <v>126</v>
      </c>
      <c r="AI47" s="111" t="s">
        <v>127</v>
      </c>
      <c r="AJ47" s="111"/>
      <c r="AK47" s="130"/>
      <c r="AL47" s="130"/>
      <c r="AM47" s="130"/>
      <c r="AN47" s="130"/>
      <c r="AO47" s="130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  <c r="BI47" s="102"/>
      <c r="BJ47" s="102"/>
      <c r="BK47" s="102"/>
      <c r="BL47" s="102"/>
      <c r="BM47" s="102"/>
      <c r="BN47" s="102"/>
      <c r="BO47" s="102"/>
      <c r="BP47" s="102"/>
      <c r="BQ47" s="102"/>
      <c r="BR47" s="102"/>
      <c r="BS47" s="102"/>
      <c r="BT47" s="102"/>
      <c r="BU47" s="102"/>
      <c r="BV47" s="102"/>
      <c r="BW47" s="102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</row>
    <row r="48" spans="1:122" s="116" customFormat="1" ht="27.95" customHeight="1" x14ac:dyDescent="0.2">
      <c r="A48" s="109"/>
      <c r="B48" s="172" t="s">
        <v>220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10"/>
      <c r="Y48" s="110"/>
      <c r="Z48" s="110"/>
      <c r="AA48" s="111"/>
      <c r="AB48" s="111"/>
      <c r="AC48" s="111"/>
      <c r="AD48" s="111"/>
      <c r="AE48" s="111"/>
      <c r="AF48" s="111"/>
      <c r="AG48" s="111"/>
      <c r="AH48" s="111"/>
      <c r="AI48" s="111"/>
      <c r="AJ48" s="112"/>
      <c r="AK48" s="113"/>
      <c r="AL48" s="113"/>
      <c r="AM48" s="113"/>
      <c r="AN48" s="113"/>
      <c r="AO48" s="113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4"/>
      <c r="BQ48" s="114"/>
      <c r="BR48" s="114"/>
      <c r="BS48" s="114"/>
      <c r="BT48" s="114"/>
      <c r="BU48" s="114"/>
      <c r="BV48" s="114"/>
      <c r="BW48" s="114"/>
      <c r="BX48" s="115"/>
      <c r="BY48" s="115"/>
      <c r="BZ48" s="115"/>
      <c r="CA48" s="115"/>
      <c r="CB48" s="115"/>
      <c r="CC48" s="115"/>
      <c r="CD48" s="115"/>
      <c r="CE48" s="115"/>
      <c r="CF48" s="115"/>
      <c r="CG48" s="115"/>
      <c r="CH48" s="115"/>
      <c r="CI48" s="115"/>
      <c r="CJ48" s="115"/>
      <c r="CK48" s="115"/>
      <c r="CL48" s="115"/>
      <c r="CM48" s="115"/>
      <c r="CN48" s="115"/>
      <c r="CO48" s="115"/>
      <c r="CP48" s="115"/>
      <c r="CQ48" s="115"/>
      <c r="CR48" s="115"/>
      <c r="CS48" s="115"/>
      <c r="CT48" s="115"/>
      <c r="CU48" s="115"/>
      <c r="CV48" s="115"/>
      <c r="CW48" s="115"/>
      <c r="CX48" s="115"/>
      <c r="CY48" s="115"/>
      <c r="CZ48" s="115"/>
      <c r="DA48" s="115"/>
      <c r="DB48" s="115"/>
      <c r="DC48" s="115"/>
      <c r="DD48" s="115"/>
      <c r="DE48" s="115"/>
      <c r="DF48" s="115"/>
      <c r="DG48" s="115"/>
      <c r="DH48" s="115"/>
      <c r="DI48" s="115"/>
      <c r="DJ48" s="115"/>
      <c r="DK48" s="115"/>
      <c r="DL48" s="115"/>
      <c r="DM48" s="115"/>
      <c r="DN48" s="115"/>
      <c r="DO48" s="115"/>
      <c r="DP48" s="115"/>
      <c r="DQ48" s="115"/>
      <c r="DR48" s="115"/>
    </row>
    <row r="49" spans="1:122" s="10" customFormat="1" ht="5.0999999999999996" customHeight="1" thickBot="1" x14ac:dyDescent="0.25">
      <c r="A49" s="7"/>
      <c r="B49" s="117"/>
      <c r="C49" s="118"/>
      <c r="D49" s="119"/>
      <c r="E49" s="119"/>
      <c r="F49" s="120"/>
      <c r="G49" s="121"/>
      <c r="H49" s="122"/>
      <c r="I49" s="123"/>
      <c r="J49" s="124"/>
      <c r="K49" s="125"/>
      <c r="L49" s="126"/>
      <c r="M49" s="126"/>
      <c r="N49" s="126"/>
      <c r="O49" s="127"/>
      <c r="P49" s="126"/>
      <c r="Q49" s="126"/>
      <c r="R49" s="126"/>
      <c r="S49" s="127"/>
      <c r="T49" s="127"/>
      <c r="U49" s="119"/>
      <c r="V49" s="128"/>
      <c r="W49" s="129"/>
      <c r="X49" s="6"/>
      <c r="Y49" s="6"/>
      <c r="Z49" s="6"/>
      <c r="AA49" s="111" t="s">
        <v>119</v>
      </c>
      <c r="AB49" s="111" t="s">
        <v>120</v>
      </c>
      <c r="AC49" s="111" t="s">
        <v>121</v>
      </c>
      <c r="AD49" s="111" t="s">
        <v>122</v>
      </c>
      <c r="AE49" s="111" t="s">
        <v>123</v>
      </c>
      <c r="AF49" s="111" t="s">
        <v>124</v>
      </c>
      <c r="AG49" s="111" t="s">
        <v>125</v>
      </c>
      <c r="AH49" s="111" t="s">
        <v>126</v>
      </c>
      <c r="AI49" s="111" t="s">
        <v>127</v>
      </c>
      <c r="AJ49" s="111"/>
      <c r="AK49" s="130"/>
      <c r="AL49" s="130"/>
      <c r="AM49" s="130"/>
      <c r="AN49" s="130"/>
      <c r="AO49" s="130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</row>
    <row r="50" spans="1:122" s="19" customFormat="1" ht="18" customHeight="1" thickBot="1" x14ac:dyDescent="0.25">
      <c r="A50" s="16"/>
      <c r="B50" s="131" t="s">
        <v>9</v>
      </c>
      <c r="C50" s="133" t="s">
        <v>10</v>
      </c>
      <c r="D50" s="133" t="s">
        <v>7</v>
      </c>
      <c r="E50" s="133" t="s">
        <v>60</v>
      </c>
      <c r="F50" s="170" t="s">
        <v>0</v>
      </c>
      <c r="G50" s="170"/>
      <c r="H50" s="133" t="s">
        <v>12</v>
      </c>
      <c r="I50" s="133" t="s">
        <v>11</v>
      </c>
      <c r="J50" s="134" t="s">
        <v>4</v>
      </c>
      <c r="K50" s="134" t="s">
        <v>1</v>
      </c>
      <c r="L50" s="164">
        <v>1</v>
      </c>
      <c r="M50" s="165">
        <v>2</v>
      </c>
      <c r="N50" s="166">
        <v>3</v>
      </c>
      <c r="O50" s="135" t="s">
        <v>13</v>
      </c>
      <c r="P50" s="164">
        <v>1</v>
      </c>
      <c r="Q50" s="165">
        <v>2</v>
      </c>
      <c r="R50" s="166">
        <v>3</v>
      </c>
      <c r="S50" s="135" t="s">
        <v>14</v>
      </c>
      <c r="T50" s="136" t="s">
        <v>2</v>
      </c>
      <c r="U50" s="134" t="s">
        <v>107</v>
      </c>
      <c r="V50" s="134" t="s">
        <v>8</v>
      </c>
      <c r="W50" s="131" t="s">
        <v>3</v>
      </c>
      <c r="X50" s="69"/>
      <c r="Y50" s="17"/>
      <c r="Z50" s="1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</row>
    <row r="51" spans="1:122" s="10" customFormat="1" ht="5.0999999999999996" customHeight="1" thickBot="1" x14ac:dyDescent="0.25">
      <c r="A51" s="7"/>
      <c r="B51" s="39"/>
      <c r="C51" s="40"/>
      <c r="D51" s="42"/>
      <c r="E51" s="42"/>
      <c r="F51" s="43"/>
      <c r="G51" s="44"/>
      <c r="H51" s="46"/>
      <c r="I51" s="45"/>
      <c r="J51" s="41"/>
      <c r="K51" s="47"/>
      <c r="L51" s="48"/>
      <c r="M51" s="48"/>
      <c r="N51" s="48"/>
      <c r="O51" s="49"/>
      <c r="P51" s="48"/>
      <c r="Q51" s="48"/>
      <c r="R51" s="48"/>
      <c r="S51" s="49"/>
      <c r="T51" s="49"/>
      <c r="U51" s="49"/>
      <c r="V51" s="51"/>
      <c r="W51" s="50"/>
      <c r="X51" s="6"/>
      <c r="Y51" s="6"/>
      <c r="Z51" s="6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</row>
    <row r="52" spans="1:122" s="4" customFormat="1" ht="30" customHeight="1" x14ac:dyDescent="0.2">
      <c r="B52" s="141" t="s">
        <v>144</v>
      </c>
      <c r="C52" s="31">
        <v>378537</v>
      </c>
      <c r="D52" s="143">
        <v>1</v>
      </c>
      <c r="E52" s="91" t="s">
        <v>61</v>
      </c>
      <c r="F52" s="33" t="s">
        <v>243</v>
      </c>
      <c r="G52" s="34" t="s">
        <v>237</v>
      </c>
      <c r="H52" s="95">
        <v>2005</v>
      </c>
      <c r="I52" s="145" t="s">
        <v>227</v>
      </c>
      <c r="J52" s="32" t="s">
        <v>133</v>
      </c>
      <c r="K52" s="108">
        <v>44.48</v>
      </c>
      <c r="L52" s="158">
        <v>38</v>
      </c>
      <c r="M52" s="159">
        <v>40</v>
      </c>
      <c r="N52" s="159">
        <v>42</v>
      </c>
      <c r="O52" s="56">
        <v>82</v>
      </c>
      <c r="P52" s="157">
        <v>46</v>
      </c>
      <c r="Q52" s="157">
        <v>48</v>
      </c>
      <c r="R52" s="153">
        <v>-50</v>
      </c>
      <c r="S52" s="56">
        <v>94</v>
      </c>
      <c r="T52" s="57">
        <v>176</v>
      </c>
      <c r="U52" s="106" t="s">
        <v>108</v>
      </c>
      <c r="V52" s="94" t="s">
        <v>111</v>
      </c>
      <c r="W52" s="70">
        <v>325.63720994438228</v>
      </c>
      <c r="X52" s="71"/>
      <c r="Y52" s="4">
        <v>82</v>
      </c>
      <c r="Z52" s="4">
        <v>94</v>
      </c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</row>
    <row r="53" spans="1:122" s="4" customFormat="1" ht="30" customHeight="1" x14ac:dyDescent="0.2">
      <c r="B53" s="141" t="s">
        <v>129</v>
      </c>
      <c r="C53" s="35">
        <v>399006</v>
      </c>
      <c r="D53" s="143">
        <v>2</v>
      </c>
      <c r="E53" s="92" t="s">
        <v>61</v>
      </c>
      <c r="F53" s="37" t="s">
        <v>249</v>
      </c>
      <c r="G53" s="38" t="s">
        <v>160</v>
      </c>
      <c r="H53" s="96">
        <v>2006</v>
      </c>
      <c r="I53" s="145" t="s">
        <v>206</v>
      </c>
      <c r="J53" s="36" t="s">
        <v>133</v>
      </c>
      <c r="K53" s="108">
        <v>44.07</v>
      </c>
      <c r="L53" s="162">
        <v>30</v>
      </c>
      <c r="M53" s="163">
        <v>31</v>
      </c>
      <c r="N53" s="163">
        <v>33</v>
      </c>
      <c r="O53" s="56">
        <v>64</v>
      </c>
      <c r="P53" s="157">
        <v>38</v>
      </c>
      <c r="Q53" s="157">
        <v>40</v>
      </c>
      <c r="R53" s="157">
        <v>41</v>
      </c>
      <c r="S53" s="56">
        <v>81</v>
      </c>
      <c r="T53" s="57">
        <v>145</v>
      </c>
      <c r="U53" s="106" t="s">
        <v>108</v>
      </c>
      <c r="V53" s="94" t="s">
        <v>111</v>
      </c>
      <c r="W53" s="70">
        <v>270.52479090512543</v>
      </c>
      <c r="X53" s="71"/>
      <c r="Y53" s="4">
        <v>64</v>
      </c>
      <c r="Z53" s="4">
        <v>81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</row>
    <row r="54" spans="1:122" s="4" customFormat="1" ht="30" customHeight="1" x14ac:dyDescent="0.2">
      <c r="B54" s="141" t="s">
        <v>200</v>
      </c>
      <c r="C54" s="31">
        <v>419801</v>
      </c>
      <c r="D54" s="143">
        <v>3</v>
      </c>
      <c r="E54" s="91" t="s">
        <v>61</v>
      </c>
      <c r="F54" s="33" t="s">
        <v>241</v>
      </c>
      <c r="G54" s="34" t="s">
        <v>242</v>
      </c>
      <c r="H54" s="95">
        <v>2005</v>
      </c>
      <c r="I54" s="145" t="s">
        <v>203</v>
      </c>
      <c r="J54" s="32" t="s">
        <v>133</v>
      </c>
      <c r="K54" s="108">
        <v>43.86</v>
      </c>
      <c r="L54" s="158">
        <v>32</v>
      </c>
      <c r="M54" s="159">
        <v>34</v>
      </c>
      <c r="N54" s="159">
        <v>35</v>
      </c>
      <c r="O54" s="56">
        <v>69</v>
      </c>
      <c r="P54" s="153">
        <v>-36</v>
      </c>
      <c r="Q54" s="157">
        <v>36</v>
      </c>
      <c r="R54" s="157">
        <v>38</v>
      </c>
      <c r="S54" s="56">
        <v>74</v>
      </c>
      <c r="T54" s="57">
        <v>143</v>
      </c>
      <c r="U54" s="106" t="s">
        <v>108</v>
      </c>
      <c r="V54" s="94" t="s">
        <v>111</v>
      </c>
      <c r="W54" s="70">
        <v>267.94807647200747</v>
      </c>
      <c r="X54" s="71"/>
      <c r="Y54" s="4">
        <v>69</v>
      </c>
      <c r="Z54" s="4">
        <v>74</v>
      </c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</row>
    <row r="55" spans="1:122" s="4" customFormat="1" ht="30" customHeight="1" x14ac:dyDescent="0.2">
      <c r="B55" s="141" t="s">
        <v>144</v>
      </c>
      <c r="C55" s="31">
        <v>432975</v>
      </c>
      <c r="D55" s="143">
        <v>4</v>
      </c>
      <c r="E55" s="91" t="s">
        <v>61</v>
      </c>
      <c r="F55" s="33" t="s">
        <v>225</v>
      </c>
      <c r="G55" s="34" t="s">
        <v>226</v>
      </c>
      <c r="H55" s="95">
        <v>2006</v>
      </c>
      <c r="I55" s="145" t="s">
        <v>227</v>
      </c>
      <c r="J55" s="32" t="s">
        <v>133</v>
      </c>
      <c r="K55" s="108">
        <v>42.92</v>
      </c>
      <c r="L55" s="158">
        <v>25</v>
      </c>
      <c r="M55" s="159">
        <v>27</v>
      </c>
      <c r="N55" s="159">
        <v>29</v>
      </c>
      <c r="O55" s="56">
        <v>56</v>
      </c>
      <c r="P55" s="157">
        <v>39</v>
      </c>
      <c r="Q55" s="157">
        <v>41</v>
      </c>
      <c r="R55" s="157">
        <v>43</v>
      </c>
      <c r="S55" s="56">
        <v>84</v>
      </c>
      <c r="T55" s="57">
        <v>140</v>
      </c>
      <c r="U55" s="106" t="s">
        <v>108</v>
      </c>
      <c r="V55" s="94" t="s">
        <v>111</v>
      </c>
      <c r="W55" s="70">
        <v>267.56587512519735</v>
      </c>
      <c r="X55" s="71"/>
      <c r="Y55" s="4">
        <v>56</v>
      </c>
      <c r="Z55" s="4">
        <v>84</v>
      </c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</row>
    <row r="56" spans="1:122" s="4" customFormat="1" ht="30" customHeight="1" x14ac:dyDescent="0.2">
      <c r="B56" s="141" t="s">
        <v>129</v>
      </c>
      <c r="C56" s="31">
        <v>430805</v>
      </c>
      <c r="D56" s="143">
        <v>5</v>
      </c>
      <c r="E56" s="91" t="s">
        <v>61</v>
      </c>
      <c r="F56" s="33" t="s">
        <v>232</v>
      </c>
      <c r="G56" s="34" t="s">
        <v>233</v>
      </c>
      <c r="H56" s="95">
        <v>2005</v>
      </c>
      <c r="I56" s="145" t="s">
        <v>234</v>
      </c>
      <c r="J56" s="32" t="s">
        <v>133</v>
      </c>
      <c r="K56" s="108">
        <v>41.74</v>
      </c>
      <c r="L56" s="158">
        <v>24</v>
      </c>
      <c r="M56" s="159">
        <v>26</v>
      </c>
      <c r="N56" s="155">
        <v>-28</v>
      </c>
      <c r="O56" s="56">
        <v>50</v>
      </c>
      <c r="P56" s="157">
        <v>34</v>
      </c>
      <c r="Q56" s="157">
        <v>36</v>
      </c>
      <c r="R56" s="157">
        <v>38</v>
      </c>
      <c r="S56" s="56">
        <v>74</v>
      </c>
      <c r="T56" s="57">
        <v>124</v>
      </c>
      <c r="U56" s="106" t="s">
        <v>108</v>
      </c>
      <c r="V56" s="94" t="s">
        <v>111</v>
      </c>
      <c r="W56" s="70">
        <v>243.20432184810494</v>
      </c>
      <c r="X56" s="71"/>
      <c r="Y56" s="4">
        <v>50</v>
      </c>
      <c r="Z56" s="4">
        <v>74</v>
      </c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</row>
    <row r="57" spans="1:122" s="4" customFormat="1" ht="30" customHeight="1" x14ac:dyDescent="0.2">
      <c r="B57" s="141" t="s">
        <v>222</v>
      </c>
      <c r="C57" s="35">
        <v>402908</v>
      </c>
      <c r="D57" s="143">
        <v>6</v>
      </c>
      <c r="E57" s="92" t="s">
        <v>61</v>
      </c>
      <c r="F57" s="37" t="s">
        <v>244</v>
      </c>
      <c r="G57" s="38" t="s">
        <v>245</v>
      </c>
      <c r="H57" s="96">
        <v>2007</v>
      </c>
      <c r="I57" s="145" t="s">
        <v>240</v>
      </c>
      <c r="J57" s="36" t="s">
        <v>133</v>
      </c>
      <c r="K57" s="108">
        <v>42.45</v>
      </c>
      <c r="L57" s="162">
        <v>24</v>
      </c>
      <c r="M57" s="163">
        <v>25</v>
      </c>
      <c r="N57" s="163">
        <v>27</v>
      </c>
      <c r="O57" s="56">
        <v>52</v>
      </c>
      <c r="P57" s="157">
        <v>32</v>
      </c>
      <c r="Q57" s="157">
        <v>33</v>
      </c>
      <c r="R57" s="157">
        <v>35</v>
      </c>
      <c r="S57" s="56">
        <v>68</v>
      </c>
      <c r="T57" s="57">
        <v>120</v>
      </c>
      <c r="U57" s="106" t="s">
        <v>108</v>
      </c>
      <c r="V57" s="94" t="s">
        <v>111</v>
      </c>
      <c r="W57" s="70">
        <v>231.68600330007303</v>
      </c>
      <c r="X57" s="71"/>
      <c r="Y57" s="4">
        <v>52</v>
      </c>
      <c r="Z57" s="4">
        <v>68</v>
      </c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</row>
    <row r="58" spans="1:122" s="4" customFormat="1" ht="30" customHeight="1" x14ac:dyDescent="0.2">
      <c r="B58" s="141" t="s">
        <v>144</v>
      </c>
      <c r="C58" s="31">
        <v>432274</v>
      </c>
      <c r="D58" s="143">
        <v>7</v>
      </c>
      <c r="E58" s="91" t="s">
        <v>61</v>
      </c>
      <c r="F58" s="33" t="s">
        <v>250</v>
      </c>
      <c r="G58" s="34" t="s">
        <v>251</v>
      </c>
      <c r="H58" s="95">
        <v>2006</v>
      </c>
      <c r="I58" s="145" t="s">
        <v>227</v>
      </c>
      <c r="J58" s="32" t="s">
        <v>133</v>
      </c>
      <c r="K58" s="108">
        <v>44.26</v>
      </c>
      <c r="L58" s="158">
        <v>24</v>
      </c>
      <c r="M58" s="159">
        <v>25</v>
      </c>
      <c r="N58" s="159">
        <v>27</v>
      </c>
      <c r="O58" s="56">
        <v>52</v>
      </c>
      <c r="P58" s="153">
        <v>-29</v>
      </c>
      <c r="Q58" s="157">
        <v>29</v>
      </c>
      <c r="R58" s="157">
        <v>31</v>
      </c>
      <c r="S58" s="56">
        <v>60</v>
      </c>
      <c r="T58" s="57">
        <v>112</v>
      </c>
      <c r="U58" s="106" t="s">
        <v>108</v>
      </c>
      <c r="V58" s="94" t="s">
        <v>111</v>
      </c>
      <c r="W58" s="70">
        <v>208.1485543836535</v>
      </c>
      <c r="X58" s="71"/>
      <c r="Y58" s="4">
        <v>52</v>
      </c>
      <c r="Z58" s="4">
        <v>60</v>
      </c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</row>
    <row r="59" spans="1:122" s="4" customFormat="1" ht="30" customHeight="1" x14ac:dyDescent="0.2">
      <c r="B59" s="141" t="s">
        <v>129</v>
      </c>
      <c r="C59" s="31">
        <v>431377</v>
      </c>
      <c r="D59" s="143">
        <v>8</v>
      </c>
      <c r="E59" s="91" t="s">
        <v>61</v>
      </c>
      <c r="F59" s="33" t="s">
        <v>186</v>
      </c>
      <c r="G59" s="34" t="s">
        <v>228</v>
      </c>
      <c r="H59" s="95">
        <v>2005</v>
      </c>
      <c r="I59" s="145" t="s">
        <v>132</v>
      </c>
      <c r="J59" s="32" t="s">
        <v>133</v>
      </c>
      <c r="K59" s="108">
        <v>42.36</v>
      </c>
      <c r="L59" s="158">
        <v>22</v>
      </c>
      <c r="M59" s="159">
        <v>24</v>
      </c>
      <c r="N59" s="159">
        <v>26</v>
      </c>
      <c r="O59" s="56">
        <v>50</v>
      </c>
      <c r="P59" s="157">
        <v>29</v>
      </c>
      <c r="Q59" s="157">
        <v>30</v>
      </c>
      <c r="R59" s="153">
        <v>-32</v>
      </c>
      <c r="S59" s="56">
        <v>59</v>
      </c>
      <c r="T59" s="57">
        <v>109</v>
      </c>
      <c r="U59" s="106" t="s">
        <v>108</v>
      </c>
      <c r="V59" s="94" t="s">
        <v>111</v>
      </c>
      <c r="W59" s="70">
        <v>210.86289710710312</v>
      </c>
      <c r="X59" s="71"/>
      <c r="Y59" s="4">
        <v>50</v>
      </c>
      <c r="Z59" s="4">
        <v>59</v>
      </c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</row>
    <row r="60" spans="1:122" s="4" customFormat="1" ht="30" customHeight="1" x14ac:dyDescent="0.2">
      <c r="B60" s="141" t="s">
        <v>222</v>
      </c>
      <c r="C60" s="35">
        <v>424623</v>
      </c>
      <c r="D60" s="143">
        <v>9</v>
      </c>
      <c r="E60" s="92" t="s">
        <v>61</v>
      </c>
      <c r="F60" s="37" t="s">
        <v>238</v>
      </c>
      <c r="G60" s="38" t="s">
        <v>239</v>
      </c>
      <c r="H60" s="96">
        <v>2006</v>
      </c>
      <c r="I60" s="145" t="s">
        <v>240</v>
      </c>
      <c r="J60" s="36" t="s">
        <v>133</v>
      </c>
      <c r="K60" s="108">
        <v>43.36</v>
      </c>
      <c r="L60" s="162">
        <v>23</v>
      </c>
      <c r="M60" s="163">
        <v>24</v>
      </c>
      <c r="N60" s="163">
        <v>26</v>
      </c>
      <c r="O60" s="56">
        <v>50</v>
      </c>
      <c r="P60" s="157">
        <v>29</v>
      </c>
      <c r="Q60" s="157">
        <v>30</v>
      </c>
      <c r="R60" s="153">
        <v>-32</v>
      </c>
      <c r="S60" s="56">
        <v>59</v>
      </c>
      <c r="T60" s="57">
        <v>109</v>
      </c>
      <c r="U60" s="106" t="s">
        <v>108</v>
      </c>
      <c r="V60" s="94" t="s">
        <v>111</v>
      </c>
      <c r="W60" s="70">
        <v>206.3808869821323</v>
      </c>
      <c r="X60" s="71"/>
      <c r="Y60" s="4">
        <v>50</v>
      </c>
      <c r="Z60" s="4">
        <v>59</v>
      </c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</row>
    <row r="61" spans="1:122" s="4" customFormat="1" ht="30" customHeight="1" x14ac:dyDescent="0.2">
      <c r="B61" s="141" t="s">
        <v>129</v>
      </c>
      <c r="C61" s="35">
        <v>434315</v>
      </c>
      <c r="D61" s="143">
        <v>10</v>
      </c>
      <c r="E61" s="92" t="s">
        <v>61</v>
      </c>
      <c r="F61" s="37" t="s">
        <v>236</v>
      </c>
      <c r="G61" s="38" t="s">
        <v>237</v>
      </c>
      <c r="H61" s="96">
        <v>2006</v>
      </c>
      <c r="I61" s="145" t="s">
        <v>154</v>
      </c>
      <c r="J61" s="36" t="s">
        <v>133</v>
      </c>
      <c r="K61" s="108">
        <v>43.79</v>
      </c>
      <c r="L61" s="162">
        <v>19</v>
      </c>
      <c r="M61" s="163">
        <v>21</v>
      </c>
      <c r="N61" s="163">
        <v>22</v>
      </c>
      <c r="O61" s="56">
        <v>43</v>
      </c>
      <c r="P61" s="157">
        <v>26</v>
      </c>
      <c r="Q61" s="157">
        <v>28</v>
      </c>
      <c r="R61" s="153">
        <v>-30</v>
      </c>
      <c r="S61" s="56">
        <v>54</v>
      </c>
      <c r="T61" s="57">
        <v>97</v>
      </c>
      <c r="U61" s="106" t="s">
        <v>108</v>
      </c>
      <c r="V61" s="94" t="s">
        <v>111</v>
      </c>
      <c r="W61" s="70">
        <v>182.01826064201362</v>
      </c>
      <c r="X61" s="71"/>
      <c r="Y61" s="4">
        <v>43</v>
      </c>
      <c r="Z61" s="4">
        <v>54</v>
      </c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</row>
    <row r="62" spans="1:122" s="4" customFormat="1" ht="30" customHeight="1" x14ac:dyDescent="0.2">
      <c r="B62" s="141" t="s">
        <v>129</v>
      </c>
      <c r="C62" s="31">
        <v>423947</v>
      </c>
      <c r="D62" s="143">
        <v>11</v>
      </c>
      <c r="E62" s="91" t="s">
        <v>61</v>
      </c>
      <c r="F62" s="33" t="s">
        <v>230</v>
      </c>
      <c r="G62" s="34" t="s">
        <v>231</v>
      </c>
      <c r="H62" s="95">
        <v>2006</v>
      </c>
      <c r="I62" s="145" t="s">
        <v>132</v>
      </c>
      <c r="J62" s="32" t="s">
        <v>133</v>
      </c>
      <c r="K62" s="108">
        <v>41.97</v>
      </c>
      <c r="L62" s="158">
        <v>19</v>
      </c>
      <c r="M62" s="159">
        <v>20</v>
      </c>
      <c r="N62" s="159">
        <v>22</v>
      </c>
      <c r="O62" s="56">
        <v>42</v>
      </c>
      <c r="P62" s="157">
        <v>26</v>
      </c>
      <c r="Q62" s="157">
        <v>28</v>
      </c>
      <c r="R62" s="153">
        <v>-30</v>
      </c>
      <c r="S62" s="56">
        <v>54</v>
      </c>
      <c r="T62" s="57">
        <v>96</v>
      </c>
      <c r="U62" s="106" t="s">
        <v>108</v>
      </c>
      <c r="V62" s="94" t="s">
        <v>111</v>
      </c>
      <c r="W62" s="70">
        <v>187.32099501136548</v>
      </c>
      <c r="X62" s="71"/>
      <c r="Y62" s="4">
        <v>42</v>
      </c>
      <c r="Z62" s="4">
        <v>54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</row>
    <row r="63" spans="1:122" s="4" customFormat="1" ht="30" customHeight="1" x14ac:dyDescent="0.2">
      <c r="B63" s="141" t="s">
        <v>222</v>
      </c>
      <c r="C63" s="31">
        <v>392087</v>
      </c>
      <c r="D63" s="143">
        <v>12</v>
      </c>
      <c r="E63" s="91" t="s">
        <v>61</v>
      </c>
      <c r="F63" s="33" t="s">
        <v>223</v>
      </c>
      <c r="G63" s="34" t="s">
        <v>156</v>
      </c>
      <c r="H63" s="95">
        <v>2005</v>
      </c>
      <c r="I63" s="145" t="s">
        <v>224</v>
      </c>
      <c r="J63" s="32" t="s">
        <v>133</v>
      </c>
      <c r="K63" s="108">
        <v>41.23</v>
      </c>
      <c r="L63" s="158">
        <v>21</v>
      </c>
      <c r="M63" s="155">
        <v>-23</v>
      </c>
      <c r="N63" s="159">
        <v>23</v>
      </c>
      <c r="O63" s="56">
        <v>44</v>
      </c>
      <c r="P63" s="157">
        <v>23</v>
      </c>
      <c r="Q63" s="157">
        <v>25</v>
      </c>
      <c r="R63" s="153">
        <v>-27</v>
      </c>
      <c r="S63" s="56">
        <v>48</v>
      </c>
      <c r="T63" s="57">
        <v>92</v>
      </c>
      <c r="U63" s="106" t="s">
        <v>108</v>
      </c>
      <c r="V63" s="94" t="s">
        <v>111</v>
      </c>
      <c r="W63" s="70">
        <v>182.54383942809179</v>
      </c>
      <c r="X63" s="71"/>
      <c r="Y63" s="4">
        <v>44</v>
      </c>
      <c r="Z63" s="4">
        <v>48</v>
      </c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</row>
    <row r="64" spans="1:122" s="4" customFormat="1" ht="30" customHeight="1" x14ac:dyDescent="0.2">
      <c r="B64" s="141" t="s">
        <v>129</v>
      </c>
      <c r="C64" s="31">
        <v>434235</v>
      </c>
      <c r="D64" s="143">
        <v>13</v>
      </c>
      <c r="E64" s="91" t="s">
        <v>61</v>
      </c>
      <c r="F64" s="33" t="s">
        <v>184</v>
      </c>
      <c r="G64" s="34" t="s">
        <v>221</v>
      </c>
      <c r="H64" s="95">
        <v>2006</v>
      </c>
      <c r="I64" s="145" t="s">
        <v>132</v>
      </c>
      <c r="J64" s="32" t="s">
        <v>133</v>
      </c>
      <c r="K64" s="108">
        <v>44.38</v>
      </c>
      <c r="L64" s="154">
        <v>-19</v>
      </c>
      <c r="M64" s="159">
        <v>19</v>
      </c>
      <c r="N64" s="159">
        <v>21</v>
      </c>
      <c r="O64" s="56">
        <v>40</v>
      </c>
      <c r="P64" s="157">
        <v>25</v>
      </c>
      <c r="Q64" s="157">
        <v>26</v>
      </c>
      <c r="R64" s="153">
        <v>-28</v>
      </c>
      <c r="S64" s="56">
        <v>51</v>
      </c>
      <c r="T64" s="57">
        <v>91</v>
      </c>
      <c r="U64" s="106" t="s">
        <v>108</v>
      </c>
      <c r="V64" s="94" t="s">
        <v>111</v>
      </c>
      <c r="W64" s="70">
        <v>168.70960020307908</v>
      </c>
      <c r="X64" s="71"/>
      <c r="Y64" s="4">
        <v>40</v>
      </c>
      <c r="Z64" s="4">
        <v>51</v>
      </c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</row>
    <row r="65" spans="1:122" s="4" customFormat="1" ht="30" customHeight="1" x14ac:dyDescent="0.2">
      <c r="B65" s="141" t="s">
        <v>129</v>
      </c>
      <c r="C65" s="31">
        <v>480912</v>
      </c>
      <c r="D65" s="143">
        <v>14</v>
      </c>
      <c r="E65" s="91" t="s">
        <v>61</v>
      </c>
      <c r="F65" s="33" t="s">
        <v>229</v>
      </c>
      <c r="G65" s="34" t="s">
        <v>180</v>
      </c>
      <c r="H65" s="95">
        <v>2006</v>
      </c>
      <c r="I65" s="145" t="s">
        <v>132</v>
      </c>
      <c r="J65" s="32" t="s">
        <v>133</v>
      </c>
      <c r="K65" s="108">
        <v>42.67</v>
      </c>
      <c r="L65" s="158">
        <v>17</v>
      </c>
      <c r="M65" s="159">
        <v>18</v>
      </c>
      <c r="N65" s="159">
        <v>20</v>
      </c>
      <c r="O65" s="56">
        <v>38</v>
      </c>
      <c r="P65" s="157">
        <v>24</v>
      </c>
      <c r="Q65" s="157">
        <v>25</v>
      </c>
      <c r="R65" s="157">
        <v>27</v>
      </c>
      <c r="S65" s="56">
        <v>52</v>
      </c>
      <c r="T65" s="57">
        <v>90</v>
      </c>
      <c r="U65" s="106" t="s">
        <v>108</v>
      </c>
      <c r="V65" s="94" t="s">
        <v>111</v>
      </c>
      <c r="W65" s="70">
        <v>172.93532872633364</v>
      </c>
      <c r="X65" s="71"/>
      <c r="Y65" s="4">
        <v>38</v>
      </c>
      <c r="Z65" s="4">
        <v>52</v>
      </c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</row>
    <row r="66" spans="1:122" s="4" customFormat="1" ht="30" customHeight="1" x14ac:dyDescent="0.2">
      <c r="B66" s="141" t="s">
        <v>129</v>
      </c>
      <c r="C66" s="31">
        <v>434238</v>
      </c>
      <c r="D66" s="143">
        <v>15</v>
      </c>
      <c r="E66" s="91" t="s">
        <v>61</v>
      </c>
      <c r="F66" s="33" t="s">
        <v>235</v>
      </c>
      <c r="G66" s="34" t="s">
        <v>156</v>
      </c>
      <c r="H66" s="95">
        <v>2007</v>
      </c>
      <c r="I66" s="145" t="s">
        <v>132</v>
      </c>
      <c r="J66" s="32" t="s">
        <v>133</v>
      </c>
      <c r="K66" s="108">
        <v>43.58</v>
      </c>
      <c r="L66" s="158">
        <v>17</v>
      </c>
      <c r="M66" s="159">
        <v>18</v>
      </c>
      <c r="N66" s="155">
        <v>-20</v>
      </c>
      <c r="O66" s="56">
        <v>35</v>
      </c>
      <c r="P66" s="157">
        <v>27</v>
      </c>
      <c r="Q66" s="153">
        <v>-28</v>
      </c>
      <c r="R66" s="157">
        <v>28</v>
      </c>
      <c r="S66" s="56">
        <v>55</v>
      </c>
      <c r="T66" s="57">
        <v>90</v>
      </c>
      <c r="U66" s="106" t="s">
        <v>108</v>
      </c>
      <c r="V66" s="94" t="s">
        <v>111</v>
      </c>
      <c r="W66" s="70">
        <v>169.62193250138176</v>
      </c>
      <c r="X66" s="71"/>
      <c r="Y66" s="4">
        <v>35</v>
      </c>
      <c r="Z66" s="4">
        <v>55</v>
      </c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</row>
    <row r="67" spans="1:122" s="4" customFormat="1" ht="30" customHeight="1" x14ac:dyDescent="0.2">
      <c r="B67" s="141" t="s">
        <v>129</v>
      </c>
      <c r="C67" s="31">
        <v>426682</v>
      </c>
      <c r="D67" s="143">
        <v>16</v>
      </c>
      <c r="E67" s="91" t="s">
        <v>61</v>
      </c>
      <c r="F67" s="33" t="s">
        <v>252</v>
      </c>
      <c r="G67" s="34" t="s">
        <v>131</v>
      </c>
      <c r="H67" s="95">
        <v>2007</v>
      </c>
      <c r="I67" s="145" t="s">
        <v>199</v>
      </c>
      <c r="J67" s="32" t="s">
        <v>133</v>
      </c>
      <c r="K67" s="108">
        <v>43.19</v>
      </c>
      <c r="L67" s="158">
        <v>11</v>
      </c>
      <c r="M67" s="159">
        <v>13</v>
      </c>
      <c r="N67" s="159">
        <v>15</v>
      </c>
      <c r="O67" s="56">
        <v>28</v>
      </c>
      <c r="P67" s="157">
        <v>15</v>
      </c>
      <c r="Q67" s="157">
        <v>17</v>
      </c>
      <c r="R67" s="157">
        <v>19</v>
      </c>
      <c r="S67" s="56">
        <v>36</v>
      </c>
      <c r="T67" s="57">
        <v>64</v>
      </c>
      <c r="U67" s="106" t="s">
        <v>108</v>
      </c>
      <c r="V67" s="94" t="s">
        <v>111</v>
      </c>
      <c r="W67" s="70">
        <v>121.61386104500269</v>
      </c>
      <c r="X67" s="71"/>
      <c r="Y67" s="4">
        <v>28</v>
      </c>
      <c r="Z67" s="4">
        <v>36</v>
      </c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</row>
    <row r="68" spans="1:122" s="4" customFormat="1" ht="30" customHeight="1" thickBot="1" x14ac:dyDescent="0.25">
      <c r="B68" s="141" t="s">
        <v>129</v>
      </c>
      <c r="C68" s="35">
        <v>419398</v>
      </c>
      <c r="D68" s="143" t="s">
        <v>190</v>
      </c>
      <c r="E68" s="92" t="s">
        <v>61</v>
      </c>
      <c r="F68" s="37" t="s">
        <v>246</v>
      </c>
      <c r="G68" s="38" t="s">
        <v>247</v>
      </c>
      <c r="H68" s="96">
        <v>2005</v>
      </c>
      <c r="I68" s="145" t="s">
        <v>248</v>
      </c>
      <c r="J68" s="36" t="s">
        <v>133</v>
      </c>
      <c r="K68" s="108">
        <v>42.91</v>
      </c>
      <c r="L68" s="162">
        <v>23</v>
      </c>
      <c r="M68" s="169">
        <v>-25</v>
      </c>
      <c r="N68" s="169">
        <v>-25</v>
      </c>
      <c r="O68" s="56">
        <v>0</v>
      </c>
      <c r="P68" s="157">
        <v>22</v>
      </c>
      <c r="Q68" s="157">
        <v>24</v>
      </c>
      <c r="R68" s="157">
        <v>26</v>
      </c>
      <c r="S68" s="56">
        <v>50</v>
      </c>
      <c r="T68" s="57">
        <v>0</v>
      </c>
      <c r="U68" s="106" t="s">
        <v>108</v>
      </c>
      <c r="V68" s="94" t="s">
        <v>111</v>
      </c>
      <c r="W68" s="70">
        <v>0</v>
      </c>
      <c r="X68" s="71"/>
      <c r="Y68" s="4">
        <v>-2</v>
      </c>
      <c r="Z68" s="4">
        <v>50</v>
      </c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</row>
    <row r="69" spans="1:122" s="10" customFormat="1" ht="5.0999999999999996" customHeight="1" x14ac:dyDescent="0.2">
      <c r="A69" s="7"/>
      <c r="B69" s="147"/>
      <c r="C69" s="148"/>
      <c r="D69" s="59"/>
      <c r="E69" s="59"/>
      <c r="F69" s="60"/>
      <c r="G69" s="61"/>
      <c r="H69" s="62"/>
      <c r="I69" s="149"/>
      <c r="J69" s="58"/>
      <c r="K69" s="150"/>
      <c r="L69" s="63"/>
      <c r="M69" s="63"/>
      <c r="N69" s="63"/>
      <c r="O69" s="64"/>
      <c r="P69" s="63"/>
      <c r="Q69" s="63"/>
      <c r="R69" s="63"/>
      <c r="S69" s="64"/>
      <c r="T69" s="64"/>
      <c r="U69" s="59"/>
      <c r="V69" s="151"/>
      <c r="W69" s="152"/>
      <c r="X69" s="6"/>
      <c r="Y69" s="6"/>
      <c r="Z69" s="6"/>
      <c r="AA69" s="111" t="s">
        <v>119</v>
      </c>
      <c r="AB69" s="111" t="s">
        <v>120</v>
      </c>
      <c r="AC69" s="111" t="s">
        <v>121</v>
      </c>
      <c r="AD69" s="111" t="s">
        <v>122</v>
      </c>
      <c r="AE69" s="111" t="s">
        <v>123</v>
      </c>
      <c r="AF69" s="111" t="s">
        <v>124</v>
      </c>
      <c r="AG69" s="111" t="s">
        <v>125</v>
      </c>
      <c r="AH69" s="111" t="s">
        <v>126</v>
      </c>
      <c r="AI69" s="111" t="s">
        <v>127</v>
      </c>
      <c r="AJ69" s="111"/>
      <c r="AK69" s="130"/>
      <c r="AL69" s="130"/>
      <c r="AM69" s="130"/>
      <c r="AN69" s="130"/>
      <c r="AO69" s="130"/>
      <c r="AP69" s="102"/>
      <c r="AQ69" s="102"/>
      <c r="AR69" s="102"/>
      <c r="AS69" s="102"/>
      <c r="AT69" s="102"/>
      <c r="AU69" s="102"/>
      <c r="AV69" s="102"/>
      <c r="AW69" s="102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2"/>
      <c r="BQ69" s="102"/>
      <c r="BR69" s="102"/>
      <c r="BS69" s="102"/>
      <c r="BT69" s="102"/>
      <c r="BU69" s="102"/>
      <c r="BV69" s="102"/>
      <c r="BW69" s="102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</row>
    <row r="70" spans="1:122" s="116" customFormat="1" ht="27.95" customHeight="1" x14ac:dyDescent="0.2">
      <c r="A70" s="109"/>
      <c r="B70" s="171" t="s">
        <v>253</v>
      </c>
      <c r="C70" s="172"/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10"/>
      <c r="Y70" s="110"/>
      <c r="Z70" s="110"/>
      <c r="AA70" s="111"/>
      <c r="AB70" s="111"/>
      <c r="AC70" s="111"/>
      <c r="AD70" s="111"/>
      <c r="AE70" s="111"/>
      <c r="AF70" s="111"/>
      <c r="AG70" s="111"/>
      <c r="AH70" s="111"/>
      <c r="AI70" s="111"/>
      <c r="AJ70" s="112"/>
      <c r="AK70" s="113"/>
      <c r="AL70" s="113"/>
      <c r="AM70" s="113"/>
      <c r="AN70" s="113"/>
      <c r="AO70" s="113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  <c r="BL70" s="114"/>
      <c r="BM70" s="114"/>
      <c r="BN70" s="114"/>
      <c r="BO70" s="114"/>
      <c r="BP70" s="114"/>
      <c r="BQ70" s="114"/>
      <c r="BR70" s="114"/>
      <c r="BS70" s="114"/>
      <c r="BT70" s="114"/>
      <c r="BU70" s="114"/>
      <c r="BV70" s="114"/>
      <c r="BW70" s="114"/>
      <c r="BX70" s="115"/>
      <c r="BY70" s="115"/>
      <c r="BZ70" s="115"/>
      <c r="CA70" s="115"/>
      <c r="CB70" s="115"/>
      <c r="CC70" s="115"/>
      <c r="CD70" s="115"/>
      <c r="CE70" s="115"/>
      <c r="CF70" s="115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15"/>
      <c r="CR70" s="115"/>
      <c r="CS70" s="115"/>
      <c r="CT70" s="115"/>
      <c r="CU70" s="115"/>
      <c r="CV70" s="115"/>
      <c r="CW70" s="115"/>
      <c r="CX70" s="115"/>
      <c r="CY70" s="115"/>
      <c r="CZ70" s="115"/>
      <c r="DA70" s="115"/>
      <c r="DB70" s="115"/>
      <c r="DC70" s="115"/>
      <c r="DD70" s="115"/>
      <c r="DE70" s="115"/>
      <c r="DF70" s="115"/>
      <c r="DG70" s="115"/>
      <c r="DH70" s="115"/>
      <c r="DI70" s="115"/>
      <c r="DJ70" s="115"/>
      <c r="DK70" s="115"/>
      <c r="DL70" s="115"/>
      <c r="DM70" s="115"/>
      <c r="DN70" s="115"/>
      <c r="DO70" s="115"/>
      <c r="DP70" s="115"/>
      <c r="DQ70" s="115"/>
      <c r="DR70" s="115"/>
    </row>
    <row r="71" spans="1:122" s="10" customFormat="1" ht="5.0999999999999996" customHeight="1" thickBot="1" x14ac:dyDescent="0.25">
      <c r="A71" s="7"/>
      <c r="B71" s="117"/>
      <c r="C71" s="118"/>
      <c r="D71" s="119"/>
      <c r="E71" s="119"/>
      <c r="F71" s="120"/>
      <c r="G71" s="121"/>
      <c r="H71" s="122"/>
      <c r="I71" s="123"/>
      <c r="J71" s="124"/>
      <c r="K71" s="125"/>
      <c r="L71" s="126"/>
      <c r="M71" s="126"/>
      <c r="N71" s="126"/>
      <c r="O71" s="127"/>
      <c r="P71" s="126"/>
      <c r="Q71" s="126"/>
      <c r="R71" s="126"/>
      <c r="S71" s="127"/>
      <c r="T71" s="127"/>
      <c r="U71" s="119"/>
      <c r="V71" s="128"/>
      <c r="W71" s="129"/>
      <c r="X71" s="6"/>
      <c r="Y71" s="6"/>
      <c r="Z71" s="6"/>
      <c r="AA71" s="111" t="s">
        <v>119</v>
      </c>
      <c r="AB71" s="111" t="s">
        <v>120</v>
      </c>
      <c r="AC71" s="111" t="s">
        <v>121</v>
      </c>
      <c r="AD71" s="111" t="s">
        <v>122</v>
      </c>
      <c r="AE71" s="111" t="s">
        <v>123</v>
      </c>
      <c r="AF71" s="111" t="s">
        <v>124</v>
      </c>
      <c r="AG71" s="111" t="s">
        <v>125</v>
      </c>
      <c r="AH71" s="111" t="s">
        <v>126</v>
      </c>
      <c r="AI71" s="111" t="s">
        <v>127</v>
      </c>
      <c r="AJ71" s="111"/>
      <c r="AK71" s="130"/>
      <c r="AL71" s="130"/>
      <c r="AM71" s="130"/>
      <c r="AN71" s="130"/>
      <c r="AO71" s="130"/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  <c r="BH71" s="102"/>
      <c r="BI71" s="102"/>
      <c r="BJ71" s="102"/>
      <c r="BK71" s="102"/>
      <c r="BL71" s="102"/>
      <c r="BM71" s="102"/>
      <c r="BN71" s="102"/>
      <c r="BO71" s="102"/>
      <c r="BP71" s="102"/>
      <c r="BQ71" s="102"/>
      <c r="BR71" s="102"/>
      <c r="BS71" s="102"/>
      <c r="BT71" s="102"/>
      <c r="BU71" s="102"/>
      <c r="BV71" s="102"/>
      <c r="BW71" s="102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</row>
    <row r="72" spans="1:122" s="19" customFormat="1" ht="18" customHeight="1" thickBot="1" x14ac:dyDescent="0.25">
      <c r="A72" s="16"/>
      <c r="B72" s="131" t="s">
        <v>9</v>
      </c>
      <c r="C72" s="168" t="s">
        <v>10</v>
      </c>
      <c r="D72" s="168" t="s">
        <v>7</v>
      </c>
      <c r="E72" s="168" t="s">
        <v>60</v>
      </c>
      <c r="F72" s="170" t="s">
        <v>0</v>
      </c>
      <c r="G72" s="170"/>
      <c r="H72" s="168" t="s">
        <v>12</v>
      </c>
      <c r="I72" s="168" t="s">
        <v>11</v>
      </c>
      <c r="J72" s="134" t="s">
        <v>4</v>
      </c>
      <c r="K72" s="134" t="s">
        <v>1</v>
      </c>
      <c r="L72" s="164">
        <v>1</v>
      </c>
      <c r="M72" s="165">
        <v>2</v>
      </c>
      <c r="N72" s="166">
        <v>3</v>
      </c>
      <c r="O72" s="135" t="s">
        <v>13</v>
      </c>
      <c r="P72" s="164">
        <v>1</v>
      </c>
      <c r="Q72" s="165">
        <v>2</v>
      </c>
      <c r="R72" s="166">
        <v>3</v>
      </c>
      <c r="S72" s="135" t="s">
        <v>14</v>
      </c>
      <c r="T72" s="136" t="s">
        <v>2</v>
      </c>
      <c r="U72" s="134" t="s">
        <v>107</v>
      </c>
      <c r="V72" s="134" t="s">
        <v>8</v>
      </c>
      <c r="W72" s="131" t="s">
        <v>3</v>
      </c>
      <c r="X72" s="69"/>
      <c r="Y72" s="17"/>
      <c r="Z72" s="1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</row>
    <row r="73" spans="1:122" s="10" customFormat="1" ht="5.0999999999999996" customHeight="1" thickBot="1" x14ac:dyDescent="0.25">
      <c r="A73" s="7"/>
      <c r="B73" s="39"/>
      <c r="C73" s="40"/>
      <c r="D73" s="42"/>
      <c r="E73" s="42"/>
      <c r="F73" s="43"/>
      <c r="G73" s="44"/>
      <c r="H73" s="46"/>
      <c r="I73" s="45"/>
      <c r="J73" s="41"/>
      <c r="K73" s="47"/>
      <c r="L73" s="48"/>
      <c r="M73" s="48"/>
      <c r="N73" s="48"/>
      <c r="O73" s="49"/>
      <c r="P73" s="48"/>
      <c r="Q73" s="48"/>
      <c r="R73" s="48"/>
      <c r="S73" s="49"/>
      <c r="T73" s="49"/>
      <c r="U73" s="49"/>
      <c r="V73" s="51"/>
      <c r="W73" s="50"/>
      <c r="X73" s="6"/>
      <c r="Y73" s="6"/>
      <c r="Z73" s="6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</row>
    <row r="74" spans="1:122" s="4" customFormat="1" ht="30" customHeight="1" x14ac:dyDescent="0.2">
      <c r="B74" s="141" t="s">
        <v>191</v>
      </c>
      <c r="C74" s="31">
        <v>410980</v>
      </c>
      <c r="D74" s="143">
        <v>1</v>
      </c>
      <c r="E74" s="91" t="s">
        <v>61</v>
      </c>
      <c r="F74" s="33" t="s">
        <v>299</v>
      </c>
      <c r="G74" s="34" t="s">
        <v>300</v>
      </c>
      <c r="H74" s="95">
        <v>2005</v>
      </c>
      <c r="I74" s="145" t="s">
        <v>301</v>
      </c>
      <c r="J74" s="32" t="s">
        <v>133</v>
      </c>
      <c r="K74" s="108">
        <v>49.17</v>
      </c>
      <c r="L74" s="158">
        <v>-42</v>
      </c>
      <c r="M74" s="159">
        <v>42</v>
      </c>
      <c r="N74" s="159">
        <v>44</v>
      </c>
      <c r="O74" s="56">
        <v>86</v>
      </c>
      <c r="P74" s="157">
        <v>60</v>
      </c>
      <c r="Q74" s="157">
        <v>62</v>
      </c>
      <c r="R74" s="157">
        <v>-64</v>
      </c>
      <c r="S74" s="56">
        <v>122</v>
      </c>
      <c r="T74" s="57">
        <v>208</v>
      </c>
      <c r="U74" s="106" t="s">
        <v>108</v>
      </c>
      <c r="V74" s="94" t="s">
        <v>112</v>
      </c>
      <c r="W74" s="70">
        <v>352.92271980252838</v>
      </c>
      <c r="X74" s="71"/>
      <c r="Y74" s="4">
        <v>86</v>
      </c>
      <c r="Z74" s="4">
        <v>122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</row>
    <row r="75" spans="1:122" s="4" customFormat="1" ht="30" customHeight="1" x14ac:dyDescent="0.2">
      <c r="B75" s="141" t="s">
        <v>191</v>
      </c>
      <c r="C75" s="31">
        <v>416221</v>
      </c>
      <c r="D75" s="143">
        <v>2</v>
      </c>
      <c r="E75" s="91" t="s">
        <v>61</v>
      </c>
      <c r="F75" s="33" t="s">
        <v>286</v>
      </c>
      <c r="G75" s="34" t="s">
        <v>287</v>
      </c>
      <c r="H75" s="95">
        <v>2006</v>
      </c>
      <c r="I75" s="145" t="s">
        <v>288</v>
      </c>
      <c r="J75" s="32" t="s">
        <v>133</v>
      </c>
      <c r="K75" s="108">
        <v>48.74</v>
      </c>
      <c r="L75" s="158">
        <v>30</v>
      </c>
      <c r="M75" s="159">
        <v>31</v>
      </c>
      <c r="N75" s="159">
        <v>-33</v>
      </c>
      <c r="O75" s="56">
        <f t="shared" ref="O74:O81" si="0">IF(Y75&lt;=0,0,Y75)</f>
        <v>61</v>
      </c>
      <c r="P75" s="157">
        <v>-40</v>
      </c>
      <c r="Q75" s="157">
        <v>40</v>
      </c>
      <c r="R75" s="157">
        <v>41</v>
      </c>
      <c r="S75" s="56">
        <f t="shared" ref="S74:S80" si="1">IF(Z75&lt;=0,0,Z75)</f>
        <v>81</v>
      </c>
      <c r="T75" s="57">
        <f t="shared" ref="T74:T81" si="2">IF(E75="","",IF(OR(O75=0,S75=0),0,O75+S75))</f>
        <v>142</v>
      </c>
      <c r="U75" s="106" t="s">
        <v>108</v>
      </c>
      <c r="V75" s="94" t="str">
        <f>IF(H75=0," ",IF(E75="H",IF(AND(H75&gt;2004,H75&lt;2008),VLOOKUP(K75,Minimas!$A$11:$H$29,3),IF(AND(H75&gt;2007,H75&lt;2010),VLOOKUP(K75,Minimas!$A$11:$H$29,2),"ERREUR")),IF(AND(H75&gt;2004,H75&lt;2008),VLOOKUP(K75,Minimas!$H$11:$L$26,3),IF(AND(H75&gt;2007,H75&lt;2010),VLOOKUP(K75,Minimas!$H$11:$L$26,2),"ERREUR"))))</f>
        <v>MM 50</v>
      </c>
      <c r="W75" s="70">
        <f t="shared" ref="W74:W81" si="3">IF(H75=0," ",IF(E75="H",10^(0.75194503*LOG(K75/175.508)^2)*T75,IF(E75="F",10^(0.783497476* LOG(K75/153.655)^2)*T75,"")))</f>
        <v>242.70892209230641</v>
      </c>
      <c r="X75" s="71"/>
      <c r="Y75" s="4">
        <f t="shared" ref="Y74:Y81" si="4">IF(L75=0," ",MAXA(L75+M75,M75+N75,L75+N75))</f>
        <v>61</v>
      </c>
      <c r="Z75" s="4">
        <f t="shared" ref="Z74:Z81" si="5">IF(P75=0," ",MAXA(P75+Q75,Q75+R75,P75+R75))</f>
        <v>81</v>
      </c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</row>
    <row r="76" spans="1:122" s="4" customFormat="1" ht="30" customHeight="1" x14ac:dyDescent="0.2">
      <c r="B76" s="141" t="s">
        <v>129</v>
      </c>
      <c r="C76" s="35">
        <v>432985</v>
      </c>
      <c r="D76" s="143">
        <v>3</v>
      </c>
      <c r="E76" s="92" t="s">
        <v>61</v>
      </c>
      <c r="F76" s="37" t="s">
        <v>297</v>
      </c>
      <c r="G76" s="38" t="s">
        <v>205</v>
      </c>
      <c r="H76" s="96">
        <v>2005</v>
      </c>
      <c r="I76" s="145" t="s">
        <v>298</v>
      </c>
      <c r="J76" s="36" t="s">
        <v>133</v>
      </c>
      <c r="K76" s="108">
        <v>48.18</v>
      </c>
      <c r="L76" s="162">
        <v>23</v>
      </c>
      <c r="M76" s="163">
        <v>25</v>
      </c>
      <c r="N76" s="163">
        <v>-27</v>
      </c>
      <c r="O76" s="56">
        <f t="shared" si="0"/>
        <v>48</v>
      </c>
      <c r="P76" s="157">
        <v>34</v>
      </c>
      <c r="Q76" s="157">
        <v>35</v>
      </c>
      <c r="R76" s="157">
        <v>36</v>
      </c>
      <c r="S76" s="56">
        <f t="shared" si="1"/>
        <v>71</v>
      </c>
      <c r="T76" s="57">
        <f t="shared" si="2"/>
        <v>119</v>
      </c>
      <c r="U76" s="106" t="s">
        <v>108</v>
      </c>
      <c r="V76" s="94" t="str">
        <f>IF(H76=0," ",IF(E76="H",IF(AND(H76&gt;2004,H76&lt;2008),VLOOKUP(K76,Minimas!$A$11:$H$29,3),IF(AND(H76&gt;2007,H76&lt;2010),VLOOKUP(K76,Minimas!$A$11:$H$29,2),"ERREUR")),IF(AND(H76&gt;2004,H76&lt;2008),VLOOKUP(K76,Minimas!$H$11:$L$26,3),IF(AND(H76&gt;2007,H76&lt;2010),VLOOKUP(K76,Minimas!$H$11:$L$26,2),"ERREUR"))))</f>
        <v>MM 50</v>
      </c>
      <c r="W76" s="70">
        <f t="shared" si="3"/>
        <v>205.38223626207821</v>
      </c>
      <c r="X76" s="71"/>
      <c r="Y76" s="4">
        <f t="shared" si="4"/>
        <v>48</v>
      </c>
      <c r="Z76" s="4">
        <f t="shared" si="5"/>
        <v>71</v>
      </c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</row>
    <row r="77" spans="1:122" s="4" customFormat="1" ht="30" customHeight="1" x14ac:dyDescent="0.2">
      <c r="B77" s="141" t="s">
        <v>302</v>
      </c>
      <c r="C77" s="31">
        <v>423619</v>
      </c>
      <c r="D77" s="143">
        <v>4</v>
      </c>
      <c r="E77" s="91" t="s">
        <v>61</v>
      </c>
      <c r="F77" s="33" t="s">
        <v>303</v>
      </c>
      <c r="G77" s="34" t="s">
        <v>146</v>
      </c>
      <c r="H77" s="95">
        <v>2007</v>
      </c>
      <c r="I77" s="145" t="s">
        <v>304</v>
      </c>
      <c r="J77" s="32" t="s">
        <v>133</v>
      </c>
      <c r="K77" s="108">
        <v>47.02</v>
      </c>
      <c r="L77" s="158">
        <v>22</v>
      </c>
      <c r="M77" s="159">
        <v>24</v>
      </c>
      <c r="N77" s="159">
        <v>25</v>
      </c>
      <c r="O77" s="56">
        <f t="shared" si="0"/>
        <v>49</v>
      </c>
      <c r="P77" s="157">
        <v>32</v>
      </c>
      <c r="Q77" s="157">
        <v>-34</v>
      </c>
      <c r="R77" s="157">
        <v>34</v>
      </c>
      <c r="S77" s="56">
        <f t="shared" si="1"/>
        <v>66</v>
      </c>
      <c r="T77" s="57">
        <f t="shared" si="2"/>
        <v>115</v>
      </c>
      <c r="U77" s="106" t="s">
        <v>108</v>
      </c>
      <c r="V77" s="94" t="str">
        <f>IF(H77=0," ",IF(E77="H",IF(AND(H77&gt;2004,H77&lt;2008),VLOOKUP(K77,Minimas!$A$11:$H$29,3),IF(AND(H77&gt;2007,H77&lt;2010),VLOOKUP(K77,Minimas!$A$11:$H$29,2),"ERREUR")),IF(AND(H77&gt;2004,H77&lt;2008),VLOOKUP(K77,Minimas!$H$11:$L$26,3),IF(AND(H77&gt;2007,H77&lt;2010),VLOOKUP(K77,Minimas!$H$11:$L$26,2),"ERREUR"))))</f>
        <v>MM 50</v>
      </c>
      <c r="W77" s="70">
        <f t="shared" si="3"/>
        <v>202.64435859064122</v>
      </c>
      <c r="X77" s="71"/>
      <c r="Y77" s="4">
        <f t="shared" si="4"/>
        <v>49</v>
      </c>
      <c r="Z77" s="4">
        <f t="shared" si="5"/>
        <v>66</v>
      </c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</row>
    <row r="78" spans="1:122" s="4" customFormat="1" ht="30" customHeight="1" x14ac:dyDescent="0.2">
      <c r="B78" s="141" t="s">
        <v>289</v>
      </c>
      <c r="C78" s="31">
        <v>327055</v>
      </c>
      <c r="D78" s="143">
        <v>5</v>
      </c>
      <c r="E78" s="91" t="s">
        <v>61</v>
      </c>
      <c r="F78" s="33" t="s">
        <v>290</v>
      </c>
      <c r="G78" s="34" t="s">
        <v>291</v>
      </c>
      <c r="H78" s="95">
        <v>2006</v>
      </c>
      <c r="I78" s="145" t="s">
        <v>292</v>
      </c>
      <c r="J78" s="32" t="s">
        <v>133</v>
      </c>
      <c r="K78" s="108">
        <v>49.86</v>
      </c>
      <c r="L78" s="158">
        <v>22</v>
      </c>
      <c r="M78" s="159">
        <v>24</v>
      </c>
      <c r="N78" s="159">
        <v>-26</v>
      </c>
      <c r="O78" s="56">
        <f t="shared" si="0"/>
        <v>46</v>
      </c>
      <c r="P78" s="157">
        <v>28</v>
      </c>
      <c r="Q78" s="157">
        <v>-30</v>
      </c>
      <c r="R78" s="157">
        <v>30</v>
      </c>
      <c r="S78" s="56">
        <f t="shared" si="1"/>
        <v>58</v>
      </c>
      <c r="T78" s="57">
        <f t="shared" si="2"/>
        <v>104</v>
      </c>
      <c r="U78" s="106" t="s">
        <v>108</v>
      </c>
      <c r="V78" s="94" t="str">
        <f>IF(H78=0," ",IF(E78="H",IF(AND(H78&gt;2004,H78&lt;2008),VLOOKUP(K78,Minimas!$A$11:$H$29,3),IF(AND(H78&gt;2007,H78&lt;2010),VLOOKUP(K78,Minimas!$A$11:$H$29,2),"ERREUR")),IF(AND(H78&gt;2004,H78&lt;2008),VLOOKUP(K78,Minimas!$H$11:$L$26,3),IF(AND(H78&gt;2007,H78&lt;2010),VLOOKUP(K78,Minimas!$H$11:$L$26,2),"ERREUR"))))</f>
        <v>MM 50</v>
      </c>
      <c r="W78" s="70">
        <f t="shared" si="3"/>
        <v>174.44062193858889</v>
      </c>
      <c r="X78" s="71"/>
      <c r="Y78" s="4">
        <f t="shared" si="4"/>
        <v>46</v>
      </c>
      <c r="Z78" s="4">
        <f t="shared" si="5"/>
        <v>58</v>
      </c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</row>
    <row r="79" spans="1:122" s="4" customFormat="1" ht="30" customHeight="1" x14ac:dyDescent="0.2">
      <c r="B79" s="141" t="s">
        <v>175</v>
      </c>
      <c r="C79" s="35">
        <v>435842</v>
      </c>
      <c r="D79" s="143">
        <v>6</v>
      </c>
      <c r="E79" s="92" t="s">
        <v>61</v>
      </c>
      <c r="F79" s="37" t="s">
        <v>176</v>
      </c>
      <c r="G79" s="38" t="s">
        <v>285</v>
      </c>
      <c r="H79" s="96">
        <v>2006</v>
      </c>
      <c r="I79" s="145" t="s">
        <v>178</v>
      </c>
      <c r="J79" s="36" t="s">
        <v>133</v>
      </c>
      <c r="K79" s="108">
        <v>45.35</v>
      </c>
      <c r="L79" s="162">
        <v>16</v>
      </c>
      <c r="M79" s="163">
        <v>18</v>
      </c>
      <c r="N79" s="163">
        <v>-20</v>
      </c>
      <c r="O79" s="56">
        <f t="shared" si="0"/>
        <v>34</v>
      </c>
      <c r="P79" s="157">
        <v>22</v>
      </c>
      <c r="Q79" s="157">
        <v>-24</v>
      </c>
      <c r="R79" s="157">
        <v>24</v>
      </c>
      <c r="S79" s="56">
        <f t="shared" si="1"/>
        <v>46</v>
      </c>
      <c r="T79" s="57">
        <f t="shared" si="2"/>
        <v>80</v>
      </c>
      <c r="U79" s="106" t="s">
        <v>108</v>
      </c>
      <c r="V79" s="94" t="str">
        <f>IF(H79=0," ",IF(E79="H",IF(AND(H79&gt;2004,H79&lt;2008),VLOOKUP(K79,Minimas!$A$11:$H$29,3),IF(AND(H79&gt;2007,H79&lt;2010),VLOOKUP(K79,Minimas!$A$11:$H$29,2),"ERREUR")),IF(AND(H79&gt;2004,H79&lt;2008),VLOOKUP(K79,Minimas!$H$11:$L$26,3),IF(AND(H79&gt;2007,H79&lt;2010),VLOOKUP(K79,Minimas!$H$11:$L$26,2),"ERREUR"))))</f>
        <v>MM 50</v>
      </c>
      <c r="W79" s="70">
        <f t="shared" si="3"/>
        <v>145.48646688715294</v>
      </c>
      <c r="X79" s="71"/>
      <c r="Y79" s="4">
        <f t="shared" si="4"/>
        <v>34</v>
      </c>
      <c r="Z79" s="4">
        <f t="shared" si="5"/>
        <v>46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</row>
    <row r="80" spans="1:122" s="4" customFormat="1" ht="30" customHeight="1" x14ac:dyDescent="0.2">
      <c r="B80" s="141" t="s">
        <v>293</v>
      </c>
      <c r="C80" s="31">
        <v>433193</v>
      </c>
      <c r="D80" s="143">
        <v>7</v>
      </c>
      <c r="E80" s="91" t="s">
        <v>61</v>
      </c>
      <c r="F80" s="33" t="s">
        <v>294</v>
      </c>
      <c r="G80" s="34" t="s">
        <v>295</v>
      </c>
      <c r="H80" s="95">
        <v>2006</v>
      </c>
      <c r="I80" s="145" t="s">
        <v>296</v>
      </c>
      <c r="J80" s="32" t="s">
        <v>133</v>
      </c>
      <c r="K80" s="108">
        <v>49.06</v>
      </c>
      <c r="L80" s="158">
        <v>14</v>
      </c>
      <c r="M80" s="159">
        <v>16</v>
      </c>
      <c r="N80" s="159">
        <v>-18</v>
      </c>
      <c r="O80" s="56">
        <f t="shared" si="0"/>
        <v>30</v>
      </c>
      <c r="P80" s="157">
        <v>20</v>
      </c>
      <c r="Q80" s="157">
        <v>22</v>
      </c>
      <c r="R80" s="157">
        <v>-24</v>
      </c>
      <c r="S80" s="56">
        <f t="shared" si="1"/>
        <v>42</v>
      </c>
      <c r="T80" s="57">
        <f t="shared" si="2"/>
        <v>72</v>
      </c>
      <c r="U80" s="106" t="s">
        <v>108</v>
      </c>
      <c r="V80" s="94" t="str">
        <f>IF(H80=0," ",IF(E80="H",IF(AND(H80&gt;2004,H80&lt;2008),VLOOKUP(K80,Minimas!$A$11:$H$29,3),IF(AND(H80&gt;2007,H80&lt;2010),VLOOKUP(K80,Minimas!$A$11:$H$29,2),"ERREUR")),IF(AND(H80&gt;2004,H80&lt;2008),VLOOKUP(K80,Minimas!$H$11:$L$26,3),IF(AND(H80&gt;2007,H80&lt;2010),VLOOKUP(K80,Minimas!$H$11:$L$26,2),"ERREUR"))))</f>
        <v>MM 50</v>
      </c>
      <c r="W80" s="70">
        <f t="shared" si="3"/>
        <v>122.39334887721792</v>
      </c>
      <c r="X80" s="71"/>
      <c r="Y80" s="4">
        <f t="shared" si="4"/>
        <v>30</v>
      </c>
      <c r="Z80" s="4">
        <f t="shared" si="5"/>
        <v>42</v>
      </c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</row>
    <row r="81" spans="1:122" s="4" customFormat="1" ht="30" customHeight="1" thickBot="1" x14ac:dyDescent="0.25">
      <c r="B81" s="141" t="s">
        <v>188</v>
      </c>
      <c r="C81" s="31">
        <v>430553</v>
      </c>
      <c r="D81" s="143" t="s">
        <v>190</v>
      </c>
      <c r="E81" s="91" t="s">
        <v>61</v>
      </c>
      <c r="F81" s="33" t="s">
        <v>305</v>
      </c>
      <c r="G81" s="34" t="s">
        <v>306</v>
      </c>
      <c r="H81" s="95">
        <v>2006</v>
      </c>
      <c r="I81" s="145" t="s">
        <v>136</v>
      </c>
      <c r="J81" s="32" t="s">
        <v>133</v>
      </c>
      <c r="K81" s="108">
        <v>45.17</v>
      </c>
      <c r="L81" s="158">
        <v>15</v>
      </c>
      <c r="M81" s="159">
        <v>-17</v>
      </c>
      <c r="N81" s="159">
        <v>-17</v>
      </c>
      <c r="O81" s="56">
        <f t="shared" si="0"/>
        <v>0</v>
      </c>
      <c r="P81" s="161">
        <v>0</v>
      </c>
      <c r="Q81" s="161">
        <v>0</v>
      </c>
      <c r="R81" s="161">
        <v>0</v>
      </c>
      <c r="S81" s="56">
        <v>0</v>
      </c>
      <c r="T81" s="57">
        <f t="shared" si="2"/>
        <v>0</v>
      </c>
      <c r="U81" s="106" t="s">
        <v>108</v>
      </c>
      <c r="V81" s="94" t="str">
        <f>IF(H81=0," ",IF(E81="H",IF(AND(H81&gt;2004,H81&lt;2008),VLOOKUP(K81,Minimas!$A$11:$H$29,3),IF(AND(H81&gt;2007,H81&lt;2010),VLOOKUP(K81,Minimas!$A$11:$H$29,2),"ERREUR")),IF(AND(H81&gt;2004,H81&lt;2008),VLOOKUP(K81,Minimas!$H$11:$L$26,3),IF(AND(H81&gt;2007,H81&lt;2010),VLOOKUP(K81,Minimas!$H$11:$L$26,2),"ERREUR"))))</f>
        <v>MM 50</v>
      </c>
      <c r="W81" s="70">
        <f t="shared" si="3"/>
        <v>0</v>
      </c>
      <c r="X81" s="71"/>
      <c r="Y81" s="4">
        <f t="shared" si="4"/>
        <v>-2</v>
      </c>
      <c r="Z81" s="4" t="str">
        <f t="shared" si="5"/>
        <v xml:space="preserve"> </v>
      </c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</row>
    <row r="82" spans="1:122" s="10" customFormat="1" ht="5.0999999999999996" customHeight="1" x14ac:dyDescent="0.2">
      <c r="A82" s="7"/>
      <c r="B82" s="147"/>
      <c r="C82" s="148"/>
      <c r="D82" s="59"/>
      <c r="E82" s="59"/>
      <c r="F82" s="60"/>
      <c r="G82" s="61"/>
      <c r="H82" s="62"/>
      <c r="I82" s="149"/>
      <c r="J82" s="58"/>
      <c r="K82" s="150"/>
      <c r="L82" s="63"/>
      <c r="M82" s="63"/>
      <c r="N82" s="63"/>
      <c r="O82" s="64"/>
      <c r="P82" s="63"/>
      <c r="Q82" s="63"/>
      <c r="R82" s="63"/>
      <c r="S82" s="64"/>
      <c r="T82" s="64"/>
      <c r="U82" s="59"/>
      <c r="V82" s="151"/>
      <c r="W82" s="152"/>
      <c r="X82" s="6"/>
      <c r="Y82" s="6"/>
      <c r="Z82" s="6"/>
      <c r="AA82" s="111" t="s">
        <v>119</v>
      </c>
      <c r="AB82" s="111" t="s">
        <v>120</v>
      </c>
      <c r="AC82" s="111" t="s">
        <v>121</v>
      </c>
      <c r="AD82" s="111" t="s">
        <v>122</v>
      </c>
      <c r="AE82" s="111" t="s">
        <v>123</v>
      </c>
      <c r="AF82" s="111" t="s">
        <v>124</v>
      </c>
      <c r="AG82" s="111" t="s">
        <v>125</v>
      </c>
      <c r="AH82" s="111" t="s">
        <v>126</v>
      </c>
      <c r="AI82" s="111" t="s">
        <v>127</v>
      </c>
      <c r="AJ82" s="111"/>
      <c r="AK82" s="130"/>
      <c r="AL82" s="130"/>
      <c r="AM82" s="130"/>
      <c r="AN82" s="130"/>
      <c r="AO82" s="130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  <c r="BI82" s="102"/>
      <c r="BJ82" s="102"/>
      <c r="BK82" s="102"/>
      <c r="BL82" s="102"/>
      <c r="BM82" s="102"/>
      <c r="BN82" s="102"/>
      <c r="BO82" s="102"/>
      <c r="BP82" s="102"/>
      <c r="BQ82" s="102"/>
      <c r="BR82" s="102"/>
      <c r="BS82" s="102"/>
      <c r="BT82" s="102"/>
      <c r="BU82" s="102"/>
      <c r="BV82" s="102"/>
      <c r="BW82" s="102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</row>
    <row r="83" spans="1:122" s="116" customFormat="1" ht="27.95" customHeight="1" x14ac:dyDescent="0.2">
      <c r="A83" s="109"/>
      <c r="B83" s="171" t="s">
        <v>282</v>
      </c>
      <c r="C83" s="172"/>
      <c r="D83" s="172"/>
      <c r="E83" s="172"/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10"/>
      <c r="Y83" s="110"/>
      <c r="Z83" s="110"/>
      <c r="AA83" s="111"/>
      <c r="AB83" s="111"/>
      <c r="AC83" s="111"/>
      <c r="AD83" s="111"/>
      <c r="AE83" s="111"/>
      <c r="AF83" s="111"/>
      <c r="AG83" s="111"/>
      <c r="AH83" s="111"/>
      <c r="AI83" s="111"/>
      <c r="AJ83" s="112"/>
      <c r="AK83" s="113"/>
      <c r="AL83" s="113"/>
      <c r="AM83" s="113"/>
      <c r="AN83" s="113"/>
      <c r="AO83" s="113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  <c r="BI83" s="114"/>
      <c r="BJ83" s="114"/>
      <c r="BK83" s="114"/>
      <c r="BL83" s="114"/>
      <c r="BM83" s="114"/>
      <c r="BN83" s="114"/>
      <c r="BO83" s="114"/>
      <c r="BP83" s="114"/>
      <c r="BQ83" s="114"/>
      <c r="BR83" s="114"/>
      <c r="BS83" s="114"/>
      <c r="BT83" s="114"/>
      <c r="BU83" s="114"/>
      <c r="BV83" s="114"/>
      <c r="BW83" s="114"/>
      <c r="BX83" s="115"/>
      <c r="BY83" s="115"/>
      <c r="BZ83" s="115"/>
      <c r="CA83" s="115"/>
      <c r="CB83" s="115"/>
      <c r="CC83" s="115"/>
      <c r="CD83" s="115"/>
      <c r="CE83" s="115"/>
      <c r="CF83" s="115"/>
      <c r="CG83" s="115"/>
      <c r="CH83" s="115"/>
      <c r="CI83" s="115"/>
      <c r="CJ83" s="115"/>
      <c r="CK83" s="115"/>
      <c r="CL83" s="115"/>
      <c r="CM83" s="115"/>
      <c r="CN83" s="115"/>
      <c r="CO83" s="115"/>
      <c r="CP83" s="115"/>
      <c r="CQ83" s="115"/>
      <c r="CR83" s="115"/>
      <c r="CS83" s="115"/>
      <c r="CT83" s="115"/>
      <c r="CU83" s="115"/>
      <c r="CV83" s="115"/>
      <c r="CW83" s="115"/>
      <c r="CX83" s="115"/>
      <c r="CY83" s="115"/>
      <c r="CZ83" s="115"/>
      <c r="DA83" s="115"/>
      <c r="DB83" s="115"/>
      <c r="DC83" s="115"/>
      <c r="DD83" s="115"/>
      <c r="DE83" s="115"/>
      <c r="DF83" s="115"/>
      <c r="DG83" s="115"/>
      <c r="DH83" s="115"/>
      <c r="DI83" s="115"/>
      <c r="DJ83" s="115"/>
      <c r="DK83" s="115"/>
      <c r="DL83" s="115"/>
      <c r="DM83" s="115"/>
      <c r="DN83" s="115"/>
      <c r="DO83" s="115"/>
      <c r="DP83" s="115"/>
      <c r="DQ83" s="115"/>
      <c r="DR83" s="115"/>
    </row>
    <row r="84" spans="1:122" s="10" customFormat="1" ht="5.0999999999999996" customHeight="1" thickBot="1" x14ac:dyDescent="0.25">
      <c r="A84" s="7"/>
      <c r="B84" s="117"/>
      <c r="C84" s="118"/>
      <c r="D84" s="119"/>
      <c r="E84" s="119"/>
      <c r="F84" s="120"/>
      <c r="G84" s="121"/>
      <c r="H84" s="122"/>
      <c r="I84" s="123"/>
      <c r="J84" s="124"/>
      <c r="K84" s="125"/>
      <c r="L84" s="126"/>
      <c r="M84" s="126"/>
      <c r="N84" s="126"/>
      <c r="O84" s="127"/>
      <c r="P84" s="126"/>
      <c r="Q84" s="126"/>
      <c r="R84" s="126"/>
      <c r="S84" s="127"/>
      <c r="T84" s="127"/>
      <c r="U84" s="119"/>
      <c r="V84" s="128"/>
      <c r="W84" s="129"/>
      <c r="X84" s="6"/>
      <c r="Y84" s="6"/>
      <c r="Z84" s="6"/>
      <c r="AA84" s="111" t="s">
        <v>119</v>
      </c>
      <c r="AB84" s="111" t="s">
        <v>120</v>
      </c>
      <c r="AC84" s="111" t="s">
        <v>121</v>
      </c>
      <c r="AD84" s="111" t="s">
        <v>122</v>
      </c>
      <c r="AE84" s="111" t="s">
        <v>123</v>
      </c>
      <c r="AF84" s="111" t="s">
        <v>124</v>
      </c>
      <c r="AG84" s="111" t="s">
        <v>125</v>
      </c>
      <c r="AH84" s="111" t="s">
        <v>126</v>
      </c>
      <c r="AI84" s="111" t="s">
        <v>127</v>
      </c>
      <c r="AJ84" s="111"/>
      <c r="AK84" s="130"/>
      <c r="AL84" s="130"/>
      <c r="AM84" s="130"/>
      <c r="AN84" s="130"/>
      <c r="AO84" s="130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  <c r="BH84" s="102"/>
      <c r="BI84" s="102"/>
      <c r="BJ84" s="102"/>
      <c r="BK84" s="102"/>
      <c r="BL84" s="102"/>
      <c r="BM84" s="102"/>
      <c r="BN84" s="102"/>
      <c r="BO84" s="102"/>
      <c r="BP84" s="102"/>
      <c r="BQ84" s="102"/>
      <c r="BR84" s="102"/>
      <c r="BS84" s="102"/>
      <c r="BT84" s="102"/>
      <c r="BU84" s="102"/>
      <c r="BV84" s="102"/>
      <c r="BW84" s="102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</row>
    <row r="85" spans="1:122" s="19" customFormat="1" ht="18" customHeight="1" thickBot="1" x14ac:dyDescent="0.25">
      <c r="A85" s="16"/>
      <c r="B85" s="131" t="s">
        <v>9</v>
      </c>
      <c r="C85" s="168" t="s">
        <v>10</v>
      </c>
      <c r="D85" s="168" t="s">
        <v>7</v>
      </c>
      <c r="E85" s="168" t="s">
        <v>60</v>
      </c>
      <c r="F85" s="170" t="s">
        <v>0</v>
      </c>
      <c r="G85" s="170"/>
      <c r="H85" s="168" t="s">
        <v>12</v>
      </c>
      <c r="I85" s="168" t="s">
        <v>11</v>
      </c>
      <c r="J85" s="134" t="s">
        <v>4</v>
      </c>
      <c r="K85" s="134" t="s">
        <v>1</v>
      </c>
      <c r="L85" s="164">
        <v>1</v>
      </c>
      <c r="M85" s="165">
        <v>2</v>
      </c>
      <c r="N85" s="166">
        <v>3</v>
      </c>
      <c r="O85" s="135" t="s">
        <v>13</v>
      </c>
      <c r="P85" s="164">
        <v>1</v>
      </c>
      <c r="Q85" s="165">
        <v>2</v>
      </c>
      <c r="R85" s="166">
        <v>3</v>
      </c>
      <c r="S85" s="135" t="s">
        <v>14</v>
      </c>
      <c r="T85" s="136" t="s">
        <v>2</v>
      </c>
      <c r="U85" s="134" t="s">
        <v>107</v>
      </c>
      <c r="V85" s="134" t="s">
        <v>8</v>
      </c>
      <c r="W85" s="131" t="s">
        <v>3</v>
      </c>
      <c r="X85" s="69"/>
      <c r="Y85" s="17"/>
      <c r="Z85" s="1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</row>
    <row r="86" spans="1:122" s="10" customFormat="1" ht="5.0999999999999996" customHeight="1" thickBot="1" x14ac:dyDescent="0.25">
      <c r="A86" s="7"/>
      <c r="B86" s="39"/>
      <c r="C86" s="40"/>
      <c r="D86" s="42"/>
      <c r="E86" s="42"/>
      <c r="F86" s="43"/>
      <c r="G86" s="44"/>
      <c r="H86" s="46"/>
      <c r="I86" s="45"/>
      <c r="J86" s="41"/>
      <c r="K86" s="47"/>
      <c r="L86" s="48"/>
      <c r="M86" s="48"/>
      <c r="N86" s="48"/>
      <c r="O86" s="49"/>
      <c r="P86" s="48"/>
      <c r="Q86" s="48"/>
      <c r="R86" s="48"/>
      <c r="S86" s="49"/>
      <c r="T86" s="49"/>
      <c r="U86" s="49"/>
      <c r="V86" s="51"/>
      <c r="W86" s="50"/>
      <c r="X86" s="6"/>
      <c r="Y86" s="6"/>
      <c r="Z86" s="6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N86" s="102"/>
      <c r="AO86" s="102"/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  <c r="BH86" s="102"/>
      <c r="BI86" s="102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</row>
    <row r="87" spans="1:122" s="4" customFormat="1" ht="30" customHeight="1" x14ac:dyDescent="0.2">
      <c r="B87" s="141" t="s">
        <v>129</v>
      </c>
      <c r="C87" s="31">
        <v>402265</v>
      </c>
      <c r="D87" s="143">
        <v>1</v>
      </c>
      <c r="E87" s="91" t="s">
        <v>61</v>
      </c>
      <c r="F87" s="33" t="s">
        <v>325</v>
      </c>
      <c r="G87" s="34" t="s">
        <v>146</v>
      </c>
      <c r="H87" s="95">
        <v>2005</v>
      </c>
      <c r="I87" s="145" t="s">
        <v>326</v>
      </c>
      <c r="J87" s="32" t="s">
        <v>133</v>
      </c>
      <c r="K87" s="108">
        <v>50.15</v>
      </c>
      <c r="L87" s="158">
        <v>44</v>
      </c>
      <c r="M87" s="159">
        <v>46</v>
      </c>
      <c r="N87" s="159">
        <v>-48</v>
      </c>
      <c r="O87" s="56">
        <f t="shared" ref="O87:O94" si="6">IF(Y87&lt;=0,0,Y87)</f>
        <v>90</v>
      </c>
      <c r="P87" s="157">
        <v>56</v>
      </c>
      <c r="Q87" s="157">
        <v>58</v>
      </c>
      <c r="R87" s="157">
        <v>60</v>
      </c>
      <c r="S87" s="56">
        <f t="shared" ref="S87:S94" si="7">IF(Z87&lt;=0,0,Z87)</f>
        <v>118</v>
      </c>
      <c r="T87" s="57">
        <f t="shared" ref="T87:T94" si="8">IF(E87="","",IF(OR(O87=0,S87=0),0,O87+S87))</f>
        <v>208</v>
      </c>
      <c r="U87" s="106" t="s">
        <v>108</v>
      </c>
      <c r="V87" s="94" t="str">
        <f>IF(H87=0," ",IF(E87="H",IF(AND(H87&gt;2004,H87&lt;2008),VLOOKUP(K87,Minimas!$A$11:$H$29,3),IF(AND(H87&gt;2007,H87&lt;2010),VLOOKUP(K87,Minimas!$A$11:$H$29,2),"ERREUR")),IF(AND(H87&gt;2004,H87&lt;2008),VLOOKUP(K87,Minimas!$H$11:$L$26,3),IF(AND(H87&gt;2007,H87&lt;2010),VLOOKUP(K87,Minimas!$H$11:$L$26,2),"ERREUR"))))</f>
        <v>MM 56</v>
      </c>
      <c r="W87" s="70">
        <f t="shared" ref="W87:W94" si="9">IF(H87=0," ",IF(E87="H",10^(0.75194503*LOG(K87/175.508)^2)*T87,IF(E87="F",10^(0.783497476* LOG(K87/153.655)^2)*T87,"")))</f>
        <v>347.22596570153291</v>
      </c>
      <c r="X87" s="71"/>
      <c r="Y87" s="4">
        <f t="shared" ref="Y87:Y94" si="10">IF(L87=0," ",MAXA(L87+M87,M87+N87,L87+N87))</f>
        <v>90</v>
      </c>
      <c r="Z87" s="4">
        <f t="shared" ref="Z87:Z94" si="11">IF(P87=0," ",MAXA(P87+Q87,Q87+R87,P87+R87))</f>
        <v>118</v>
      </c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</row>
    <row r="88" spans="1:122" s="4" customFormat="1" ht="30" customHeight="1" x14ac:dyDescent="0.2">
      <c r="B88" s="141" t="s">
        <v>148</v>
      </c>
      <c r="C88" s="31">
        <v>282439</v>
      </c>
      <c r="D88" s="143">
        <v>2</v>
      </c>
      <c r="E88" s="91" t="s">
        <v>61</v>
      </c>
      <c r="F88" s="33" t="s">
        <v>319</v>
      </c>
      <c r="G88" s="34" t="s">
        <v>314</v>
      </c>
      <c r="H88" s="95">
        <v>2005</v>
      </c>
      <c r="I88" s="145" t="s">
        <v>320</v>
      </c>
      <c r="J88" s="32" t="s">
        <v>133</v>
      </c>
      <c r="K88" s="108">
        <v>55.2</v>
      </c>
      <c r="L88" s="158">
        <v>42</v>
      </c>
      <c r="M88" s="159">
        <v>44</v>
      </c>
      <c r="N88" s="159">
        <v>46</v>
      </c>
      <c r="O88" s="56">
        <f t="shared" si="6"/>
        <v>90</v>
      </c>
      <c r="P88" s="157">
        <v>53</v>
      </c>
      <c r="Q88" s="157">
        <v>55</v>
      </c>
      <c r="R88" s="157">
        <v>57</v>
      </c>
      <c r="S88" s="56">
        <f t="shared" si="7"/>
        <v>112</v>
      </c>
      <c r="T88" s="57">
        <f t="shared" si="8"/>
        <v>202</v>
      </c>
      <c r="U88" s="106" t="s">
        <v>108</v>
      </c>
      <c r="V88" s="94" t="str">
        <f>IF(H88=0," ",IF(E88="H",IF(AND(H88&gt;2004,H88&lt;2008),VLOOKUP(K88,Minimas!$A$11:$H$29,3),IF(AND(H88&gt;2007,H88&lt;2010),VLOOKUP(K88,Minimas!$A$11:$H$29,2),"ERREUR")),IF(AND(H88&gt;2004,H88&lt;2008),VLOOKUP(K88,Minimas!$H$11:$L$26,3),IF(AND(H88&gt;2007,H88&lt;2010),VLOOKUP(K88,Minimas!$H$11:$L$26,2),"ERREUR"))))</f>
        <v>MM 56</v>
      </c>
      <c r="W88" s="70">
        <f t="shared" si="9"/>
        <v>312.69056198453166</v>
      </c>
      <c r="X88" s="71"/>
      <c r="Y88" s="4">
        <f t="shared" si="10"/>
        <v>90</v>
      </c>
      <c r="Z88" s="4">
        <f t="shared" si="11"/>
        <v>112</v>
      </c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</row>
    <row r="89" spans="1:122" s="4" customFormat="1" ht="30" customHeight="1" x14ac:dyDescent="0.2">
      <c r="B89" s="141" t="s">
        <v>191</v>
      </c>
      <c r="C89" s="35">
        <v>423762</v>
      </c>
      <c r="D89" s="143">
        <v>3</v>
      </c>
      <c r="E89" s="92" t="s">
        <v>61</v>
      </c>
      <c r="F89" s="37" t="s">
        <v>310</v>
      </c>
      <c r="G89" s="38" t="s">
        <v>311</v>
      </c>
      <c r="H89" s="96">
        <v>2005</v>
      </c>
      <c r="I89" s="145" t="s">
        <v>312</v>
      </c>
      <c r="J89" s="36" t="s">
        <v>133</v>
      </c>
      <c r="K89" s="108">
        <v>53.8</v>
      </c>
      <c r="L89" s="162">
        <v>40</v>
      </c>
      <c r="M89" s="163">
        <v>42</v>
      </c>
      <c r="N89" s="163">
        <v>44</v>
      </c>
      <c r="O89" s="56">
        <f t="shared" si="6"/>
        <v>86</v>
      </c>
      <c r="P89" s="157">
        <v>51</v>
      </c>
      <c r="Q89" s="157">
        <v>53</v>
      </c>
      <c r="R89" s="157">
        <v>55</v>
      </c>
      <c r="S89" s="56">
        <f t="shared" si="7"/>
        <v>108</v>
      </c>
      <c r="T89" s="57">
        <f t="shared" si="8"/>
        <v>194</v>
      </c>
      <c r="U89" s="106" t="s">
        <v>108</v>
      </c>
      <c r="V89" s="94" t="str">
        <f>IF(H89=0," ",IF(E89="H",IF(AND(H89&gt;2004,H89&lt;2008),VLOOKUP(K89,Minimas!$A$11:$H$29,3),IF(AND(H89&gt;2007,H89&lt;2010),VLOOKUP(K89,Minimas!$A$11:$H$29,2),"ERREUR")),IF(AND(H89&gt;2004,H89&lt;2008),VLOOKUP(K89,Minimas!$H$11:$L$26,3),IF(AND(H89&gt;2007,H89&lt;2010),VLOOKUP(K89,Minimas!$H$11:$L$26,2),"ERREUR"))))</f>
        <v>MM 56</v>
      </c>
      <c r="W89" s="70">
        <f t="shared" si="9"/>
        <v>306.25810743170774</v>
      </c>
      <c r="X89" s="71"/>
      <c r="Y89" s="4">
        <f t="shared" si="10"/>
        <v>86</v>
      </c>
      <c r="Z89" s="4">
        <f t="shared" si="11"/>
        <v>108</v>
      </c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</row>
    <row r="90" spans="1:122" s="4" customFormat="1" ht="30" customHeight="1" x14ac:dyDescent="0.2">
      <c r="B90" s="141" t="s">
        <v>148</v>
      </c>
      <c r="C90" s="31">
        <v>405237</v>
      </c>
      <c r="D90" s="143">
        <v>4</v>
      </c>
      <c r="E90" s="91" t="s">
        <v>61</v>
      </c>
      <c r="F90" s="33" t="s">
        <v>307</v>
      </c>
      <c r="G90" s="34" t="s">
        <v>308</v>
      </c>
      <c r="H90" s="95">
        <v>2005</v>
      </c>
      <c r="I90" s="145" t="s">
        <v>309</v>
      </c>
      <c r="J90" s="32" t="s">
        <v>133</v>
      </c>
      <c r="K90" s="108">
        <v>53</v>
      </c>
      <c r="L90" s="158">
        <v>34</v>
      </c>
      <c r="M90" s="159">
        <v>36</v>
      </c>
      <c r="N90" s="159">
        <v>-38</v>
      </c>
      <c r="O90" s="56">
        <f t="shared" si="6"/>
        <v>70</v>
      </c>
      <c r="P90" s="157">
        <v>45</v>
      </c>
      <c r="Q90" s="157">
        <v>-47</v>
      </c>
      <c r="R90" s="157">
        <v>47</v>
      </c>
      <c r="S90" s="56">
        <f t="shared" si="7"/>
        <v>92</v>
      </c>
      <c r="T90" s="57">
        <f t="shared" si="8"/>
        <v>162</v>
      </c>
      <c r="U90" s="106" t="s">
        <v>108</v>
      </c>
      <c r="V90" s="94" t="str">
        <f>IF(H90=0," ",IF(E90="H",IF(AND(H90&gt;2004,H90&lt;2008),VLOOKUP(K90,Minimas!$A$11:$H$29,3),IF(AND(H90&gt;2007,H90&lt;2010),VLOOKUP(K90,Minimas!$A$11:$H$29,2),"ERREUR")),IF(AND(H90&gt;2004,H90&lt;2008),VLOOKUP(K90,Minimas!$H$11:$L$26,3),IF(AND(H90&gt;2007,H90&lt;2010),VLOOKUP(K90,Minimas!$H$11:$L$26,2),"ERREUR"))))</f>
        <v>MM 56</v>
      </c>
      <c r="W90" s="70">
        <f t="shared" si="9"/>
        <v>258.73632824088543</v>
      </c>
      <c r="X90" s="71"/>
      <c r="Y90" s="4">
        <f t="shared" si="10"/>
        <v>70</v>
      </c>
      <c r="Z90" s="4">
        <f t="shared" si="11"/>
        <v>92</v>
      </c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</row>
    <row r="91" spans="1:122" s="4" customFormat="1" ht="30" customHeight="1" x14ac:dyDescent="0.2">
      <c r="B91" s="141" t="s">
        <v>191</v>
      </c>
      <c r="C91" s="31">
        <v>404055</v>
      </c>
      <c r="D91" s="143">
        <v>5</v>
      </c>
      <c r="E91" s="91" t="s">
        <v>61</v>
      </c>
      <c r="F91" s="33" t="s">
        <v>315</v>
      </c>
      <c r="G91" s="34" t="s">
        <v>316</v>
      </c>
      <c r="H91" s="95">
        <v>2006</v>
      </c>
      <c r="I91" s="145" t="s">
        <v>288</v>
      </c>
      <c r="J91" s="32" t="s">
        <v>133</v>
      </c>
      <c r="K91" s="108">
        <v>55.2</v>
      </c>
      <c r="L91" s="158">
        <v>23</v>
      </c>
      <c r="M91" s="159">
        <v>25</v>
      </c>
      <c r="N91" s="159">
        <v>27</v>
      </c>
      <c r="O91" s="56">
        <f t="shared" si="6"/>
        <v>52</v>
      </c>
      <c r="P91" s="157">
        <v>32</v>
      </c>
      <c r="Q91" s="157">
        <v>33</v>
      </c>
      <c r="R91" s="157">
        <v>35</v>
      </c>
      <c r="S91" s="56">
        <f t="shared" si="7"/>
        <v>68</v>
      </c>
      <c r="T91" s="57">
        <f t="shared" si="8"/>
        <v>120</v>
      </c>
      <c r="U91" s="106" t="s">
        <v>108</v>
      </c>
      <c r="V91" s="94" t="str">
        <f>IF(H91=0," ",IF(E91="H",IF(AND(H91&gt;2004,H91&lt;2008),VLOOKUP(K91,Minimas!$A$11:$H$29,3),IF(AND(H91&gt;2007,H91&lt;2010),VLOOKUP(K91,Minimas!$A$11:$H$29,2),"ERREUR")),IF(AND(H91&gt;2004,H91&lt;2008),VLOOKUP(K91,Minimas!$H$11:$L$26,3),IF(AND(H91&gt;2007,H91&lt;2010),VLOOKUP(K91,Minimas!$H$11:$L$26,2),"ERREUR"))))</f>
        <v>MM 56</v>
      </c>
      <c r="W91" s="70">
        <f t="shared" si="9"/>
        <v>185.75676949576138</v>
      </c>
      <c r="X91" s="71"/>
      <c r="Y91" s="4">
        <f t="shared" si="10"/>
        <v>52</v>
      </c>
      <c r="Z91" s="4">
        <f t="shared" si="11"/>
        <v>68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</row>
    <row r="92" spans="1:122" s="4" customFormat="1" ht="30" customHeight="1" x14ac:dyDescent="0.2">
      <c r="B92" s="141" t="s">
        <v>321</v>
      </c>
      <c r="C92" s="35">
        <v>436902</v>
      </c>
      <c r="D92" s="143">
        <v>6</v>
      </c>
      <c r="E92" s="92" t="s">
        <v>61</v>
      </c>
      <c r="F92" s="37" t="s">
        <v>322</v>
      </c>
      <c r="G92" s="38" t="s">
        <v>323</v>
      </c>
      <c r="H92" s="96">
        <v>2005</v>
      </c>
      <c r="I92" s="145" t="s">
        <v>324</v>
      </c>
      <c r="J92" s="36" t="s">
        <v>133</v>
      </c>
      <c r="K92" s="108">
        <v>51.4</v>
      </c>
      <c r="L92" s="162">
        <v>20</v>
      </c>
      <c r="M92" s="163">
        <v>22</v>
      </c>
      <c r="N92" s="163">
        <v>-24</v>
      </c>
      <c r="O92" s="56">
        <f t="shared" si="6"/>
        <v>42</v>
      </c>
      <c r="P92" s="157">
        <v>27</v>
      </c>
      <c r="Q92" s="157">
        <v>29</v>
      </c>
      <c r="R92" s="157">
        <v>-31</v>
      </c>
      <c r="S92" s="56">
        <f t="shared" si="7"/>
        <v>56</v>
      </c>
      <c r="T92" s="57">
        <f t="shared" si="8"/>
        <v>98</v>
      </c>
      <c r="U92" s="106" t="s">
        <v>108</v>
      </c>
      <c r="V92" s="94" t="str">
        <f>IF(H92=0," ",IF(E92="H",IF(AND(H92&gt;2004,H92&lt;2008),VLOOKUP(K92,Minimas!$A$11:$H$29,3),IF(AND(H92&gt;2007,H92&lt;2010),VLOOKUP(K92,Minimas!$A$11:$H$29,2),"ERREUR")),IF(AND(H92&gt;2004,H92&lt;2008),VLOOKUP(K92,Minimas!$H$11:$L$26,3),IF(AND(H92&gt;2007,H92&lt;2010),VLOOKUP(K92,Minimas!$H$11:$L$26,2),"ERREUR"))))</f>
        <v>MM 56</v>
      </c>
      <c r="W92" s="70">
        <f t="shared" si="9"/>
        <v>160.36627256655686</v>
      </c>
      <c r="X92" s="71"/>
      <c r="Y92" s="4">
        <f t="shared" si="10"/>
        <v>42</v>
      </c>
      <c r="Z92" s="4">
        <f t="shared" si="11"/>
        <v>56</v>
      </c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</row>
    <row r="93" spans="1:122" s="4" customFormat="1" ht="30" customHeight="1" x14ac:dyDescent="0.2">
      <c r="B93" s="141" t="s">
        <v>137</v>
      </c>
      <c r="C93" s="31">
        <v>436078</v>
      </c>
      <c r="D93" s="143">
        <v>7</v>
      </c>
      <c r="E93" s="91" t="s">
        <v>61</v>
      </c>
      <c r="F93" s="33" t="s">
        <v>317</v>
      </c>
      <c r="G93" s="34" t="s">
        <v>233</v>
      </c>
      <c r="H93" s="95">
        <v>2006</v>
      </c>
      <c r="I93" s="145" t="s">
        <v>318</v>
      </c>
      <c r="J93" s="32" t="s">
        <v>133</v>
      </c>
      <c r="K93" s="108">
        <v>54.4</v>
      </c>
      <c r="L93" s="158">
        <v>18</v>
      </c>
      <c r="M93" s="159">
        <v>20</v>
      </c>
      <c r="N93" s="159">
        <v>22</v>
      </c>
      <c r="O93" s="56">
        <f t="shared" si="6"/>
        <v>42</v>
      </c>
      <c r="P93" s="157">
        <v>24</v>
      </c>
      <c r="Q93" s="157">
        <v>26</v>
      </c>
      <c r="R93" s="157">
        <v>28</v>
      </c>
      <c r="S93" s="56">
        <f t="shared" si="7"/>
        <v>54</v>
      </c>
      <c r="T93" s="57">
        <f t="shared" si="8"/>
        <v>96</v>
      </c>
      <c r="U93" s="106" t="s">
        <v>108</v>
      </c>
      <c r="V93" s="94" t="str">
        <f>IF(H93=0," ",IF(E93="H",IF(AND(H93&gt;2004,H93&lt;2008),VLOOKUP(K93,Minimas!$A$11:$H$29,3),IF(AND(H93&gt;2007,H93&lt;2010),VLOOKUP(K93,Minimas!$A$11:$H$29,2),"ERREUR")),IF(AND(H93&gt;2004,H93&lt;2008),VLOOKUP(K93,Minimas!$H$11:$L$26,3),IF(AND(H93&gt;2007,H93&lt;2010),VLOOKUP(K93,Minimas!$H$11:$L$26,2),"ERREUR"))))</f>
        <v>MM 56</v>
      </c>
      <c r="W93" s="70">
        <f t="shared" si="9"/>
        <v>150.26395325464762</v>
      </c>
      <c r="X93" s="71"/>
      <c r="Y93" s="4">
        <f t="shared" si="10"/>
        <v>42</v>
      </c>
      <c r="Z93" s="4">
        <f t="shared" si="11"/>
        <v>54</v>
      </c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</row>
    <row r="94" spans="1:122" s="4" customFormat="1" ht="30" customHeight="1" thickBot="1" x14ac:dyDescent="0.25">
      <c r="B94" s="141" t="s">
        <v>222</v>
      </c>
      <c r="C94" s="31">
        <v>428036</v>
      </c>
      <c r="D94" s="143" t="s">
        <v>190</v>
      </c>
      <c r="E94" s="91" t="s">
        <v>61</v>
      </c>
      <c r="F94" s="33" t="s">
        <v>313</v>
      </c>
      <c r="G94" s="34" t="s">
        <v>314</v>
      </c>
      <c r="H94" s="95">
        <v>2005</v>
      </c>
      <c r="I94" s="145" t="s">
        <v>240</v>
      </c>
      <c r="J94" s="32" t="s">
        <v>133</v>
      </c>
      <c r="K94" s="108">
        <v>54.9</v>
      </c>
      <c r="L94" s="158">
        <v>32</v>
      </c>
      <c r="M94" s="159">
        <v>-34</v>
      </c>
      <c r="N94" s="159">
        <v>34</v>
      </c>
      <c r="O94" s="56">
        <f t="shared" si="6"/>
        <v>66</v>
      </c>
      <c r="P94" s="157">
        <v>-42</v>
      </c>
      <c r="Q94" s="157">
        <v>42</v>
      </c>
      <c r="R94" s="157">
        <v>-43</v>
      </c>
      <c r="S94" s="56">
        <f t="shared" si="7"/>
        <v>0</v>
      </c>
      <c r="T94" s="57">
        <f t="shared" si="8"/>
        <v>0</v>
      </c>
      <c r="U94" s="106" t="s">
        <v>108</v>
      </c>
      <c r="V94" s="94" t="str">
        <f>IF(H94=0," ",IF(E94="H",IF(AND(H94&gt;2004,H94&lt;2008),VLOOKUP(K94,Minimas!$A$11:$H$29,3),IF(AND(H94&gt;2007,H94&lt;2010),VLOOKUP(K94,Minimas!$A$11:$H$29,2),"ERREUR")),IF(AND(H94&gt;2004,H94&lt;2008),VLOOKUP(K94,Minimas!$H$11:$L$26,3),IF(AND(H94&gt;2007,H94&lt;2010),VLOOKUP(K94,Minimas!$H$11:$L$26,2),"ERREUR"))))</f>
        <v>MM 56</v>
      </c>
      <c r="W94" s="70">
        <f t="shared" si="9"/>
        <v>0</v>
      </c>
      <c r="X94" s="71"/>
      <c r="Y94" s="4">
        <f t="shared" si="10"/>
        <v>66</v>
      </c>
      <c r="Z94" s="4">
        <f t="shared" si="11"/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</row>
    <row r="95" spans="1:122" s="10" customFormat="1" ht="5.0999999999999996" customHeight="1" x14ac:dyDescent="0.2">
      <c r="A95" s="7"/>
      <c r="B95" s="147"/>
      <c r="C95" s="148"/>
      <c r="D95" s="59"/>
      <c r="E95" s="59"/>
      <c r="F95" s="60"/>
      <c r="G95" s="61"/>
      <c r="H95" s="62"/>
      <c r="I95" s="149"/>
      <c r="J95" s="58"/>
      <c r="K95" s="150"/>
      <c r="L95" s="63"/>
      <c r="M95" s="63"/>
      <c r="N95" s="63"/>
      <c r="O95" s="64"/>
      <c r="P95" s="63"/>
      <c r="Q95" s="63"/>
      <c r="R95" s="63"/>
      <c r="S95" s="64"/>
      <c r="T95" s="64"/>
      <c r="U95" s="59"/>
      <c r="V95" s="151"/>
      <c r="W95" s="152"/>
      <c r="X95" s="6"/>
      <c r="Y95" s="6"/>
      <c r="Z95" s="6"/>
      <c r="AA95" s="111" t="s">
        <v>119</v>
      </c>
      <c r="AB95" s="111" t="s">
        <v>120</v>
      </c>
      <c r="AC95" s="111" t="s">
        <v>121</v>
      </c>
      <c r="AD95" s="111" t="s">
        <v>122</v>
      </c>
      <c r="AE95" s="111" t="s">
        <v>123</v>
      </c>
      <c r="AF95" s="111" t="s">
        <v>124</v>
      </c>
      <c r="AG95" s="111" t="s">
        <v>125</v>
      </c>
      <c r="AH95" s="111" t="s">
        <v>126</v>
      </c>
      <c r="AI95" s="111" t="s">
        <v>127</v>
      </c>
      <c r="AJ95" s="111"/>
      <c r="AK95" s="130"/>
      <c r="AL95" s="130"/>
      <c r="AM95" s="130"/>
      <c r="AN95" s="130"/>
      <c r="AO95" s="130"/>
      <c r="AP95" s="102"/>
      <c r="AQ95" s="102"/>
      <c r="AR95" s="102"/>
      <c r="AS95" s="102"/>
      <c r="AT95" s="102"/>
      <c r="AU95" s="102"/>
      <c r="AV95" s="102"/>
      <c r="AW95" s="102"/>
      <c r="AX95" s="102"/>
      <c r="AY95" s="102"/>
      <c r="AZ95" s="102"/>
      <c r="BA95" s="102"/>
      <c r="BB95" s="102"/>
      <c r="BC95" s="102"/>
      <c r="BD95" s="102"/>
      <c r="BE95" s="102"/>
      <c r="BF95" s="102"/>
      <c r="BG95" s="102"/>
      <c r="BH95" s="102"/>
      <c r="BI95" s="102"/>
      <c r="BJ95" s="102"/>
      <c r="BK95" s="102"/>
      <c r="BL95" s="102"/>
      <c r="BM95" s="102"/>
      <c r="BN95" s="102"/>
      <c r="BO95" s="102"/>
      <c r="BP95" s="102"/>
      <c r="BQ95" s="102"/>
      <c r="BR95" s="102"/>
      <c r="BS95" s="102"/>
      <c r="BT95" s="102"/>
      <c r="BU95" s="102"/>
      <c r="BV95" s="102"/>
      <c r="BW95" s="102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</row>
    <row r="96" spans="1:122" s="116" customFormat="1" ht="27.95" customHeight="1" x14ac:dyDescent="0.2">
      <c r="A96" s="109"/>
      <c r="B96" s="172" t="s">
        <v>269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10"/>
      <c r="Y96" s="110"/>
      <c r="Z96" s="110"/>
      <c r="AA96" s="111"/>
      <c r="AB96" s="111"/>
      <c r="AC96" s="111"/>
      <c r="AD96" s="111"/>
      <c r="AE96" s="111"/>
      <c r="AF96" s="111"/>
      <c r="AG96" s="111"/>
      <c r="AH96" s="111"/>
      <c r="AI96" s="111"/>
      <c r="AJ96" s="112"/>
      <c r="AK96" s="113"/>
      <c r="AL96" s="113"/>
      <c r="AM96" s="113"/>
      <c r="AN96" s="113"/>
      <c r="AO96" s="113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  <c r="BI96" s="114"/>
      <c r="BJ96" s="114"/>
      <c r="BK96" s="114"/>
      <c r="BL96" s="114"/>
      <c r="BM96" s="114"/>
      <c r="BN96" s="114"/>
      <c r="BO96" s="114"/>
      <c r="BP96" s="114"/>
      <c r="BQ96" s="114"/>
      <c r="BR96" s="114"/>
      <c r="BS96" s="114"/>
      <c r="BT96" s="114"/>
      <c r="BU96" s="114"/>
      <c r="BV96" s="114"/>
      <c r="BW96" s="114"/>
      <c r="BX96" s="115"/>
      <c r="BY96" s="115"/>
      <c r="BZ96" s="115"/>
      <c r="CA96" s="115"/>
      <c r="CB96" s="115"/>
      <c r="CC96" s="115"/>
      <c r="CD96" s="115"/>
      <c r="CE96" s="115"/>
      <c r="CF96" s="115"/>
      <c r="CG96" s="115"/>
      <c r="CH96" s="115"/>
      <c r="CI96" s="115"/>
      <c r="CJ96" s="115"/>
      <c r="CK96" s="115"/>
      <c r="CL96" s="115"/>
      <c r="CM96" s="115"/>
      <c r="CN96" s="115"/>
      <c r="CO96" s="115"/>
      <c r="CP96" s="115"/>
      <c r="CQ96" s="115"/>
      <c r="CR96" s="115"/>
      <c r="CS96" s="115"/>
      <c r="CT96" s="115"/>
      <c r="CU96" s="115"/>
      <c r="CV96" s="115"/>
      <c r="CW96" s="115"/>
      <c r="CX96" s="115"/>
      <c r="CY96" s="115"/>
      <c r="CZ96" s="115"/>
      <c r="DA96" s="115"/>
      <c r="DB96" s="115"/>
      <c r="DC96" s="115"/>
      <c r="DD96" s="115"/>
      <c r="DE96" s="115"/>
      <c r="DF96" s="115"/>
      <c r="DG96" s="115"/>
      <c r="DH96" s="115"/>
      <c r="DI96" s="115"/>
      <c r="DJ96" s="115"/>
      <c r="DK96" s="115"/>
      <c r="DL96" s="115"/>
      <c r="DM96" s="115"/>
      <c r="DN96" s="115"/>
      <c r="DO96" s="115"/>
      <c r="DP96" s="115"/>
      <c r="DQ96" s="115"/>
      <c r="DR96" s="115"/>
    </row>
    <row r="97" spans="1:122" s="10" customFormat="1" ht="5.0999999999999996" customHeight="1" thickBot="1" x14ac:dyDescent="0.25">
      <c r="A97" s="7"/>
      <c r="B97" s="117"/>
      <c r="C97" s="118"/>
      <c r="D97" s="119"/>
      <c r="E97" s="119"/>
      <c r="F97" s="120"/>
      <c r="G97" s="121"/>
      <c r="H97" s="122"/>
      <c r="I97" s="123"/>
      <c r="J97" s="124"/>
      <c r="K97" s="125"/>
      <c r="L97" s="126"/>
      <c r="M97" s="126"/>
      <c r="N97" s="126"/>
      <c r="O97" s="127"/>
      <c r="P97" s="126"/>
      <c r="Q97" s="126"/>
      <c r="R97" s="126"/>
      <c r="S97" s="127"/>
      <c r="T97" s="127"/>
      <c r="U97" s="119"/>
      <c r="V97" s="128"/>
      <c r="W97" s="129"/>
      <c r="X97" s="6"/>
      <c r="Y97" s="6"/>
      <c r="Z97" s="6"/>
      <c r="AA97" s="111" t="s">
        <v>119</v>
      </c>
      <c r="AB97" s="111" t="s">
        <v>120</v>
      </c>
      <c r="AC97" s="111" t="s">
        <v>121</v>
      </c>
      <c r="AD97" s="111" t="s">
        <v>122</v>
      </c>
      <c r="AE97" s="111" t="s">
        <v>123</v>
      </c>
      <c r="AF97" s="111" t="s">
        <v>124</v>
      </c>
      <c r="AG97" s="111" t="s">
        <v>125</v>
      </c>
      <c r="AH97" s="111" t="s">
        <v>126</v>
      </c>
      <c r="AI97" s="111" t="s">
        <v>127</v>
      </c>
      <c r="AJ97" s="111"/>
      <c r="AK97" s="130"/>
      <c r="AL97" s="130"/>
      <c r="AM97" s="130"/>
      <c r="AN97" s="130"/>
      <c r="AO97" s="130"/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/>
      <c r="BH97" s="102"/>
      <c r="BI97" s="102"/>
      <c r="BJ97" s="102"/>
      <c r="BK97" s="102"/>
      <c r="BL97" s="102"/>
      <c r="BM97" s="102"/>
      <c r="BN97" s="102"/>
      <c r="BO97" s="102"/>
      <c r="BP97" s="102"/>
      <c r="BQ97" s="102"/>
      <c r="BR97" s="102"/>
      <c r="BS97" s="102"/>
      <c r="BT97" s="102"/>
      <c r="BU97" s="102"/>
      <c r="BV97" s="102"/>
      <c r="BW97" s="102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</row>
    <row r="98" spans="1:122" s="19" customFormat="1" ht="18" customHeight="1" thickBot="1" x14ac:dyDescent="0.25">
      <c r="A98" s="16"/>
      <c r="B98" s="131" t="s">
        <v>9</v>
      </c>
      <c r="C98" s="167" t="s">
        <v>10</v>
      </c>
      <c r="D98" s="167" t="s">
        <v>7</v>
      </c>
      <c r="E98" s="167" t="s">
        <v>60</v>
      </c>
      <c r="F98" s="170" t="s">
        <v>0</v>
      </c>
      <c r="G98" s="170"/>
      <c r="H98" s="167" t="s">
        <v>12</v>
      </c>
      <c r="I98" s="167" t="s">
        <v>11</v>
      </c>
      <c r="J98" s="134" t="s">
        <v>4</v>
      </c>
      <c r="K98" s="134" t="s">
        <v>1</v>
      </c>
      <c r="L98" s="164">
        <v>1</v>
      </c>
      <c r="M98" s="165">
        <v>2</v>
      </c>
      <c r="N98" s="166">
        <v>3</v>
      </c>
      <c r="O98" s="135" t="s">
        <v>13</v>
      </c>
      <c r="P98" s="164">
        <v>1</v>
      </c>
      <c r="Q98" s="165">
        <v>2</v>
      </c>
      <c r="R98" s="166">
        <v>3</v>
      </c>
      <c r="S98" s="135" t="s">
        <v>14</v>
      </c>
      <c r="T98" s="136" t="s">
        <v>2</v>
      </c>
      <c r="U98" s="134" t="s">
        <v>107</v>
      </c>
      <c r="V98" s="134" t="s">
        <v>8</v>
      </c>
      <c r="W98" s="131" t="s">
        <v>3</v>
      </c>
      <c r="X98" s="69"/>
      <c r="Y98" s="17"/>
      <c r="Z98" s="1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  <c r="BI98" s="103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</row>
    <row r="99" spans="1:122" s="10" customFormat="1" ht="5.0999999999999996" customHeight="1" thickBot="1" x14ac:dyDescent="0.25">
      <c r="A99" s="7"/>
      <c r="B99" s="39"/>
      <c r="C99" s="40"/>
      <c r="D99" s="42"/>
      <c r="E99" s="42"/>
      <c r="F99" s="43"/>
      <c r="G99" s="44"/>
      <c r="H99" s="46"/>
      <c r="I99" s="45"/>
      <c r="J99" s="41"/>
      <c r="K99" s="47"/>
      <c r="L99" s="48"/>
      <c r="M99" s="48"/>
      <c r="N99" s="48"/>
      <c r="O99" s="49"/>
      <c r="P99" s="48"/>
      <c r="Q99" s="48"/>
      <c r="R99" s="48"/>
      <c r="S99" s="49"/>
      <c r="T99" s="49"/>
      <c r="U99" s="49"/>
      <c r="V99" s="51"/>
      <c r="W99" s="50"/>
      <c r="X99" s="6"/>
      <c r="Y99" s="6"/>
      <c r="Z99" s="6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T99" s="102"/>
      <c r="AU99" s="102"/>
      <c r="AV99" s="102"/>
      <c r="AW99" s="102"/>
      <c r="AX99" s="102"/>
      <c r="AY99" s="102"/>
      <c r="AZ99" s="102"/>
      <c r="BA99" s="102"/>
      <c r="BB99" s="102"/>
      <c r="BC99" s="102"/>
      <c r="BD99" s="102"/>
      <c r="BE99" s="102"/>
      <c r="BF99" s="102"/>
      <c r="BG99" s="102"/>
      <c r="BH99" s="102"/>
      <c r="BI99" s="102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</row>
    <row r="100" spans="1:122" s="4" customFormat="1" ht="30.75" customHeight="1" x14ac:dyDescent="0.2">
      <c r="B100" s="141" t="s">
        <v>144</v>
      </c>
      <c r="C100" s="35">
        <v>402794</v>
      </c>
      <c r="D100" s="143">
        <v>1</v>
      </c>
      <c r="E100" s="92" t="s">
        <v>61</v>
      </c>
      <c r="F100" s="37" t="s">
        <v>254</v>
      </c>
      <c r="G100" s="38" t="s">
        <v>255</v>
      </c>
      <c r="H100" s="96">
        <v>2005</v>
      </c>
      <c r="I100" s="145" t="s">
        <v>227</v>
      </c>
      <c r="J100" s="36" t="s">
        <v>133</v>
      </c>
      <c r="K100" s="108">
        <v>58.83</v>
      </c>
      <c r="L100" s="162">
        <v>42</v>
      </c>
      <c r="M100" s="163">
        <v>44</v>
      </c>
      <c r="N100" s="163">
        <v>46</v>
      </c>
      <c r="O100" s="56">
        <f t="shared" ref="O100:O106" si="12">IF(Y100&lt;=0,0,Y100)</f>
        <v>90</v>
      </c>
      <c r="P100" s="157">
        <v>58</v>
      </c>
      <c r="Q100" s="157">
        <v>60</v>
      </c>
      <c r="R100" s="157">
        <v>62</v>
      </c>
      <c r="S100" s="56">
        <f t="shared" ref="S100:S106" si="13">IF(Z100&lt;=0,0,Z100)</f>
        <v>122</v>
      </c>
      <c r="T100" s="57">
        <f t="shared" ref="T100:T106" si="14">IF(E100="","",IF(OR(O100=0,S100=0),0,O100+S100))</f>
        <v>212</v>
      </c>
      <c r="U100" s="106" t="s">
        <v>108</v>
      </c>
      <c r="V100" s="94" t="str">
        <f>IF(H100=0," ",IF(E100="H",IF(AND(H100&gt;2004,H100&lt;2008),VLOOKUP(K100,Minimas!$A$11:$H$29,3),IF(AND(H100&gt;2007,H100&lt;2010),VLOOKUP(K100,Minimas!$A$11:$H$29,2),"ERREUR")),IF(AND(H100&gt;2004,H100&lt;2008),VLOOKUP(K100,Minimas!$H$11:$L$26,3),IF(AND(H100&gt;2007,H100&lt;2010),VLOOKUP(K100,Minimas!$H$11:$L$26,2),"ERREUR"))))</f>
        <v>MM 62</v>
      </c>
      <c r="W100" s="70">
        <f t="shared" ref="W100:W106" si="15">IF(H100=0," ",IF(E100="H",10^(0.75194503*LOG(K100/175.508)^2)*T100,IF(E100="F",10^(0.783497476* LOG(K100/153.655)^2)*T100,"")))</f>
        <v>313.16833478794609</v>
      </c>
      <c r="X100" s="71"/>
      <c r="Y100" s="4">
        <f t="shared" ref="Y100:Y106" si="16">IF(L100=0," ",MAXA(L100+M100,M100+N100,L100+N100))</f>
        <v>90</v>
      </c>
      <c r="Z100" s="4">
        <f t="shared" ref="Z100:Z106" si="17">IF(P100=0," ",MAXA(P100+Q100,Q100+R100,P100+R100))</f>
        <v>122</v>
      </c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</row>
    <row r="101" spans="1:122" s="4" customFormat="1" ht="30" customHeight="1" x14ac:dyDescent="0.2">
      <c r="B101" s="141" t="s">
        <v>137</v>
      </c>
      <c r="C101" s="31">
        <v>425157</v>
      </c>
      <c r="D101" s="143">
        <v>2</v>
      </c>
      <c r="E101" s="91" t="s">
        <v>61</v>
      </c>
      <c r="F101" s="33" t="s">
        <v>256</v>
      </c>
      <c r="G101" s="34" t="s">
        <v>257</v>
      </c>
      <c r="H101" s="95">
        <v>2005</v>
      </c>
      <c r="I101" s="145" t="s">
        <v>258</v>
      </c>
      <c r="J101" s="32" t="s">
        <v>133</v>
      </c>
      <c r="K101" s="108">
        <v>57.76</v>
      </c>
      <c r="L101" s="158">
        <v>35</v>
      </c>
      <c r="M101" s="159">
        <v>37</v>
      </c>
      <c r="N101" s="159">
        <v>39</v>
      </c>
      <c r="O101" s="56">
        <f t="shared" si="12"/>
        <v>76</v>
      </c>
      <c r="P101" s="157">
        <v>46</v>
      </c>
      <c r="Q101" s="157">
        <v>48</v>
      </c>
      <c r="R101" s="157">
        <v>-50</v>
      </c>
      <c r="S101" s="56">
        <f t="shared" si="13"/>
        <v>94</v>
      </c>
      <c r="T101" s="57">
        <f t="shared" si="14"/>
        <v>170</v>
      </c>
      <c r="U101" s="106" t="s">
        <v>108</v>
      </c>
      <c r="V101" s="94" t="str">
        <f>IF(H101=0," ",IF(E101="H",IF(AND(H101&gt;2004,H101&lt;2008),VLOOKUP(K101,Minimas!$A$11:$H$29,3),IF(AND(H101&gt;2007,H101&lt;2010),VLOOKUP(K101,Minimas!$A$11:$H$29,2),"ERREUR")),IF(AND(H101&gt;2004,H101&lt;2008),VLOOKUP(K101,Minimas!$H$11:$L$26,3),IF(AND(H101&gt;2007,H101&lt;2010),VLOOKUP(K101,Minimas!$H$11:$L$26,2),"ERREUR"))))</f>
        <v>MM 62</v>
      </c>
      <c r="W101" s="70">
        <f t="shared" si="15"/>
        <v>254.46590929434285</v>
      </c>
      <c r="X101" s="71"/>
      <c r="Y101" s="4">
        <f t="shared" si="16"/>
        <v>76</v>
      </c>
      <c r="Z101" s="4">
        <f t="shared" si="17"/>
        <v>94</v>
      </c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</row>
    <row r="102" spans="1:122" s="4" customFormat="1" ht="30" customHeight="1" x14ac:dyDescent="0.2">
      <c r="B102" s="141" t="s">
        <v>129</v>
      </c>
      <c r="C102" s="31">
        <v>426318</v>
      </c>
      <c r="D102" s="143">
        <v>3</v>
      </c>
      <c r="E102" s="91" t="s">
        <v>61</v>
      </c>
      <c r="F102" s="33" t="s">
        <v>261</v>
      </c>
      <c r="G102" s="34" t="s">
        <v>262</v>
      </c>
      <c r="H102" s="95">
        <v>2006</v>
      </c>
      <c r="I102" s="145" t="s">
        <v>174</v>
      </c>
      <c r="J102" s="32" t="s">
        <v>133</v>
      </c>
      <c r="K102" s="108">
        <v>60.65</v>
      </c>
      <c r="L102" s="158">
        <v>32</v>
      </c>
      <c r="M102" s="159">
        <v>34</v>
      </c>
      <c r="N102" s="159">
        <v>36</v>
      </c>
      <c r="O102" s="56">
        <f t="shared" si="12"/>
        <v>70</v>
      </c>
      <c r="P102" s="157">
        <v>40</v>
      </c>
      <c r="Q102" s="157">
        <v>42</v>
      </c>
      <c r="R102" s="157">
        <v>44</v>
      </c>
      <c r="S102" s="56">
        <f t="shared" si="13"/>
        <v>86</v>
      </c>
      <c r="T102" s="57">
        <f t="shared" si="14"/>
        <v>156</v>
      </c>
      <c r="U102" s="106" t="s">
        <v>108</v>
      </c>
      <c r="V102" s="94" t="str">
        <f>IF(H102=0," ",IF(E102="H",IF(AND(H102&gt;2004,H102&lt;2008),VLOOKUP(K102,Minimas!$A$11:$H$29,3),IF(AND(H102&gt;2007,H102&lt;2010),VLOOKUP(K102,Minimas!$A$11:$H$29,2),"ERREUR")),IF(AND(H102&gt;2004,H102&lt;2008),VLOOKUP(K102,Minimas!$H$11:$L$26,3),IF(AND(H102&gt;2007,H102&lt;2010),VLOOKUP(K102,Minimas!$H$11:$L$26,2),"ERREUR"))))</f>
        <v>MM 62</v>
      </c>
      <c r="W102" s="70">
        <f t="shared" si="15"/>
        <v>225.55477409380558</v>
      </c>
      <c r="X102" s="71"/>
      <c r="Y102" s="4">
        <f t="shared" si="16"/>
        <v>70</v>
      </c>
      <c r="Z102" s="4">
        <f t="shared" si="17"/>
        <v>86</v>
      </c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</row>
    <row r="103" spans="1:122" s="4" customFormat="1" ht="30" customHeight="1" x14ac:dyDescent="0.2">
      <c r="B103" s="141" t="s">
        <v>191</v>
      </c>
      <c r="C103" s="35">
        <v>422183</v>
      </c>
      <c r="D103" s="143">
        <v>4</v>
      </c>
      <c r="E103" s="92" t="s">
        <v>61</v>
      </c>
      <c r="F103" s="37" t="s">
        <v>263</v>
      </c>
      <c r="G103" s="38" t="s">
        <v>202</v>
      </c>
      <c r="H103" s="96">
        <v>2005</v>
      </c>
      <c r="I103" s="145" t="s">
        <v>193</v>
      </c>
      <c r="J103" s="36" t="s">
        <v>133</v>
      </c>
      <c r="K103" s="108">
        <v>60.43</v>
      </c>
      <c r="L103" s="162">
        <v>33</v>
      </c>
      <c r="M103" s="163">
        <v>35</v>
      </c>
      <c r="N103" s="163">
        <v>-37</v>
      </c>
      <c r="O103" s="56">
        <f t="shared" si="12"/>
        <v>68</v>
      </c>
      <c r="P103" s="157">
        <v>40</v>
      </c>
      <c r="Q103" s="157">
        <v>42</v>
      </c>
      <c r="R103" s="157">
        <v>-44</v>
      </c>
      <c r="S103" s="56">
        <f t="shared" si="13"/>
        <v>82</v>
      </c>
      <c r="T103" s="57">
        <f t="shared" si="14"/>
        <v>150</v>
      </c>
      <c r="U103" s="106" t="s">
        <v>108</v>
      </c>
      <c r="V103" s="94" t="str">
        <f>IF(H103=0," ",IF(E103="H",IF(AND(H103&gt;2004,H103&lt;2008),VLOOKUP(K103,Minimas!$A$11:$H$29,3),IF(AND(H103&gt;2007,H103&lt;2010),VLOOKUP(K103,Minimas!$A$11:$H$29,2),"ERREUR")),IF(AND(H103&gt;2004,H103&lt;2008),VLOOKUP(K103,Minimas!$H$11:$L$26,3),IF(AND(H103&gt;2007,H103&lt;2010),VLOOKUP(K103,Minimas!$H$11:$L$26,2),"ERREUR"))))</f>
        <v>MM 62</v>
      </c>
      <c r="W103" s="70">
        <f t="shared" si="15"/>
        <v>217.4281781217158</v>
      </c>
      <c r="X103" s="71"/>
      <c r="Y103" s="4">
        <f t="shared" si="16"/>
        <v>68</v>
      </c>
      <c r="Z103" s="4">
        <f t="shared" si="17"/>
        <v>82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</row>
    <row r="104" spans="1:122" s="4" customFormat="1" ht="30" customHeight="1" x14ac:dyDescent="0.2">
      <c r="B104" s="141" t="s">
        <v>222</v>
      </c>
      <c r="C104" s="31">
        <v>430821</v>
      </c>
      <c r="D104" s="143">
        <v>5</v>
      </c>
      <c r="E104" s="91" t="s">
        <v>61</v>
      </c>
      <c r="F104" s="33" t="s">
        <v>266</v>
      </c>
      <c r="G104" s="34" t="s">
        <v>267</v>
      </c>
      <c r="H104" s="95">
        <v>2007</v>
      </c>
      <c r="I104" s="145" t="s">
        <v>268</v>
      </c>
      <c r="J104" s="32" t="s">
        <v>133</v>
      </c>
      <c r="K104" s="108">
        <v>57.16</v>
      </c>
      <c r="L104" s="158">
        <v>17</v>
      </c>
      <c r="M104" s="159">
        <v>19</v>
      </c>
      <c r="N104" s="159">
        <v>21</v>
      </c>
      <c r="O104" s="56">
        <f t="shared" si="12"/>
        <v>40</v>
      </c>
      <c r="P104" s="157">
        <v>23</v>
      </c>
      <c r="Q104" s="157">
        <v>25</v>
      </c>
      <c r="R104" s="157">
        <v>27</v>
      </c>
      <c r="S104" s="56">
        <f t="shared" si="13"/>
        <v>52</v>
      </c>
      <c r="T104" s="57">
        <f t="shared" si="14"/>
        <v>92</v>
      </c>
      <c r="U104" s="106" t="s">
        <v>108</v>
      </c>
      <c r="V104" s="94" t="str">
        <f>IF(H104=0," ",IF(E104="H",IF(AND(H104&gt;2004,H104&lt;2008),VLOOKUP(K104,Minimas!$A$11:$H$29,3),IF(AND(H104&gt;2007,H104&lt;2010),VLOOKUP(K104,Minimas!$A$11:$H$29,2),"ERREUR")),IF(AND(H104&gt;2004,H104&lt;2008),VLOOKUP(K104,Minimas!$H$11:$L$26,3),IF(AND(H104&gt;2007,H104&lt;2010),VLOOKUP(K104,Minimas!$H$11:$L$26,2),"ERREUR"))))</f>
        <v>MM 62</v>
      </c>
      <c r="W104" s="70">
        <f t="shared" si="15"/>
        <v>138.76368637277335</v>
      </c>
      <c r="X104" s="71"/>
      <c r="Y104" s="4">
        <f t="shared" si="16"/>
        <v>40</v>
      </c>
      <c r="Z104" s="4">
        <f t="shared" si="17"/>
        <v>52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04"/>
      <c r="BE104" s="104"/>
      <c r="BF104" s="104"/>
      <c r="BG104" s="104"/>
      <c r="BH104" s="104"/>
      <c r="BI104" s="104"/>
    </row>
    <row r="105" spans="1:122" s="4" customFormat="1" ht="30" customHeight="1" x14ac:dyDescent="0.2">
      <c r="B105" s="141" t="s">
        <v>129</v>
      </c>
      <c r="C105" s="31">
        <v>431369</v>
      </c>
      <c r="D105" s="143">
        <v>6</v>
      </c>
      <c r="E105" s="91" t="s">
        <v>61</v>
      </c>
      <c r="F105" s="33" t="s">
        <v>259</v>
      </c>
      <c r="G105" s="34" t="s">
        <v>160</v>
      </c>
      <c r="H105" s="95">
        <v>2005</v>
      </c>
      <c r="I105" s="145" t="s">
        <v>260</v>
      </c>
      <c r="J105" s="32" t="s">
        <v>133</v>
      </c>
      <c r="K105" s="108">
        <v>58.29</v>
      </c>
      <c r="L105" s="158">
        <v>17</v>
      </c>
      <c r="M105" s="159">
        <v>18</v>
      </c>
      <c r="N105" s="159">
        <v>20</v>
      </c>
      <c r="O105" s="56">
        <f t="shared" si="12"/>
        <v>38</v>
      </c>
      <c r="P105" s="157">
        <v>21</v>
      </c>
      <c r="Q105" s="157">
        <v>22</v>
      </c>
      <c r="R105" s="157">
        <v>24</v>
      </c>
      <c r="S105" s="56">
        <f t="shared" si="13"/>
        <v>46</v>
      </c>
      <c r="T105" s="57">
        <f t="shared" si="14"/>
        <v>84</v>
      </c>
      <c r="U105" s="106" t="s">
        <v>108</v>
      </c>
      <c r="V105" s="94" t="str">
        <f>IF(H105=0," ",IF(E105="H",IF(AND(H105&gt;2004,H105&lt;2008),VLOOKUP(K105,Minimas!$A$11:$H$29,3),IF(AND(H105&gt;2007,H105&lt;2010),VLOOKUP(K105,Minimas!$A$11:$H$29,2),"ERREUR")),IF(AND(H105&gt;2004,H105&lt;2008),VLOOKUP(K105,Minimas!$H$11:$L$26,3),IF(AND(H105&gt;2007,H105&lt;2010),VLOOKUP(K105,Minimas!$H$11:$L$26,2),"ERREUR"))))</f>
        <v>MM 62</v>
      </c>
      <c r="W105" s="70">
        <f t="shared" si="15"/>
        <v>124.90859539263882</v>
      </c>
      <c r="X105" s="71"/>
      <c r="Y105" s="4">
        <f t="shared" si="16"/>
        <v>38</v>
      </c>
      <c r="Z105" s="4">
        <f t="shared" si="17"/>
        <v>46</v>
      </c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</row>
    <row r="106" spans="1:122" s="4" customFormat="1" ht="30" customHeight="1" thickBot="1" x14ac:dyDescent="0.25">
      <c r="B106" s="141" t="s">
        <v>129</v>
      </c>
      <c r="C106" s="35">
        <v>431135</v>
      </c>
      <c r="D106" s="143" t="s">
        <v>190</v>
      </c>
      <c r="E106" s="92" t="s">
        <v>61</v>
      </c>
      <c r="F106" s="37" t="s">
        <v>264</v>
      </c>
      <c r="G106" s="38" t="s">
        <v>265</v>
      </c>
      <c r="H106" s="96">
        <v>2006</v>
      </c>
      <c r="I106" s="145" t="s">
        <v>168</v>
      </c>
      <c r="J106" s="36" t="s">
        <v>133</v>
      </c>
      <c r="K106" s="108">
        <v>57.55</v>
      </c>
      <c r="L106" s="162">
        <v>22</v>
      </c>
      <c r="M106" s="163">
        <v>24</v>
      </c>
      <c r="N106" s="163">
        <v>26</v>
      </c>
      <c r="O106" s="56">
        <f t="shared" si="12"/>
        <v>50</v>
      </c>
      <c r="P106" s="157">
        <v>31</v>
      </c>
      <c r="Q106" s="157">
        <v>-33</v>
      </c>
      <c r="R106" s="157">
        <v>-33</v>
      </c>
      <c r="S106" s="56">
        <f t="shared" si="13"/>
        <v>0</v>
      </c>
      <c r="T106" s="57">
        <f t="shared" si="14"/>
        <v>0</v>
      </c>
      <c r="U106" s="106" t="s">
        <v>108</v>
      </c>
      <c r="V106" s="94" t="str">
        <f>IF(H106=0," ",IF(E106="H",IF(AND(H106&gt;2004,H106&lt;2008),VLOOKUP(K106,Minimas!$A$11:$H$29,3),IF(AND(H106&gt;2007,H106&lt;2010),VLOOKUP(K106,Minimas!$A$11:$H$29,2),"ERREUR")),IF(AND(H106&gt;2004,H106&lt;2008),VLOOKUP(K106,Minimas!$H$11:$L$26,3),IF(AND(H106&gt;2007,H106&lt;2010),VLOOKUP(K106,Minimas!$H$11:$L$26,2),"ERREUR"))))</f>
        <v>MM 62</v>
      </c>
      <c r="W106" s="70">
        <f t="shared" si="15"/>
        <v>0</v>
      </c>
      <c r="X106" s="71"/>
      <c r="Y106" s="4">
        <f t="shared" si="16"/>
        <v>50</v>
      </c>
      <c r="Z106" s="4">
        <f t="shared" si="17"/>
        <v>-2</v>
      </c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</row>
    <row r="107" spans="1:122" s="10" customFormat="1" ht="5.0999999999999996" customHeight="1" x14ac:dyDescent="0.2">
      <c r="A107" s="7"/>
      <c r="B107" s="147"/>
      <c r="C107" s="148"/>
      <c r="D107" s="59"/>
      <c r="E107" s="59"/>
      <c r="F107" s="60"/>
      <c r="G107" s="61"/>
      <c r="H107" s="62"/>
      <c r="I107" s="149"/>
      <c r="J107" s="58"/>
      <c r="K107" s="150"/>
      <c r="L107" s="63"/>
      <c r="M107" s="63"/>
      <c r="N107" s="63"/>
      <c r="O107" s="64"/>
      <c r="P107" s="63"/>
      <c r="Q107" s="63"/>
      <c r="R107" s="63"/>
      <c r="S107" s="64"/>
      <c r="T107" s="64"/>
      <c r="U107" s="59"/>
      <c r="V107" s="151"/>
      <c r="W107" s="152"/>
      <c r="X107" s="6"/>
      <c r="Y107" s="6"/>
      <c r="Z107" s="6"/>
      <c r="AA107" s="111" t="s">
        <v>119</v>
      </c>
      <c r="AB107" s="111" t="s">
        <v>120</v>
      </c>
      <c r="AC107" s="111" t="s">
        <v>121</v>
      </c>
      <c r="AD107" s="111" t="s">
        <v>122</v>
      </c>
      <c r="AE107" s="111" t="s">
        <v>123</v>
      </c>
      <c r="AF107" s="111" t="s">
        <v>124</v>
      </c>
      <c r="AG107" s="111" t="s">
        <v>125</v>
      </c>
      <c r="AH107" s="111" t="s">
        <v>126</v>
      </c>
      <c r="AI107" s="111" t="s">
        <v>127</v>
      </c>
      <c r="AJ107" s="111"/>
      <c r="AK107" s="130"/>
      <c r="AL107" s="130"/>
      <c r="AM107" s="130"/>
      <c r="AN107" s="130"/>
      <c r="AO107" s="130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  <c r="BI107" s="102"/>
      <c r="BJ107" s="102"/>
      <c r="BK107" s="102"/>
      <c r="BL107" s="102"/>
      <c r="BM107" s="102"/>
      <c r="BN107" s="102"/>
      <c r="BO107" s="102"/>
      <c r="BP107" s="102"/>
      <c r="BQ107" s="102"/>
      <c r="BR107" s="102"/>
      <c r="BS107" s="102"/>
      <c r="BT107" s="102"/>
      <c r="BU107" s="102"/>
      <c r="BV107" s="102"/>
      <c r="BW107" s="102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</row>
    <row r="108" spans="1:122" s="116" customFormat="1" ht="27.95" customHeight="1" x14ac:dyDescent="0.2">
      <c r="A108" s="109"/>
      <c r="B108" s="171" t="s">
        <v>284</v>
      </c>
      <c r="C108" s="172"/>
      <c r="D108" s="172"/>
      <c r="E108" s="172"/>
      <c r="F108" s="172"/>
      <c r="G108" s="172"/>
      <c r="H108" s="172"/>
      <c r="I108" s="172"/>
      <c r="J108" s="172"/>
      <c r="K108" s="172"/>
      <c r="L108" s="172"/>
      <c r="M108" s="172"/>
      <c r="N108" s="172"/>
      <c r="O108" s="172"/>
      <c r="P108" s="172"/>
      <c r="Q108" s="172"/>
      <c r="R108" s="172"/>
      <c r="S108" s="172"/>
      <c r="T108" s="172"/>
      <c r="U108" s="172"/>
      <c r="V108" s="172"/>
      <c r="W108" s="172"/>
      <c r="X108" s="110"/>
      <c r="Y108" s="110"/>
      <c r="Z108" s="110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2"/>
      <c r="AK108" s="113"/>
      <c r="AL108" s="113"/>
      <c r="AM108" s="113"/>
      <c r="AN108" s="113"/>
      <c r="AO108" s="113"/>
      <c r="AP108" s="114"/>
      <c r="AQ108" s="114"/>
      <c r="AR108" s="114"/>
      <c r="AS108" s="114"/>
      <c r="AT108" s="114"/>
      <c r="AU108" s="114"/>
      <c r="AV108" s="114"/>
      <c r="AW108" s="114"/>
      <c r="AX108" s="114"/>
      <c r="AY108" s="114"/>
      <c r="AZ108" s="114"/>
      <c r="BA108" s="114"/>
      <c r="BB108" s="114"/>
      <c r="BC108" s="114"/>
      <c r="BD108" s="114"/>
      <c r="BE108" s="114"/>
      <c r="BF108" s="114"/>
      <c r="BG108" s="114"/>
      <c r="BH108" s="114"/>
      <c r="BI108" s="114"/>
      <c r="BJ108" s="114"/>
      <c r="BK108" s="114"/>
      <c r="BL108" s="114"/>
      <c r="BM108" s="114"/>
      <c r="BN108" s="114"/>
      <c r="BO108" s="114"/>
      <c r="BP108" s="114"/>
      <c r="BQ108" s="114"/>
      <c r="BR108" s="114"/>
      <c r="BS108" s="114"/>
      <c r="BT108" s="114"/>
      <c r="BU108" s="114"/>
      <c r="BV108" s="114"/>
      <c r="BW108" s="114"/>
      <c r="BX108" s="115"/>
      <c r="BY108" s="115"/>
      <c r="BZ108" s="115"/>
      <c r="CA108" s="115"/>
      <c r="CB108" s="115"/>
      <c r="CC108" s="115"/>
      <c r="CD108" s="115"/>
      <c r="CE108" s="115"/>
      <c r="CF108" s="115"/>
      <c r="CG108" s="115"/>
      <c r="CH108" s="115"/>
      <c r="CI108" s="115"/>
      <c r="CJ108" s="115"/>
      <c r="CK108" s="115"/>
      <c r="CL108" s="115"/>
      <c r="CM108" s="115"/>
      <c r="CN108" s="115"/>
      <c r="CO108" s="115"/>
      <c r="CP108" s="115"/>
      <c r="CQ108" s="115"/>
      <c r="CR108" s="115"/>
      <c r="CS108" s="115"/>
      <c r="CT108" s="115"/>
      <c r="CU108" s="115"/>
      <c r="CV108" s="115"/>
      <c r="CW108" s="115"/>
      <c r="CX108" s="115"/>
      <c r="CY108" s="115"/>
      <c r="CZ108" s="115"/>
      <c r="DA108" s="115"/>
      <c r="DB108" s="115"/>
      <c r="DC108" s="115"/>
      <c r="DD108" s="115"/>
      <c r="DE108" s="115"/>
      <c r="DF108" s="115"/>
      <c r="DG108" s="115"/>
      <c r="DH108" s="115"/>
      <c r="DI108" s="115"/>
      <c r="DJ108" s="115"/>
      <c r="DK108" s="115"/>
      <c r="DL108" s="115"/>
      <c r="DM108" s="115"/>
      <c r="DN108" s="115"/>
      <c r="DO108" s="115"/>
      <c r="DP108" s="115"/>
      <c r="DQ108" s="115"/>
      <c r="DR108" s="115"/>
    </row>
    <row r="109" spans="1:122" s="10" customFormat="1" ht="5.0999999999999996" customHeight="1" thickBot="1" x14ac:dyDescent="0.25">
      <c r="A109" s="7"/>
      <c r="B109" s="117"/>
      <c r="C109" s="118"/>
      <c r="D109" s="119"/>
      <c r="E109" s="119"/>
      <c r="F109" s="120"/>
      <c r="G109" s="121"/>
      <c r="H109" s="122"/>
      <c r="I109" s="123"/>
      <c r="J109" s="124"/>
      <c r="K109" s="125"/>
      <c r="L109" s="126"/>
      <c r="M109" s="126"/>
      <c r="N109" s="126"/>
      <c r="O109" s="127"/>
      <c r="P109" s="126"/>
      <c r="Q109" s="126"/>
      <c r="R109" s="126"/>
      <c r="S109" s="127"/>
      <c r="T109" s="127"/>
      <c r="U109" s="119"/>
      <c r="V109" s="128"/>
      <c r="W109" s="129"/>
      <c r="X109" s="6"/>
      <c r="Y109" s="6"/>
      <c r="Z109" s="6"/>
      <c r="AA109" s="111" t="s">
        <v>119</v>
      </c>
      <c r="AB109" s="111" t="s">
        <v>120</v>
      </c>
      <c r="AC109" s="111" t="s">
        <v>121</v>
      </c>
      <c r="AD109" s="111" t="s">
        <v>122</v>
      </c>
      <c r="AE109" s="111" t="s">
        <v>123</v>
      </c>
      <c r="AF109" s="111" t="s">
        <v>124</v>
      </c>
      <c r="AG109" s="111" t="s">
        <v>125</v>
      </c>
      <c r="AH109" s="111" t="s">
        <v>126</v>
      </c>
      <c r="AI109" s="111" t="s">
        <v>127</v>
      </c>
      <c r="AJ109" s="111"/>
      <c r="AK109" s="130"/>
      <c r="AL109" s="130"/>
      <c r="AM109" s="130"/>
      <c r="AN109" s="130"/>
      <c r="AO109" s="130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  <c r="BH109" s="102"/>
      <c r="BI109" s="102"/>
      <c r="BJ109" s="102"/>
      <c r="BK109" s="102"/>
      <c r="BL109" s="102"/>
      <c r="BM109" s="102"/>
      <c r="BN109" s="102"/>
      <c r="BO109" s="102"/>
      <c r="BP109" s="102"/>
      <c r="BQ109" s="102"/>
      <c r="BR109" s="102"/>
      <c r="BS109" s="102"/>
      <c r="BT109" s="102"/>
      <c r="BU109" s="102"/>
      <c r="BV109" s="102"/>
      <c r="BW109" s="102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</row>
    <row r="110" spans="1:122" s="19" customFormat="1" ht="18" customHeight="1" thickBot="1" x14ac:dyDescent="0.25">
      <c r="A110" s="16"/>
      <c r="B110" s="131" t="s">
        <v>9</v>
      </c>
      <c r="C110" s="168" t="s">
        <v>10</v>
      </c>
      <c r="D110" s="168" t="s">
        <v>7</v>
      </c>
      <c r="E110" s="168" t="s">
        <v>60</v>
      </c>
      <c r="F110" s="170" t="s">
        <v>0</v>
      </c>
      <c r="G110" s="170"/>
      <c r="H110" s="168" t="s">
        <v>12</v>
      </c>
      <c r="I110" s="168" t="s">
        <v>11</v>
      </c>
      <c r="J110" s="134" t="s">
        <v>4</v>
      </c>
      <c r="K110" s="134" t="s">
        <v>1</v>
      </c>
      <c r="L110" s="164">
        <v>1</v>
      </c>
      <c r="M110" s="165">
        <v>2</v>
      </c>
      <c r="N110" s="166">
        <v>3</v>
      </c>
      <c r="O110" s="135" t="s">
        <v>13</v>
      </c>
      <c r="P110" s="164">
        <v>1</v>
      </c>
      <c r="Q110" s="165">
        <v>2</v>
      </c>
      <c r="R110" s="166">
        <v>3</v>
      </c>
      <c r="S110" s="135" t="s">
        <v>14</v>
      </c>
      <c r="T110" s="136" t="s">
        <v>2</v>
      </c>
      <c r="U110" s="134" t="s">
        <v>107</v>
      </c>
      <c r="V110" s="134" t="s">
        <v>8</v>
      </c>
      <c r="W110" s="131" t="s">
        <v>3</v>
      </c>
      <c r="X110" s="69"/>
      <c r="Y110" s="17"/>
      <c r="Z110" s="1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/>
      <c r="BF110" s="103"/>
      <c r="BG110" s="103"/>
      <c r="BH110" s="103"/>
      <c r="BI110" s="103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</row>
    <row r="111" spans="1:122" s="10" customFormat="1" ht="5.0999999999999996" customHeight="1" thickBot="1" x14ac:dyDescent="0.25">
      <c r="A111" s="7"/>
      <c r="B111" s="39"/>
      <c r="C111" s="40"/>
      <c r="D111" s="42"/>
      <c r="E111" s="42"/>
      <c r="F111" s="43"/>
      <c r="G111" s="44"/>
      <c r="H111" s="46"/>
      <c r="I111" s="45"/>
      <c r="J111" s="41"/>
      <c r="K111" s="47"/>
      <c r="L111" s="48"/>
      <c r="M111" s="48"/>
      <c r="N111" s="48"/>
      <c r="O111" s="49"/>
      <c r="P111" s="48"/>
      <c r="Q111" s="48"/>
      <c r="R111" s="48"/>
      <c r="S111" s="49"/>
      <c r="T111" s="49"/>
      <c r="U111" s="49"/>
      <c r="V111" s="51"/>
      <c r="W111" s="50"/>
      <c r="X111" s="6"/>
      <c r="Y111" s="6"/>
      <c r="Z111" s="6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  <c r="BI111" s="102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</row>
    <row r="112" spans="1:122" s="4" customFormat="1" ht="30" customHeight="1" x14ac:dyDescent="0.2">
      <c r="B112" s="141" t="s">
        <v>329</v>
      </c>
      <c r="C112" s="31">
        <v>392481</v>
      </c>
      <c r="D112" s="143">
        <v>1</v>
      </c>
      <c r="E112" s="91" t="s">
        <v>61</v>
      </c>
      <c r="F112" s="33" t="s">
        <v>330</v>
      </c>
      <c r="G112" s="34" t="s">
        <v>142</v>
      </c>
      <c r="H112" s="95">
        <v>2005</v>
      </c>
      <c r="I112" s="145" t="s">
        <v>331</v>
      </c>
      <c r="J112" s="32" t="s">
        <v>133</v>
      </c>
      <c r="K112" s="108">
        <v>66.95</v>
      </c>
      <c r="L112" s="158">
        <v>-46</v>
      </c>
      <c r="M112" s="159">
        <v>46</v>
      </c>
      <c r="N112" s="159">
        <v>48</v>
      </c>
      <c r="O112" s="56">
        <f t="shared" ref="O112:O120" si="18">IF(Y112&lt;=0,0,Y112)</f>
        <v>94</v>
      </c>
      <c r="P112" s="157">
        <v>62</v>
      </c>
      <c r="Q112" s="157">
        <v>64</v>
      </c>
      <c r="R112" s="157">
        <v>65</v>
      </c>
      <c r="S112" s="56">
        <f t="shared" ref="S112:S120" si="19">IF(Z112&lt;=0,0,Z112)</f>
        <v>129</v>
      </c>
      <c r="T112" s="57">
        <f t="shared" ref="T112:T120" si="20">IF(E112="","",IF(OR(O112=0,S112=0),0,O112+S112))</f>
        <v>223</v>
      </c>
      <c r="U112" s="106" t="s">
        <v>108</v>
      </c>
      <c r="V112" s="94" t="str">
        <f>IF(H112=0," ",IF(E112="H",IF(AND(H112&gt;2004,H112&lt;2008),VLOOKUP(K112,Minimas!$A$11:$H$29,3),IF(AND(H112&gt;2007,H112&lt;2010),VLOOKUP(K112,Minimas!$A$11:$H$29,2),"ERREUR")),IF(AND(H112&gt;2004,H112&lt;2008),VLOOKUP(K112,Minimas!$H$11:$L$26,3),IF(AND(H112&gt;2007,H112&lt;2010),VLOOKUP(K112,Minimas!$H$11:$L$26,2),"ERREUR"))))</f>
        <v>MM 69</v>
      </c>
      <c r="W112" s="70">
        <f t="shared" ref="W112:W120" si="21">IF(H112=0," ",IF(E112="H",10^(0.75194503*LOG(K112/175.508)^2)*T112,IF(E112="F",10^(0.783497476* LOG(K112/153.655)^2)*T112,"")))</f>
        <v>302.01698788618017</v>
      </c>
      <c r="X112" s="71"/>
      <c r="Y112" s="4">
        <f t="shared" ref="Y112:Y120" si="22">IF(L112=0," ",MAXA(L112+M112,M112+N112,L112+N112))</f>
        <v>94</v>
      </c>
      <c r="Z112" s="4">
        <f t="shared" ref="Z112:Z120" si="23">IF(P112=0," ",MAXA(P112+Q112,Q112+R112,P112+R112))</f>
        <v>129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  <c r="BH112" s="104"/>
      <c r="BI112" s="104"/>
    </row>
    <row r="113" spans="1:122" s="4" customFormat="1" ht="30" customHeight="1" x14ac:dyDescent="0.2">
      <c r="B113" s="141" t="s">
        <v>129</v>
      </c>
      <c r="C113" s="31">
        <v>376942</v>
      </c>
      <c r="D113" s="143">
        <v>2</v>
      </c>
      <c r="E113" s="91" t="s">
        <v>61</v>
      </c>
      <c r="F113" s="33" t="s">
        <v>328</v>
      </c>
      <c r="G113" s="34" t="s">
        <v>219</v>
      </c>
      <c r="H113" s="95">
        <v>2005</v>
      </c>
      <c r="I113" s="145" t="s">
        <v>174</v>
      </c>
      <c r="J113" s="32" t="s">
        <v>133</v>
      </c>
      <c r="K113" s="108">
        <v>68.45</v>
      </c>
      <c r="L113" s="158">
        <v>48</v>
      </c>
      <c r="M113" s="159">
        <v>50</v>
      </c>
      <c r="N113" s="159">
        <v>-52</v>
      </c>
      <c r="O113" s="56">
        <f t="shared" si="18"/>
        <v>98</v>
      </c>
      <c r="P113" s="157">
        <v>60</v>
      </c>
      <c r="Q113" s="157">
        <v>62</v>
      </c>
      <c r="R113" s="157">
        <v>-64</v>
      </c>
      <c r="S113" s="56">
        <f t="shared" si="19"/>
        <v>122</v>
      </c>
      <c r="T113" s="57">
        <f t="shared" si="20"/>
        <v>220</v>
      </c>
      <c r="U113" s="106" t="s">
        <v>108</v>
      </c>
      <c r="V113" s="94" t="str">
        <f>IF(H113=0," ",IF(E113="H",IF(AND(H113&gt;2004,H113&lt;2008),VLOOKUP(K113,Minimas!$A$11:$H$29,3),IF(AND(H113&gt;2007,H113&lt;2010),VLOOKUP(K113,Minimas!$A$11:$H$29,2),"ERREUR")),IF(AND(H113&gt;2004,H113&lt;2008),VLOOKUP(K113,Minimas!$H$11:$L$26,3),IF(AND(H113&gt;2007,H113&lt;2010),VLOOKUP(K113,Minimas!$H$11:$L$26,2),"ERREUR"))))</f>
        <v>MM 69</v>
      </c>
      <c r="W113" s="70">
        <f t="shared" si="21"/>
        <v>293.87437985066822</v>
      </c>
      <c r="X113" s="71"/>
      <c r="Y113" s="4">
        <f t="shared" si="22"/>
        <v>98</v>
      </c>
      <c r="Z113" s="4">
        <f t="shared" si="23"/>
        <v>122</v>
      </c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</row>
    <row r="114" spans="1:122" s="4" customFormat="1" ht="30" customHeight="1" x14ac:dyDescent="0.2">
      <c r="B114" s="141" t="s">
        <v>344</v>
      </c>
      <c r="C114" s="35">
        <v>404056</v>
      </c>
      <c r="D114" s="143">
        <v>3</v>
      </c>
      <c r="E114" s="92" t="s">
        <v>61</v>
      </c>
      <c r="F114" s="37" t="s">
        <v>315</v>
      </c>
      <c r="G114" s="38" t="s">
        <v>342</v>
      </c>
      <c r="H114" s="96">
        <v>2006</v>
      </c>
      <c r="I114" s="145" t="s">
        <v>343</v>
      </c>
      <c r="J114" s="36" t="s">
        <v>133</v>
      </c>
      <c r="K114" s="108">
        <v>64.900000000000006</v>
      </c>
      <c r="L114" s="162">
        <v>35</v>
      </c>
      <c r="M114" s="163">
        <v>37</v>
      </c>
      <c r="N114" s="163">
        <v>38</v>
      </c>
      <c r="O114" s="56">
        <f t="shared" si="18"/>
        <v>75</v>
      </c>
      <c r="P114" s="157">
        <v>-46</v>
      </c>
      <c r="Q114" s="157">
        <v>46</v>
      </c>
      <c r="R114" s="157">
        <v>47</v>
      </c>
      <c r="S114" s="56">
        <f t="shared" si="19"/>
        <v>93</v>
      </c>
      <c r="T114" s="57">
        <f t="shared" si="20"/>
        <v>168</v>
      </c>
      <c r="U114" s="106" t="s">
        <v>108</v>
      </c>
      <c r="V114" s="94" t="str">
        <f>IF(H114=0," ",IF(E114="H",IF(AND(H114&gt;2004,H114&lt;2008),VLOOKUP(K114,Minimas!$A$11:$H$29,3),IF(AND(H114&gt;2007,H114&lt;2010),VLOOKUP(K114,Minimas!$A$11:$H$29,2),"ERREUR")),IF(AND(H114&gt;2004,H114&lt;2008),VLOOKUP(K114,Minimas!$H$11:$L$26,3),IF(AND(H114&gt;2007,H114&lt;2010),VLOOKUP(K114,Minimas!$H$11:$L$26,2),"ERREUR"))))</f>
        <v>MM 69</v>
      </c>
      <c r="W114" s="70">
        <f t="shared" si="21"/>
        <v>232.09949721275774</v>
      </c>
      <c r="X114" s="71"/>
      <c r="Y114" s="4">
        <f t="shared" si="22"/>
        <v>75</v>
      </c>
      <c r="Z114" s="4">
        <f t="shared" si="23"/>
        <v>93</v>
      </c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</row>
    <row r="115" spans="1:122" s="4" customFormat="1" ht="30" customHeight="1" x14ac:dyDescent="0.2">
      <c r="B115" s="141" t="s">
        <v>129</v>
      </c>
      <c r="C115" s="31">
        <v>379435</v>
      </c>
      <c r="D115" s="143">
        <v>4</v>
      </c>
      <c r="E115" s="91" t="s">
        <v>61</v>
      </c>
      <c r="F115" s="33" t="s">
        <v>334</v>
      </c>
      <c r="G115" s="34" t="s">
        <v>239</v>
      </c>
      <c r="H115" s="95">
        <v>2005</v>
      </c>
      <c r="I115" s="145" t="s">
        <v>206</v>
      </c>
      <c r="J115" s="32" t="s">
        <v>133</v>
      </c>
      <c r="K115" s="108">
        <v>66.2</v>
      </c>
      <c r="L115" s="158">
        <v>34</v>
      </c>
      <c r="M115" s="159">
        <v>36</v>
      </c>
      <c r="N115" s="159">
        <v>38</v>
      </c>
      <c r="O115" s="56">
        <f t="shared" si="18"/>
        <v>74</v>
      </c>
      <c r="P115" s="157">
        <v>45</v>
      </c>
      <c r="Q115" s="157">
        <v>-47</v>
      </c>
      <c r="R115" s="157">
        <v>47</v>
      </c>
      <c r="S115" s="56">
        <f t="shared" si="19"/>
        <v>92</v>
      </c>
      <c r="T115" s="57">
        <f t="shared" si="20"/>
        <v>166</v>
      </c>
      <c r="U115" s="106" t="s">
        <v>108</v>
      </c>
      <c r="V115" s="94" t="str">
        <f>IF(H115=0," ",IF(E115="H",IF(AND(H115&gt;2004,H115&lt;2008),VLOOKUP(K115,Minimas!$A$11:$H$29,3),IF(AND(H115&gt;2007,H115&lt;2010),VLOOKUP(K115,Minimas!$A$11:$H$29,2),"ERREUR")),IF(AND(H115&gt;2004,H115&lt;2008),VLOOKUP(K115,Minimas!$H$11:$L$26,3),IF(AND(H115&gt;2007,H115&lt;2010),VLOOKUP(K115,Minimas!$H$11:$L$26,2),"ERREUR"))))</f>
        <v>MM 69</v>
      </c>
      <c r="W115" s="70">
        <f t="shared" si="21"/>
        <v>226.42909310822026</v>
      </c>
      <c r="X115" s="71"/>
      <c r="Y115" s="4">
        <f t="shared" si="22"/>
        <v>74</v>
      </c>
      <c r="Z115" s="4">
        <f t="shared" si="23"/>
        <v>92</v>
      </c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</row>
    <row r="116" spans="1:122" s="4" customFormat="1" ht="30" customHeight="1" x14ac:dyDescent="0.2">
      <c r="B116" s="141" t="s">
        <v>144</v>
      </c>
      <c r="C116" s="31">
        <v>432236</v>
      </c>
      <c r="D116" s="143">
        <v>5</v>
      </c>
      <c r="E116" s="91" t="s">
        <v>61</v>
      </c>
      <c r="F116" s="33" t="s">
        <v>335</v>
      </c>
      <c r="G116" s="34" t="s">
        <v>131</v>
      </c>
      <c r="H116" s="95">
        <v>2006</v>
      </c>
      <c r="I116" s="145" t="s">
        <v>336</v>
      </c>
      <c r="J116" s="32" t="s">
        <v>133</v>
      </c>
      <c r="K116" s="108">
        <v>62.85</v>
      </c>
      <c r="L116" s="158">
        <v>28</v>
      </c>
      <c r="M116" s="159">
        <v>30</v>
      </c>
      <c r="N116" s="159">
        <v>-32</v>
      </c>
      <c r="O116" s="56">
        <f t="shared" si="18"/>
        <v>58</v>
      </c>
      <c r="P116" s="157">
        <v>36</v>
      </c>
      <c r="Q116" s="157">
        <v>-38</v>
      </c>
      <c r="R116" s="157">
        <v>38</v>
      </c>
      <c r="S116" s="56">
        <f t="shared" si="19"/>
        <v>74</v>
      </c>
      <c r="T116" s="57">
        <f t="shared" si="20"/>
        <v>132</v>
      </c>
      <c r="U116" s="106" t="s">
        <v>108</v>
      </c>
      <c r="V116" s="94" t="str">
        <f>IF(H116=0," ",IF(E116="H",IF(AND(H116&gt;2004,H116&lt;2008),VLOOKUP(K116,Minimas!$A$11:$H$29,3),IF(AND(H116&gt;2007,H116&lt;2010),VLOOKUP(K116,Minimas!$A$11:$H$29,2),"ERREUR")),IF(AND(H116&gt;2004,H116&lt;2008),VLOOKUP(K116,Minimas!$H$11:$L$26,3),IF(AND(H116&gt;2007,H116&lt;2010),VLOOKUP(K116,Minimas!$H$11:$L$26,2),"ERREUR"))))</f>
        <v>MM 69</v>
      </c>
      <c r="W116" s="70">
        <f t="shared" si="21"/>
        <v>186.26970137055744</v>
      </c>
      <c r="X116" s="71"/>
      <c r="Y116" s="4">
        <f t="shared" si="22"/>
        <v>58</v>
      </c>
      <c r="Z116" s="4">
        <f t="shared" si="23"/>
        <v>74</v>
      </c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</row>
    <row r="117" spans="1:122" s="4" customFormat="1" ht="30" customHeight="1" x14ac:dyDescent="0.2">
      <c r="B117" s="141" t="s">
        <v>129</v>
      </c>
      <c r="C117" s="35">
        <v>417337</v>
      </c>
      <c r="D117" s="143">
        <v>6</v>
      </c>
      <c r="E117" s="92" t="s">
        <v>61</v>
      </c>
      <c r="F117" s="37" t="s">
        <v>327</v>
      </c>
      <c r="G117" s="38" t="s">
        <v>208</v>
      </c>
      <c r="H117" s="96">
        <v>2006</v>
      </c>
      <c r="I117" s="145" t="s">
        <v>199</v>
      </c>
      <c r="J117" s="36" t="s">
        <v>133</v>
      </c>
      <c r="K117" s="108">
        <v>62.1</v>
      </c>
      <c r="L117" s="162">
        <v>20</v>
      </c>
      <c r="M117" s="163">
        <v>22</v>
      </c>
      <c r="N117" s="163">
        <v>23</v>
      </c>
      <c r="O117" s="56">
        <f t="shared" si="18"/>
        <v>45</v>
      </c>
      <c r="P117" s="157">
        <v>28</v>
      </c>
      <c r="Q117" s="157">
        <v>30</v>
      </c>
      <c r="R117" s="157">
        <v>31</v>
      </c>
      <c r="S117" s="56">
        <f t="shared" si="19"/>
        <v>61</v>
      </c>
      <c r="T117" s="57">
        <f t="shared" si="20"/>
        <v>106</v>
      </c>
      <c r="U117" s="106" t="s">
        <v>108</v>
      </c>
      <c r="V117" s="94" t="str">
        <f>IF(H117=0," ",IF(E117="H",IF(AND(H117&gt;2004,H117&lt;2008),VLOOKUP(K117,Minimas!$A$11:$H$29,3),IF(AND(H117&gt;2007,H117&lt;2010),VLOOKUP(K117,Minimas!$A$11:$H$29,2),"ERREUR")),IF(AND(H117&gt;2004,H117&lt;2008),VLOOKUP(K117,Minimas!$H$11:$L$26,3),IF(AND(H117&gt;2007,H117&lt;2010),VLOOKUP(K117,Minimas!$H$11:$L$26,2),"ERREUR"))))</f>
        <v>MM 69</v>
      </c>
      <c r="W117" s="70">
        <f t="shared" si="21"/>
        <v>150.79659152228584</v>
      </c>
      <c r="X117" s="71"/>
      <c r="Y117" s="4">
        <f t="shared" si="22"/>
        <v>45</v>
      </c>
      <c r="Z117" s="4">
        <f t="shared" si="23"/>
        <v>61</v>
      </c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</row>
    <row r="118" spans="1:122" s="4" customFormat="1" ht="30" customHeight="1" x14ac:dyDescent="0.2">
      <c r="B118" s="141" t="s">
        <v>137</v>
      </c>
      <c r="C118" s="31">
        <v>434813</v>
      </c>
      <c r="D118" s="143">
        <v>7</v>
      </c>
      <c r="E118" s="91" t="s">
        <v>61</v>
      </c>
      <c r="F118" s="33" t="s">
        <v>337</v>
      </c>
      <c r="G118" s="34" t="s">
        <v>338</v>
      </c>
      <c r="H118" s="95">
        <v>2006</v>
      </c>
      <c r="I118" s="145" t="s">
        <v>339</v>
      </c>
      <c r="J118" s="32" t="s">
        <v>133</v>
      </c>
      <c r="K118" s="108">
        <v>62.2</v>
      </c>
      <c r="L118" s="158">
        <v>20</v>
      </c>
      <c r="M118" s="159">
        <v>-22</v>
      </c>
      <c r="N118" s="159">
        <v>22</v>
      </c>
      <c r="O118" s="56">
        <f t="shared" si="18"/>
        <v>42</v>
      </c>
      <c r="P118" s="157">
        <v>25</v>
      </c>
      <c r="Q118" s="157">
        <v>27</v>
      </c>
      <c r="R118" s="157">
        <v>29</v>
      </c>
      <c r="S118" s="56">
        <f t="shared" si="19"/>
        <v>56</v>
      </c>
      <c r="T118" s="57">
        <f t="shared" si="20"/>
        <v>98</v>
      </c>
      <c r="U118" s="106" t="s">
        <v>108</v>
      </c>
      <c r="V118" s="94" t="str">
        <f>IF(H118=0," ",IF(E118="H",IF(AND(H118&gt;2004,H118&lt;2008),VLOOKUP(K118,Minimas!$A$11:$H$29,3),IF(AND(H118&gt;2007,H118&lt;2010),VLOOKUP(K118,Minimas!$A$11:$H$29,2),"ERREUR")),IF(AND(H118&gt;2004,H118&lt;2008),VLOOKUP(K118,Minimas!$H$11:$L$26,3),IF(AND(H118&gt;2007,H118&lt;2010),VLOOKUP(K118,Minimas!$H$11:$L$26,2),"ERREUR"))))</f>
        <v>MM 69</v>
      </c>
      <c r="W118" s="70">
        <f t="shared" si="21"/>
        <v>139.26370125532407</v>
      </c>
      <c r="X118" s="71"/>
      <c r="Y118" s="4">
        <f t="shared" si="22"/>
        <v>42</v>
      </c>
      <c r="Z118" s="4">
        <f t="shared" si="23"/>
        <v>56</v>
      </c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04"/>
      <c r="BE118" s="104"/>
      <c r="BF118" s="104"/>
      <c r="BG118" s="104"/>
      <c r="BH118" s="104"/>
      <c r="BI118" s="104"/>
    </row>
    <row r="119" spans="1:122" s="4" customFormat="1" ht="30" customHeight="1" x14ac:dyDescent="0.2">
      <c r="B119" s="141" t="s">
        <v>129</v>
      </c>
      <c r="C119" s="31">
        <v>416681</v>
      </c>
      <c r="D119" s="143">
        <v>8</v>
      </c>
      <c r="E119" s="91" t="s">
        <v>61</v>
      </c>
      <c r="F119" s="33" t="s">
        <v>340</v>
      </c>
      <c r="G119" s="34" t="s">
        <v>239</v>
      </c>
      <c r="H119" s="95">
        <v>2007</v>
      </c>
      <c r="I119" s="145" t="s">
        <v>341</v>
      </c>
      <c r="J119" s="32" t="s">
        <v>133</v>
      </c>
      <c r="K119" s="108">
        <v>62.4</v>
      </c>
      <c r="L119" s="158">
        <v>15</v>
      </c>
      <c r="M119" s="159">
        <v>16</v>
      </c>
      <c r="N119" s="159">
        <v>-18</v>
      </c>
      <c r="O119" s="56">
        <f t="shared" si="18"/>
        <v>31</v>
      </c>
      <c r="P119" s="157">
        <v>20</v>
      </c>
      <c r="Q119" s="157">
        <v>22</v>
      </c>
      <c r="R119" s="157">
        <v>24</v>
      </c>
      <c r="S119" s="56">
        <f t="shared" si="19"/>
        <v>46</v>
      </c>
      <c r="T119" s="57">
        <f t="shared" si="20"/>
        <v>77</v>
      </c>
      <c r="U119" s="106" t="s">
        <v>108</v>
      </c>
      <c r="V119" s="94" t="str">
        <f>IF(H119=0," ",IF(E119="H",IF(AND(H119&gt;2004,H119&lt;2008),VLOOKUP(K119,Minimas!$A$11:$H$29,3),IF(AND(H119&gt;2007,H119&lt;2010),VLOOKUP(K119,Minimas!$A$11:$H$29,2),"ERREUR")),IF(AND(H119&gt;2004,H119&lt;2008),VLOOKUP(K119,Minimas!$H$11:$L$26,3),IF(AND(H119&gt;2007,H119&lt;2010),VLOOKUP(K119,Minimas!$H$11:$L$26,2),"ERREUR"))))</f>
        <v>MM 69</v>
      </c>
      <c r="W119" s="70">
        <f t="shared" si="21"/>
        <v>109.18411379875826</v>
      </c>
      <c r="X119" s="71"/>
      <c r="Y119" s="4">
        <f t="shared" si="22"/>
        <v>31</v>
      </c>
      <c r="Z119" s="4">
        <f t="shared" si="23"/>
        <v>46</v>
      </c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</row>
    <row r="120" spans="1:122" s="4" customFormat="1" ht="30" customHeight="1" thickBot="1" x14ac:dyDescent="0.25">
      <c r="B120" s="141" t="s">
        <v>144</v>
      </c>
      <c r="C120" s="35">
        <v>431977</v>
      </c>
      <c r="D120" s="143" t="s">
        <v>190</v>
      </c>
      <c r="E120" s="92" t="s">
        <v>61</v>
      </c>
      <c r="F120" s="37" t="s">
        <v>332</v>
      </c>
      <c r="G120" s="38" t="s">
        <v>333</v>
      </c>
      <c r="H120" s="96">
        <v>2007</v>
      </c>
      <c r="I120" s="145" t="s">
        <v>147</v>
      </c>
      <c r="J120" s="36" t="s">
        <v>133</v>
      </c>
      <c r="K120" s="108">
        <v>66.5</v>
      </c>
      <c r="L120" s="162">
        <v>28</v>
      </c>
      <c r="M120" s="163">
        <v>-30</v>
      </c>
      <c r="N120" s="163">
        <v>-30</v>
      </c>
      <c r="O120" s="56">
        <f t="shared" si="18"/>
        <v>0</v>
      </c>
      <c r="P120" s="157">
        <v>38</v>
      </c>
      <c r="Q120" s="157">
        <v>40</v>
      </c>
      <c r="R120" s="157">
        <v>42</v>
      </c>
      <c r="S120" s="56">
        <f t="shared" si="19"/>
        <v>82</v>
      </c>
      <c r="T120" s="57">
        <f t="shared" si="20"/>
        <v>0</v>
      </c>
      <c r="U120" s="106" t="s">
        <v>108</v>
      </c>
      <c r="V120" s="94" t="str">
        <f>IF(H120=0," ",IF(E120="H",IF(AND(H120&gt;2004,H120&lt;2008),VLOOKUP(K120,Minimas!$A$11:$H$29,3),IF(AND(H120&gt;2007,H120&lt;2010),VLOOKUP(K120,Minimas!$A$11:$H$29,2),"ERREUR")),IF(AND(H120&gt;2004,H120&lt;2008),VLOOKUP(K120,Minimas!$H$11:$L$26,3),IF(AND(H120&gt;2007,H120&lt;2010),VLOOKUP(K120,Minimas!$H$11:$L$26,2),"ERREUR"))))</f>
        <v>MM 69</v>
      </c>
      <c r="W120" s="70">
        <f t="shared" si="21"/>
        <v>0</v>
      </c>
      <c r="X120" s="71"/>
      <c r="Y120" s="4">
        <f t="shared" si="22"/>
        <v>-2</v>
      </c>
      <c r="Z120" s="4">
        <f t="shared" si="23"/>
        <v>82</v>
      </c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</row>
    <row r="121" spans="1:122" s="10" customFormat="1" ht="5.0999999999999996" customHeight="1" x14ac:dyDescent="0.2">
      <c r="A121" s="7"/>
      <c r="B121" s="147"/>
      <c r="C121" s="148"/>
      <c r="D121" s="59"/>
      <c r="E121" s="59"/>
      <c r="F121" s="60"/>
      <c r="G121" s="61"/>
      <c r="H121" s="62"/>
      <c r="I121" s="149"/>
      <c r="J121" s="58"/>
      <c r="K121" s="150"/>
      <c r="L121" s="63"/>
      <c r="M121" s="63"/>
      <c r="N121" s="63"/>
      <c r="O121" s="64"/>
      <c r="P121" s="63"/>
      <c r="Q121" s="63"/>
      <c r="R121" s="63"/>
      <c r="S121" s="64"/>
      <c r="T121" s="64"/>
      <c r="U121" s="59"/>
      <c r="V121" s="151"/>
      <c r="W121" s="152"/>
      <c r="X121" s="6"/>
      <c r="Y121" s="6"/>
      <c r="Z121" s="6"/>
      <c r="AA121" s="111" t="s">
        <v>119</v>
      </c>
      <c r="AB121" s="111" t="s">
        <v>120</v>
      </c>
      <c r="AC121" s="111" t="s">
        <v>121</v>
      </c>
      <c r="AD121" s="111" t="s">
        <v>122</v>
      </c>
      <c r="AE121" s="111" t="s">
        <v>123</v>
      </c>
      <c r="AF121" s="111" t="s">
        <v>124</v>
      </c>
      <c r="AG121" s="111" t="s">
        <v>125</v>
      </c>
      <c r="AH121" s="111" t="s">
        <v>126</v>
      </c>
      <c r="AI121" s="111" t="s">
        <v>127</v>
      </c>
      <c r="AJ121" s="111"/>
      <c r="AK121" s="130"/>
      <c r="AL121" s="130"/>
      <c r="AM121" s="130"/>
      <c r="AN121" s="130"/>
      <c r="AO121" s="130"/>
      <c r="AP121" s="102"/>
      <c r="AQ121" s="102"/>
      <c r="AR121" s="102"/>
      <c r="AS121" s="102"/>
      <c r="AT121" s="102"/>
      <c r="AU121" s="102"/>
      <c r="AV121" s="102"/>
      <c r="AW121" s="102"/>
      <c r="AX121" s="102"/>
      <c r="AY121" s="102"/>
      <c r="AZ121" s="102"/>
      <c r="BA121" s="102"/>
      <c r="BB121" s="102"/>
      <c r="BC121" s="102"/>
      <c r="BD121" s="102"/>
      <c r="BE121" s="102"/>
      <c r="BF121" s="102"/>
      <c r="BG121" s="102"/>
      <c r="BH121" s="102"/>
      <c r="BI121" s="102"/>
      <c r="BJ121" s="102"/>
      <c r="BK121" s="102"/>
      <c r="BL121" s="102"/>
      <c r="BM121" s="102"/>
      <c r="BN121" s="102"/>
      <c r="BO121" s="102"/>
      <c r="BP121" s="102"/>
      <c r="BQ121" s="102"/>
      <c r="BR121" s="102"/>
      <c r="BS121" s="102"/>
      <c r="BT121" s="102"/>
      <c r="BU121" s="102"/>
      <c r="BV121" s="102"/>
      <c r="BW121" s="102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</row>
    <row r="122" spans="1:122" s="116" customFormat="1" ht="27.95" customHeight="1" x14ac:dyDescent="0.2">
      <c r="A122" s="109"/>
      <c r="B122" s="171" t="s">
        <v>281</v>
      </c>
      <c r="C122" s="172"/>
      <c r="D122" s="172"/>
      <c r="E122" s="172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2"/>
      <c r="S122" s="172"/>
      <c r="T122" s="172"/>
      <c r="U122" s="172"/>
      <c r="V122" s="172"/>
      <c r="W122" s="172"/>
      <c r="X122" s="110"/>
      <c r="Y122" s="110"/>
      <c r="Z122" s="110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2"/>
      <c r="AK122" s="113"/>
      <c r="AL122" s="113"/>
      <c r="AM122" s="113"/>
      <c r="AN122" s="113"/>
      <c r="AO122" s="113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  <c r="BH122" s="114"/>
      <c r="BI122" s="114"/>
      <c r="BJ122" s="114"/>
      <c r="BK122" s="114"/>
      <c r="BL122" s="114"/>
      <c r="BM122" s="114"/>
      <c r="BN122" s="114"/>
      <c r="BO122" s="114"/>
      <c r="BP122" s="114"/>
      <c r="BQ122" s="114"/>
      <c r="BR122" s="114"/>
      <c r="BS122" s="114"/>
      <c r="BT122" s="114"/>
      <c r="BU122" s="114"/>
      <c r="BV122" s="114"/>
      <c r="BW122" s="114"/>
      <c r="BX122" s="115"/>
      <c r="BY122" s="115"/>
      <c r="BZ122" s="115"/>
      <c r="CA122" s="115"/>
      <c r="CB122" s="115"/>
      <c r="CC122" s="115"/>
      <c r="CD122" s="115"/>
      <c r="CE122" s="115"/>
      <c r="CF122" s="115"/>
      <c r="CG122" s="115"/>
      <c r="CH122" s="115"/>
      <c r="CI122" s="115"/>
      <c r="CJ122" s="115"/>
      <c r="CK122" s="115"/>
      <c r="CL122" s="115"/>
      <c r="CM122" s="115"/>
      <c r="CN122" s="115"/>
      <c r="CO122" s="115"/>
      <c r="CP122" s="115"/>
      <c r="CQ122" s="115"/>
      <c r="CR122" s="115"/>
      <c r="CS122" s="115"/>
      <c r="CT122" s="115"/>
      <c r="CU122" s="115"/>
      <c r="CV122" s="115"/>
      <c r="CW122" s="115"/>
      <c r="CX122" s="115"/>
      <c r="CY122" s="115"/>
      <c r="CZ122" s="115"/>
      <c r="DA122" s="115"/>
      <c r="DB122" s="115"/>
      <c r="DC122" s="115"/>
      <c r="DD122" s="115"/>
      <c r="DE122" s="115"/>
      <c r="DF122" s="115"/>
      <c r="DG122" s="115"/>
      <c r="DH122" s="115"/>
      <c r="DI122" s="115"/>
      <c r="DJ122" s="115"/>
      <c r="DK122" s="115"/>
      <c r="DL122" s="115"/>
      <c r="DM122" s="115"/>
      <c r="DN122" s="115"/>
      <c r="DO122" s="115"/>
      <c r="DP122" s="115"/>
      <c r="DQ122" s="115"/>
      <c r="DR122" s="115"/>
    </row>
    <row r="123" spans="1:122" s="10" customFormat="1" ht="5.0999999999999996" customHeight="1" thickBot="1" x14ac:dyDescent="0.25">
      <c r="A123" s="7"/>
      <c r="B123" s="117"/>
      <c r="C123" s="118"/>
      <c r="D123" s="119"/>
      <c r="E123" s="119"/>
      <c r="F123" s="120"/>
      <c r="G123" s="121"/>
      <c r="H123" s="122"/>
      <c r="I123" s="123"/>
      <c r="J123" s="124"/>
      <c r="K123" s="125"/>
      <c r="L123" s="126"/>
      <c r="M123" s="126"/>
      <c r="N123" s="126"/>
      <c r="O123" s="127"/>
      <c r="P123" s="126"/>
      <c r="Q123" s="126"/>
      <c r="R123" s="126"/>
      <c r="S123" s="127"/>
      <c r="T123" s="127"/>
      <c r="U123" s="119"/>
      <c r="V123" s="128"/>
      <c r="W123" s="129"/>
      <c r="X123" s="6"/>
      <c r="Y123" s="6"/>
      <c r="Z123" s="6"/>
      <c r="AA123" s="111" t="s">
        <v>119</v>
      </c>
      <c r="AB123" s="111" t="s">
        <v>120</v>
      </c>
      <c r="AC123" s="111" t="s">
        <v>121</v>
      </c>
      <c r="AD123" s="111" t="s">
        <v>122</v>
      </c>
      <c r="AE123" s="111" t="s">
        <v>123</v>
      </c>
      <c r="AF123" s="111" t="s">
        <v>124</v>
      </c>
      <c r="AG123" s="111" t="s">
        <v>125</v>
      </c>
      <c r="AH123" s="111" t="s">
        <v>126</v>
      </c>
      <c r="AI123" s="111" t="s">
        <v>127</v>
      </c>
      <c r="AJ123" s="111"/>
      <c r="AK123" s="130"/>
      <c r="AL123" s="130"/>
      <c r="AM123" s="130"/>
      <c r="AN123" s="130"/>
      <c r="AO123" s="130"/>
      <c r="AP123" s="102"/>
      <c r="AQ123" s="102"/>
      <c r="AR123" s="102"/>
      <c r="AS123" s="102"/>
      <c r="AT123" s="102"/>
      <c r="AU123" s="102"/>
      <c r="AV123" s="102"/>
      <c r="AW123" s="102"/>
      <c r="AX123" s="102"/>
      <c r="AY123" s="102"/>
      <c r="AZ123" s="102"/>
      <c r="BA123" s="102"/>
      <c r="BB123" s="102"/>
      <c r="BC123" s="102"/>
      <c r="BD123" s="102"/>
      <c r="BE123" s="102"/>
      <c r="BF123" s="102"/>
      <c r="BG123" s="102"/>
      <c r="BH123" s="102"/>
      <c r="BI123" s="102"/>
      <c r="BJ123" s="102"/>
      <c r="BK123" s="102"/>
      <c r="BL123" s="102"/>
      <c r="BM123" s="102"/>
      <c r="BN123" s="102"/>
      <c r="BO123" s="102"/>
      <c r="BP123" s="102"/>
      <c r="BQ123" s="102"/>
      <c r="BR123" s="102"/>
      <c r="BS123" s="102"/>
      <c r="BT123" s="102"/>
      <c r="BU123" s="102"/>
      <c r="BV123" s="102"/>
      <c r="BW123" s="102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</row>
    <row r="124" spans="1:122" s="19" customFormat="1" ht="18" customHeight="1" thickBot="1" x14ac:dyDescent="0.25">
      <c r="A124" s="16"/>
      <c r="B124" s="131" t="s">
        <v>9</v>
      </c>
      <c r="C124" s="168" t="s">
        <v>10</v>
      </c>
      <c r="D124" s="168" t="s">
        <v>7</v>
      </c>
      <c r="E124" s="168" t="s">
        <v>60</v>
      </c>
      <c r="F124" s="170" t="s">
        <v>0</v>
      </c>
      <c r="G124" s="170"/>
      <c r="H124" s="168" t="s">
        <v>12</v>
      </c>
      <c r="I124" s="168" t="s">
        <v>11</v>
      </c>
      <c r="J124" s="134" t="s">
        <v>4</v>
      </c>
      <c r="K124" s="134" t="s">
        <v>1</v>
      </c>
      <c r="L124" s="164">
        <v>1</v>
      </c>
      <c r="M124" s="165">
        <v>2</v>
      </c>
      <c r="N124" s="166">
        <v>3</v>
      </c>
      <c r="O124" s="135" t="s">
        <v>13</v>
      </c>
      <c r="P124" s="164">
        <v>1</v>
      </c>
      <c r="Q124" s="165">
        <v>2</v>
      </c>
      <c r="R124" s="166">
        <v>3</v>
      </c>
      <c r="S124" s="135" t="s">
        <v>14</v>
      </c>
      <c r="T124" s="136" t="s">
        <v>2</v>
      </c>
      <c r="U124" s="134" t="s">
        <v>107</v>
      </c>
      <c r="V124" s="134" t="s">
        <v>8</v>
      </c>
      <c r="W124" s="131" t="s">
        <v>3</v>
      </c>
      <c r="X124" s="69"/>
      <c r="Y124" s="17"/>
      <c r="Z124" s="1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3"/>
      <c r="BB124" s="103"/>
      <c r="BC124" s="103"/>
      <c r="BD124" s="103"/>
      <c r="BE124" s="103"/>
      <c r="BF124" s="103"/>
      <c r="BG124" s="103"/>
      <c r="BH124" s="103"/>
      <c r="BI124" s="103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</row>
    <row r="125" spans="1:122" s="10" customFormat="1" ht="5.0999999999999996" customHeight="1" thickBot="1" x14ac:dyDescent="0.25">
      <c r="A125" s="7"/>
      <c r="B125" s="39"/>
      <c r="C125" s="40"/>
      <c r="D125" s="42"/>
      <c r="E125" s="42"/>
      <c r="F125" s="43"/>
      <c r="G125" s="44"/>
      <c r="H125" s="46"/>
      <c r="I125" s="45"/>
      <c r="J125" s="41"/>
      <c r="K125" s="47"/>
      <c r="L125" s="48"/>
      <c r="M125" s="48"/>
      <c r="N125" s="48"/>
      <c r="O125" s="49"/>
      <c r="P125" s="48"/>
      <c r="Q125" s="48"/>
      <c r="R125" s="48"/>
      <c r="S125" s="49"/>
      <c r="T125" s="49"/>
      <c r="U125" s="49"/>
      <c r="V125" s="51"/>
      <c r="W125" s="50"/>
      <c r="X125" s="6"/>
      <c r="Y125" s="6"/>
      <c r="Z125" s="6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</row>
    <row r="126" spans="1:122" s="4" customFormat="1" ht="30" customHeight="1" x14ac:dyDescent="0.2">
      <c r="B126" s="141" t="s">
        <v>137</v>
      </c>
      <c r="C126" s="31">
        <v>400619</v>
      </c>
      <c r="D126" s="143">
        <v>1</v>
      </c>
      <c r="E126" s="91" t="s">
        <v>61</v>
      </c>
      <c r="F126" s="33" t="s">
        <v>278</v>
      </c>
      <c r="G126" s="34" t="s">
        <v>279</v>
      </c>
      <c r="H126" s="95">
        <v>2005</v>
      </c>
      <c r="I126" s="145" t="s">
        <v>215</v>
      </c>
      <c r="J126" s="32" t="s">
        <v>133</v>
      </c>
      <c r="K126" s="108">
        <v>77.62</v>
      </c>
      <c r="L126" s="158">
        <v>52</v>
      </c>
      <c r="M126" s="159">
        <v>54</v>
      </c>
      <c r="N126" s="159">
        <v>55</v>
      </c>
      <c r="O126" s="56">
        <f t="shared" ref="O126:O131" si="24">IF(Y126&lt;=0,0,Y126)</f>
        <v>109</v>
      </c>
      <c r="P126" s="157">
        <v>63</v>
      </c>
      <c r="Q126" s="157">
        <v>65</v>
      </c>
      <c r="R126" s="157">
        <v>66</v>
      </c>
      <c r="S126" s="56">
        <f t="shared" ref="S126:S131" si="25">IF(Z126&lt;=0,0,Z126)</f>
        <v>131</v>
      </c>
      <c r="T126" s="57">
        <f t="shared" ref="T126:T131" si="26">IF(E126="","",IF(OR(O126=0,S126=0),0,O126+S126))</f>
        <v>240</v>
      </c>
      <c r="U126" s="106" t="s">
        <v>108</v>
      </c>
      <c r="V126" s="94" t="str">
        <f>IF(H126=0," ",IF(E126="H",IF(AND(H126&gt;2004,H126&lt;2008),VLOOKUP(K126,Minimas!$A$11:$H$29,3),IF(AND(H126&gt;2007,H126&lt;2010),VLOOKUP(K126,Minimas!$A$11:$H$29,2),"ERREUR")),IF(AND(H126&gt;2004,H126&lt;2008),VLOOKUP(K126,Minimas!$H$11:$L$26,3),IF(AND(H126&gt;2007,H126&lt;2010),VLOOKUP(K126,Minimas!$H$11:$L$26,2),"ERREUR"))))</f>
        <v>MM +69</v>
      </c>
      <c r="W126" s="70">
        <f t="shared" ref="W126:W131" si="27">IF(H126=0," ",IF(E126="H",10^(0.75194503*LOG(K126/175.508)^2)*T126,IF(E126="F",10^(0.783497476* LOG(K126/153.655)^2)*T126,"")))</f>
        <v>298.27315631387114</v>
      </c>
      <c r="X126" s="71"/>
      <c r="Y126" s="4">
        <f t="shared" ref="Y126:Y131" si="28">IF(L126=0," ",MAXA(L126+M126,M126+N126,L126+N126))</f>
        <v>109</v>
      </c>
      <c r="Z126" s="4">
        <f t="shared" ref="Z126:Z131" si="29">IF(P126=0," ",MAXA(P126+Q126,Q126+R126,P126+R126))</f>
        <v>131</v>
      </c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</row>
    <row r="127" spans="1:122" s="4" customFormat="1" ht="30.75" customHeight="1" x14ac:dyDescent="0.2">
      <c r="B127" s="141" t="s">
        <v>148</v>
      </c>
      <c r="C127" s="31">
        <v>420911</v>
      </c>
      <c r="D127" s="143">
        <v>2</v>
      </c>
      <c r="E127" s="91" t="s">
        <v>61</v>
      </c>
      <c r="F127" s="33" t="s">
        <v>276</v>
      </c>
      <c r="G127" s="34" t="s">
        <v>283</v>
      </c>
      <c r="H127" s="95">
        <v>2005</v>
      </c>
      <c r="I127" s="145" t="s">
        <v>277</v>
      </c>
      <c r="J127" s="32" t="s">
        <v>133</v>
      </c>
      <c r="K127" s="108">
        <v>79.92</v>
      </c>
      <c r="L127" s="158">
        <v>50</v>
      </c>
      <c r="M127" s="159">
        <v>52</v>
      </c>
      <c r="N127" s="159">
        <v>54</v>
      </c>
      <c r="O127" s="56">
        <f t="shared" si="24"/>
        <v>106</v>
      </c>
      <c r="P127" s="157">
        <v>64</v>
      </c>
      <c r="Q127" s="157">
        <v>66</v>
      </c>
      <c r="R127" s="157">
        <v>68</v>
      </c>
      <c r="S127" s="56">
        <f t="shared" si="25"/>
        <v>134</v>
      </c>
      <c r="T127" s="57">
        <f t="shared" si="26"/>
        <v>240</v>
      </c>
      <c r="U127" s="106" t="s">
        <v>108</v>
      </c>
      <c r="V127" s="94" t="str">
        <f>IF(H127=0," ",IF(E127="H",IF(AND(H127&gt;2004,H127&lt;2008),VLOOKUP(K127,Minimas!$A$11:$H$29,3),IF(AND(H127&gt;2007,H127&lt;2010),VLOOKUP(K127,Minimas!$A$11:$H$29,2),"ERREUR")),IF(AND(H127&gt;2004,H127&lt;2008),VLOOKUP(K127,Minimas!$H$11:$L$26,3),IF(AND(H127&gt;2007,H127&lt;2010),VLOOKUP(K127,Minimas!$H$11:$L$26,2),"ERREUR"))))</f>
        <v>MM +69</v>
      </c>
      <c r="W127" s="70">
        <f t="shared" si="27"/>
        <v>293.74969179240458</v>
      </c>
      <c r="X127" s="71"/>
      <c r="Y127" s="4">
        <f t="shared" si="28"/>
        <v>106</v>
      </c>
      <c r="Z127" s="4">
        <f t="shared" si="29"/>
        <v>134</v>
      </c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</row>
    <row r="128" spans="1:122" s="4" customFormat="1" ht="30" customHeight="1" x14ac:dyDescent="0.2">
      <c r="B128" s="141" t="s">
        <v>129</v>
      </c>
      <c r="C128" s="35">
        <v>401181</v>
      </c>
      <c r="D128" s="143">
        <v>3</v>
      </c>
      <c r="E128" s="92" t="s">
        <v>61</v>
      </c>
      <c r="F128" s="37" t="s">
        <v>270</v>
      </c>
      <c r="G128" s="38" t="s">
        <v>271</v>
      </c>
      <c r="H128" s="96">
        <v>2005</v>
      </c>
      <c r="I128" s="145" t="s">
        <v>161</v>
      </c>
      <c r="J128" s="36" t="s">
        <v>133</v>
      </c>
      <c r="K128" s="108">
        <v>91.58</v>
      </c>
      <c r="L128" s="162">
        <v>47</v>
      </c>
      <c r="M128" s="163">
        <v>49</v>
      </c>
      <c r="N128" s="163">
        <v>51</v>
      </c>
      <c r="O128" s="56">
        <f t="shared" si="24"/>
        <v>100</v>
      </c>
      <c r="P128" s="157">
        <v>64</v>
      </c>
      <c r="Q128" s="157">
        <v>66</v>
      </c>
      <c r="R128" s="157">
        <v>-68</v>
      </c>
      <c r="S128" s="56">
        <f t="shared" si="25"/>
        <v>130</v>
      </c>
      <c r="T128" s="57">
        <f t="shared" si="26"/>
        <v>230</v>
      </c>
      <c r="U128" s="106" t="s">
        <v>108</v>
      </c>
      <c r="V128" s="94" t="str">
        <f>IF(H128=0," ",IF(E128="H",IF(AND(H128&gt;2004,H128&lt;2008),VLOOKUP(K128,Minimas!$A$11:$H$29,3),IF(AND(H128&gt;2007,H128&lt;2010),VLOOKUP(K128,Minimas!$A$11:$H$29,2),"ERREUR")),IF(AND(H128&gt;2004,H128&lt;2008),VLOOKUP(K128,Minimas!$H$11:$L$26,3),IF(AND(H128&gt;2007,H128&lt;2010),VLOOKUP(K128,Minimas!$H$11:$L$26,2),"ERREUR"))))</f>
        <v>MM +69</v>
      </c>
      <c r="W128" s="70">
        <f t="shared" si="27"/>
        <v>264.08039919196852</v>
      </c>
      <c r="X128" s="71"/>
      <c r="Y128" s="4">
        <f t="shared" si="28"/>
        <v>100</v>
      </c>
      <c r="Z128" s="4">
        <f t="shared" si="29"/>
        <v>130</v>
      </c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</row>
    <row r="129" spans="1:61" s="4" customFormat="1" ht="30" customHeight="1" x14ac:dyDescent="0.2">
      <c r="B129" s="141" t="s">
        <v>200</v>
      </c>
      <c r="C129" s="31">
        <v>438943</v>
      </c>
      <c r="D129" s="143">
        <v>4</v>
      </c>
      <c r="E129" s="91" t="s">
        <v>61</v>
      </c>
      <c r="F129" s="33" t="s">
        <v>274</v>
      </c>
      <c r="G129" s="34" t="s">
        <v>275</v>
      </c>
      <c r="H129" s="95">
        <v>2005</v>
      </c>
      <c r="I129" s="145" t="s">
        <v>203</v>
      </c>
      <c r="J129" s="32" t="s">
        <v>133</v>
      </c>
      <c r="K129" s="108">
        <v>79.319999999999993</v>
      </c>
      <c r="L129" s="158">
        <v>36</v>
      </c>
      <c r="M129" s="159">
        <v>38</v>
      </c>
      <c r="N129" s="159">
        <v>40</v>
      </c>
      <c r="O129" s="56">
        <f t="shared" si="24"/>
        <v>78</v>
      </c>
      <c r="P129" s="157">
        <v>43</v>
      </c>
      <c r="Q129" s="157">
        <v>45</v>
      </c>
      <c r="R129" s="157">
        <v>-47</v>
      </c>
      <c r="S129" s="56">
        <f t="shared" si="25"/>
        <v>88</v>
      </c>
      <c r="T129" s="57">
        <f t="shared" si="26"/>
        <v>166</v>
      </c>
      <c r="U129" s="106" t="s">
        <v>108</v>
      </c>
      <c r="V129" s="94" t="str">
        <f>IF(H129=0," ",IF(E129="H",IF(AND(H129&gt;2004,H129&lt;2008),VLOOKUP(K129,Minimas!$A$11:$H$29,3),IF(AND(H129&gt;2007,H129&lt;2010),VLOOKUP(K129,Minimas!$A$11:$H$29,2),"ERREUR")),IF(AND(H129&gt;2004,H129&lt;2008),VLOOKUP(K129,Minimas!$H$11:$L$26,3),IF(AND(H129&gt;2007,H129&lt;2010),VLOOKUP(K129,Minimas!$H$11:$L$26,2),"ERREUR"))))</f>
        <v>MM +69</v>
      </c>
      <c r="W129" s="70">
        <f t="shared" si="27"/>
        <v>203.96884666604541</v>
      </c>
      <c r="X129" s="71"/>
      <c r="Y129" s="4">
        <f t="shared" si="28"/>
        <v>78</v>
      </c>
      <c r="Z129" s="4">
        <f t="shared" si="29"/>
        <v>88</v>
      </c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</row>
    <row r="130" spans="1:61" s="4" customFormat="1" ht="30" customHeight="1" x14ac:dyDescent="0.2">
      <c r="B130" s="141" t="s">
        <v>222</v>
      </c>
      <c r="C130" s="31">
        <v>430629</v>
      </c>
      <c r="D130" s="143">
        <v>5</v>
      </c>
      <c r="E130" s="91" t="s">
        <v>61</v>
      </c>
      <c r="F130" s="33" t="s">
        <v>280</v>
      </c>
      <c r="G130" s="34" t="s">
        <v>156</v>
      </c>
      <c r="H130" s="95">
        <v>2005</v>
      </c>
      <c r="I130" s="145" t="s">
        <v>268</v>
      </c>
      <c r="J130" s="32" t="s">
        <v>133</v>
      </c>
      <c r="K130" s="108">
        <v>70.790000000000006</v>
      </c>
      <c r="L130" s="158">
        <v>-28</v>
      </c>
      <c r="M130" s="159">
        <v>28</v>
      </c>
      <c r="N130" s="159">
        <v>30</v>
      </c>
      <c r="O130" s="56">
        <f t="shared" si="24"/>
        <v>58</v>
      </c>
      <c r="P130" s="157">
        <v>38</v>
      </c>
      <c r="Q130" s="157">
        <v>40</v>
      </c>
      <c r="R130" s="157">
        <v>42</v>
      </c>
      <c r="S130" s="56">
        <f t="shared" si="25"/>
        <v>82</v>
      </c>
      <c r="T130" s="57">
        <f t="shared" si="26"/>
        <v>140</v>
      </c>
      <c r="U130" s="106" t="s">
        <v>108</v>
      </c>
      <c r="V130" s="94" t="str">
        <f>IF(H130=0," ",IF(E130="H",IF(AND(H130&gt;2004,H130&lt;2008),VLOOKUP(K130,Minimas!$A$11:$H$29,3),IF(AND(H130&gt;2007,H130&lt;2010),VLOOKUP(K130,Minimas!$A$11:$H$29,2),"ERREUR")),IF(AND(H130&gt;2004,H130&lt;2008),VLOOKUP(K130,Minimas!$H$11:$L$26,3),IF(AND(H130&gt;2007,H130&lt;2010),VLOOKUP(K130,Minimas!$H$11:$L$26,2),"ERREUR"))))</f>
        <v>MM +69</v>
      </c>
      <c r="W130" s="70">
        <f t="shared" si="27"/>
        <v>183.25238255185417</v>
      </c>
      <c r="X130" s="71"/>
      <c r="Y130" s="4">
        <f t="shared" si="28"/>
        <v>58</v>
      </c>
      <c r="Z130" s="4">
        <f t="shared" si="29"/>
        <v>82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</row>
    <row r="131" spans="1:61" s="4" customFormat="1" ht="30" customHeight="1" thickBot="1" x14ac:dyDescent="0.25">
      <c r="B131" s="141" t="s">
        <v>129</v>
      </c>
      <c r="C131" s="35">
        <v>427441</v>
      </c>
      <c r="D131" s="143" t="s">
        <v>190</v>
      </c>
      <c r="E131" s="92" t="s">
        <v>61</v>
      </c>
      <c r="F131" s="37" t="s">
        <v>272</v>
      </c>
      <c r="G131" s="38" t="s">
        <v>273</v>
      </c>
      <c r="H131" s="96">
        <v>2006</v>
      </c>
      <c r="I131" s="145" t="s">
        <v>161</v>
      </c>
      <c r="J131" s="36" t="s">
        <v>133</v>
      </c>
      <c r="K131" s="108">
        <v>98.33</v>
      </c>
      <c r="L131" s="162">
        <v>36</v>
      </c>
      <c r="M131" s="163">
        <v>-38</v>
      </c>
      <c r="N131" s="163">
        <v>38</v>
      </c>
      <c r="O131" s="56">
        <f t="shared" si="24"/>
        <v>74</v>
      </c>
      <c r="P131" s="157">
        <v>-48</v>
      </c>
      <c r="Q131" s="157">
        <v>-48</v>
      </c>
      <c r="R131" s="157">
        <v>0</v>
      </c>
      <c r="S131" s="56">
        <f t="shared" si="25"/>
        <v>0</v>
      </c>
      <c r="T131" s="57">
        <f t="shared" si="26"/>
        <v>0</v>
      </c>
      <c r="U131" s="106" t="s">
        <v>108</v>
      </c>
      <c r="V131" s="94" t="str">
        <f>IF(H131=0," ",IF(E131="H",IF(AND(H131&gt;2004,H131&lt;2008),VLOOKUP(K131,Minimas!$A$11:$H$29,3),IF(AND(H131&gt;2007,H131&lt;2010),VLOOKUP(K131,Minimas!$A$11:$H$29,2),"ERREUR")),IF(AND(H131&gt;2004,H131&lt;2008),VLOOKUP(K131,Minimas!$H$11:$L$26,3),IF(AND(H131&gt;2007,H131&lt;2010),VLOOKUP(K131,Minimas!$H$11:$L$26,2),"ERREUR"))))</f>
        <v>MM +69</v>
      </c>
      <c r="W131" s="70">
        <f t="shared" si="27"/>
        <v>0</v>
      </c>
      <c r="X131" s="71"/>
      <c r="Y131" s="4">
        <f t="shared" si="28"/>
        <v>74</v>
      </c>
      <c r="Z131" s="4">
        <f t="shared" si="29"/>
        <v>-48</v>
      </c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</row>
    <row r="132" spans="1:61" s="15" customFormat="1" ht="10.15" customHeight="1" x14ac:dyDescent="0.2">
      <c r="B132" s="138"/>
      <c r="C132" s="138"/>
      <c r="D132" s="138"/>
      <c r="E132" s="138"/>
      <c r="F132" s="138"/>
      <c r="G132" s="138"/>
      <c r="H132" s="138"/>
      <c r="I132" s="138"/>
      <c r="J132" s="138"/>
      <c r="K132" s="138"/>
      <c r="L132" s="138"/>
      <c r="M132" s="138"/>
      <c r="N132" s="138"/>
      <c r="O132" s="138"/>
      <c r="P132" s="139"/>
      <c r="Q132" s="138"/>
      <c r="R132" s="138"/>
      <c r="S132" s="138"/>
      <c r="T132" s="138"/>
      <c r="U132" s="138"/>
      <c r="V132" s="138"/>
      <c r="W132" s="138"/>
      <c r="X132" s="14"/>
    </row>
    <row r="133" spans="1:61" x14ac:dyDescent="0.2">
      <c r="A133" s="5"/>
      <c r="O133" s="1"/>
    </row>
    <row r="134" spans="1:61" x14ac:dyDescent="0.2">
      <c r="A134" s="5"/>
    </row>
  </sheetData>
  <sortState ref="A112:DR120">
    <sortCondition descending="1" ref="T112:T120"/>
  </sortState>
  <mergeCells count="22">
    <mergeCell ref="D2:K2"/>
    <mergeCell ref="N2:S2"/>
    <mergeCell ref="V2:W2"/>
    <mergeCell ref="D3:K3"/>
    <mergeCell ref="N3:S3"/>
    <mergeCell ref="V3:W3"/>
    <mergeCell ref="B5:W5"/>
    <mergeCell ref="F7:G7"/>
    <mergeCell ref="B122:W122"/>
    <mergeCell ref="F124:G124"/>
    <mergeCell ref="B83:W83"/>
    <mergeCell ref="B96:W96"/>
    <mergeCell ref="F98:G98"/>
    <mergeCell ref="B48:W48"/>
    <mergeCell ref="F50:G50"/>
    <mergeCell ref="B31:W31"/>
    <mergeCell ref="F33:G33"/>
    <mergeCell ref="F85:G85"/>
    <mergeCell ref="B108:W108"/>
    <mergeCell ref="F110:G110"/>
    <mergeCell ref="B70:W70"/>
    <mergeCell ref="F72:G72"/>
  </mergeCells>
  <phoneticPr fontId="0" type="noConversion"/>
  <conditionalFormatting sqref="L9:N29 P11:R29 P37:R46 L35:N46 L53:N57 P53:R57 L67:N68 L61:N65 P67:R68 P61:R65 L126:N128 P126:R128">
    <cfRule type="cellIs" dxfId="33" priority="63" operator="lessThan">
      <formula>0</formula>
    </cfRule>
  </conditionalFormatting>
  <conditionalFormatting sqref="P9:R10 P35:R36">
    <cfRule type="cellIs" dxfId="32" priority="61" operator="lessThan">
      <formula>0</formula>
    </cfRule>
  </conditionalFormatting>
  <conditionalFormatting sqref="L118:N120">
    <cfRule type="cellIs" dxfId="31" priority="42" operator="lessThan">
      <formula>0</formula>
    </cfRule>
  </conditionalFormatting>
  <conditionalFormatting sqref="P118:R120">
    <cfRule type="cellIs" dxfId="30" priority="41" operator="lessThan">
      <formula>0</formula>
    </cfRule>
  </conditionalFormatting>
  <conditionalFormatting sqref="L100:N100">
    <cfRule type="cellIs" dxfId="29" priority="40" operator="lessThan">
      <formula>0</formula>
    </cfRule>
  </conditionalFormatting>
  <conditionalFormatting sqref="P100:R100">
    <cfRule type="cellIs" dxfId="28" priority="39" operator="lessThan">
      <formula>0</formula>
    </cfRule>
  </conditionalFormatting>
  <conditionalFormatting sqref="L66:N66">
    <cfRule type="cellIs" dxfId="27" priority="36" operator="lessThan">
      <formula>0</formula>
    </cfRule>
  </conditionalFormatting>
  <conditionalFormatting sqref="P66:R66">
    <cfRule type="cellIs" dxfId="26" priority="35" operator="lessThan">
      <formula>0</formula>
    </cfRule>
  </conditionalFormatting>
  <conditionalFormatting sqref="L58:N60">
    <cfRule type="cellIs" dxfId="25" priority="34" operator="lessThan">
      <formula>0</formula>
    </cfRule>
  </conditionalFormatting>
  <conditionalFormatting sqref="P58:R60">
    <cfRule type="cellIs" dxfId="24" priority="33" operator="lessThan">
      <formula>0</formula>
    </cfRule>
  </conditionalFormatting>
  <conditionalFormatting sqref="L52:N52">
    <cfRule type="cellIs" dxfId="23" priority="30" operator="lessThan">
      <formula>0</formula>
    </cfRule>
  </conditionalFormatting>
  <conditionalFormatting sqref="P52:R52">
    <cfRule type="cellIs" dxfId="22" priority="29" operator="lessThan">
      <formula>0</formula>
    </cfRule>
  </conditionalFormatting>
  <conditionalFormatting sqref="L115:N117">
    <cfRule type="cellIs" dxfId="21" priority="28" operator="lessThan">
      <formula>0</formula>
    </cfRule>
  </conditionalFormatting>
  <conditionalFormatting sqref="P115:R117">
    <cfRule type="cellIs" dxfId="20" priority="27" operator="lessThan">
      <formula>0</formula>
    </cfRule>
  </conditionalFormatting>
  <conditionalFormatting sqref="L112:N114">
    <cfRule type="cellIs" dxfId="19" priority="26" operator="lessThan">
      <formula>0</formula>
    </cfRule>
  </conditionalFormatting>
  <conditionalFormatting sqref="P112:R114">
    <cfRule type="cellIs" dxfId="18" priority="25" operator="lessThan">
      <formula>0</formula>
    </cfRule>
  </conditionalFormatting>
  <conditionalFormatting sqref="L93:N94">
    <cfRule type="cellIs" dxfId="17" priority="22" operator="lessThan">
      <formula>0</formula>
    </cfRule>
  </conditionalFormatting>
  <conditionalFormatting sqref="P93:R94">
    <cfRule type="cellIs" dxfId="16" priority="21" operator="lessThan">
      <formula>0</formula>
    </cfRule>
  </conditionalFormatting>
  <conditionalFormatting sqref="L90:N92">
    <cfRule type="cellIs" dxfId="15" priority="20" operator="lessThan">
      <formula>0</formula>
    </cfRule>
  </conditionalFormatting>
  <conditionalFormatting sqref="P90:R92">
    <cfRule type="cellIs" dxfId="14" priority="19" operator="lessThan">
      <formula>0</formula>
    </cfRule>
  </conditionalFormatting>
  <conditionalFormatting sqref="L87:N89">
    <cfRule type="cellIs" dxfId="13" priority="18" operator="lessThan">
      <formula>0</formula>
    </cfRule>
  </conditionalFormatting>
  <conditionalFormatting sqref="P87:R89">
    <cfRule type="cellIs" dxfId="12" priority="17" operator="lessThan">
      <formula>0</formula>
    </cfRule>
  </conditionalFormatting>
  <conditionalFormatting sqref="L129:N131">
    <cfRule type="cellIs" dxfId="11" priority="16" operator="lessThan">
      <formula>0</formula>
    </cfRule>
  </conditionalFormatting>
  <conditionalFormatting sqref="P129:R131">
    <cfRule type="cellIs" dxfId="10" priority="15" operator="lessThan">
      <formula>0</formula>
    </cfRule>
  </conditionalFormatting>
  <conditionalFormatting sqref="L104:N106">
    <cfRule type="cellIs" dxfId="9" priority="12" operator="lessThan">
      <formula>0</formula>
    </cfRule>
  </conditionalFormatting>
  <conditionalFormatting sqref="P104:R106">
    <cfRule type="cellIs" dxfId="8" priority="11" operator="lessThan">
      <formula>0</formula>
    </cfRule>
  </conditionalFormatting>
  <conditionalFormatting sqref="L101:N103">
    <cfRule type="cellIs" dxfId="7" priority="10" operator="lessThan">
      <formula>0</formula>
    </cfRule>
  </conditionalFormatting>
  <conditionalFormatting sqref="P101:R103">
    <cfRule type="cellIs" dxfId="6" priority="9" operator="lessThan">
      <formula>0</formula>
    </cfRule>
  </conditionalFormatting>
  <conditionalFormatting sqref="L80:N81">
    <cfRule type="cellIs" dxfId="5" priority="6" operator="lessThan">
      <formula>0</formula>
    </cfRule>
  </conditionalFormatting>
  <conditionalFormatting sqref="P80:R81">
    <cfRule type="cellIs" dxfId="4" priority="5" operator="lessThan">
      <formula>0</formula>
    </cfRule>
  </conditionalFormatting>
  <conditionalFormatting sqref="L77:N79">
    <cfRule type="cellIs" dxfId="3" priority="4" operator="lessThan">
      <formula>0</formula>
    </cfRule>
  </conditionalFormatting>
  <conditionalFormatting sqref="P77:R79">
    <cfRule type="cellIs" dxfId="2" priority="3" operator="lessThan">
      <formula>0</formula>
    </cfRule>
  </conditionalFormatting>
  <conditionalFormatting sqref="L74:N76">
    <cfRule type="cellIs" dxfId="1" priority="2" operator="lessThan">
      <formula>0</formula>
    </cfRule>
  </conditionalFormatting>
  <conditionalFormatting sqref="P74:R76">
    <cfRule type="cellIs" dxfId="0" priority="1" operator="lessThan">
      <formula>0</formula>
    </cfRule>
  </conditionalFormatting>
  <printOptions horizontalCentered="1"/>
  <pageMargins left="0.39370078740157483" right="0.39370078740157483" top="0.59055118110236227" bottom="0.39370078740157483" header="0.39370078740157483" footer="0.39370078740157483"/>
  <pageSetup paperSize="9" scale="58" orientation="landscape" horizontalDpi="180" verticalDpi="18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N29"/>
  <sheetViews>
    <sheetView workbookViewId="0">
      <selection activeCell="P20" sqref="P20"/>
    </sheetView>
  </sheetViews>
  <sheetFormatPr baseColWidth="10" defaultRowHeight="12.75" x14ac:dyDescent="0.2"/>
  <sheetData>
    <row r="1" spans="1:66" x14ac:dyDescent="0.2">
      <c r="C1" s="72" t="s">
        <v>16</v>
      </c>
      <c r="D1" s="72" t="s">
        <v>17</v>
      </c>
      <c r="E1" s="72" t="s">
        <v>18</v>
      </c>
      <c r="F1" s="72" t="s">
        <v>19</v>
      </c>
      <c r="G1" s="72" t="s">
        <v>20</v>
      </c>
      <c r="H1" s="72" t="s">
        <v>21</v>
      </c>
      <c r="I1" s="72" t="s">
        <v>22</v>
      </c>
      <c r="J1" s="72" t="s">
        <v>23</v>
      </c>
      <c r="K1" s="72" t="s">
        <v>24</v>
      </c>
      <c r="L1" s="72" t="s">
        <v>25</v>
      </c>
      <c r="M1" s="72" t="s">
        <v>26</v>
      </c>
      <c r="N1" s="72" t="s">
        <v>27</v>
      </c>
      <c r="O1" s="72" t="s">
        <v>28</v>
      </c>
      <c r="P1" s="72" t="s">
        <v>29</v>
      </c>
      <c r="Q1" s="72" t="s">
        <v>95</v>
      </c>
      <c r="R1" s="72" t="s">
        <v>96</v>
      </c>
      <c r="S1" s="72" t="s">
        <v>78</v>
      </c>
      <c r="T1" s="72" t="s">
        <v>79</v>
      </c>
      <c r="U1" s="72" t="s">
        <v>80</v>
      </c>
      <c r="V1" s="72" t="s">
        <v>81</v>
      </c>
      <c r="W1" s="72" t="s">
        <v>82</v>
      </c>
      <c r="X1" s="72" t="s">
        <v>83</v>
      </c>
      <c r="Y1" s="72" t="s">
        <v>93</v>
      </c>
      <c r="Z1" s="72" t="s">
        <v>94</v>
      </c>
      <c r="AA1" s="72" t="s">
        <v>84</v>
      </c>
      <c r="AB1" s="72" t="s">
        <v>85</v>
      </c>
      <c r="AC1" s="72" t="s">
        <v>86</v>
      </c>
      <c r="AD1" s="72" t="s">
        <v>87</v>
      </c>
      <c r="AE1" s="72" t="s">
        <v>88</v>
      </c>
      <c r="AF1" s="72" t="s">
        <v>89</v>
      </c>
      <c r="AG1" s="72" t="s">
        <v>91</v>
      </c>
      <c r="AH1" s="72" t="s">
        <v>92</v>
      </c>
      <c r="AI1" s="72" t="s">
        <v>30</v>
      </c>
      <c r="AJ1" s="72" t="s">
        <v>31</v>
      </c>
      <c r="AK1" s="72" t="s">
        <v>32</v>
      </c>
      <c r="AL1" s="72" t="s">
        <v>33</v>
      </c>
      <c r="AM1" s="72" t="s">
        <v>34</v>
      </c>
      <c r="AN1" s="72" t="s">
        <v>35</v>
      </c>
      <c r="AO1" s="72" t="s">
        <v>36</v>
      </c>
      <c r="AP1" s="72" t="s">
        <v>90</v>
      </c>
      <c r="AQ1" s="72" t="s">
        <v>37</v>
      </c>
      <c r="AR1" s="72" t="s">
        <v>38</v>
      </c>
      <c r="AS1" s="72" t="s">
        <v>39</v>
      </c>
      <c r="AT1" s="72" t="s">
        <v>40</v>
      </c>
      <c r="AU1" s="72" t="s">
        <v>41</v>
      </c>
      <c r="AV1" s="72" t="s">
        <v>42</v>
      </c>
      <c r="AW1" s="72" t="s">
        <v>43</v>
      </c>
      <c r="AX1" s="72" t="s">
        <v>44</v>
      </c>
      <c r="AY1" s="72" t="s">
        <v>62</v>
      </c>
      <c r="AZ1" s="72" t="s">
        <v>63</v>
      </c>
      <c r="BA1" s="72" t="s">
        <v>64</v>
      </c>
      <c r="BB1" s="72" t="s">
        <v>65</v>
      </c>
      <c r="BC1" s="72" t="s">
        <v>66</v>
      </c>
      <c r="BD1" s="72" t="s">
        <v>67</v>
      </c>
      <c r="BE1" s="72" t="s">
        <v>68</v>
      </c>
      <c r="BF1" s="72" t="s">
        <v>69</v>
      </c>
      <c r="BG1" s="72" t="s">
        <v>70</v>
      </c>
      <c r="BH1" s="72" t="s">
        <v>71</v>
      </c>
      <c r="BI1" s="72" t="s">
        <v>72</v>
      </c>
      <c r="BJ1" s="72" t="s">
        <v>73</v>
      </c>
      <c r="BK1" s="72" t="s">
        <v>74</v>
      </c>
      <c r="BL1" s="72" t="s">
        <v>75</v>
      </c>
      <c r="BM1" s="72" t="s">
        <v>76</v>
      </c>
      <c r="BN1" s="72" t="s">
        <v>77</v>
      </c>
    </row>
    <row r="2" spans="1:66" x14ac:dyDescent="0.2">
      <c r="B2" s="72" t="s">
        <v>45</v>
      </c>
      <c r="C2" s="73">
        <v>20</v>
      </c>
      <c r="D2" s="73">
        <v>25</v>
      </c>
      <c r="E2" s="73">
        <v>30</v>
      </c>
      <c r="F2" s="73">
        <v>35</v>
      </c>
      <c r="G2" s="73">
        <v>40</v>
      </c>
      <c r="H2" s="73">
        <v>45</v>
      </c>
      <c r="I2" s="73">
        <v>50</v>
      </c>
      <c r="J2" s="73">
        <v>60</v>
      </c>
      <c r="K2" s="74">
        <v>30</v>
      </c>
      <c r="L2" s="74">
        <v>35</v>
      </c>
      <c r="M2" s="74">
        <v>45</v>
      </c>
      <c r="N2" s="74">
        <v>50</v>
      </c>
      <c r="O2" s="74">
        <v>55</v>
      </c>
      <c r="P2" s="74">
        <v>60</v>
      </c>
      <c r="Q2" s="74">
        <v>65</v>
      </c>
      <c r="R2" s="74">
        <v>70</v>
      </c>
      <c r="S2" s="75">
        <v>45</v>
      </c>
      <c r="T2" s="75">
        <v>55</v>
      </c>
      <c r="U2" s="75">
        <v>60</v>
      </c>
      <c r="V2" s="75">
        <v>65</v>
      </c>
      <c r="W2" s="75">
        <v>70</v>
      </c>
      <c r="X2" s="75">
        <v>80</v>
      </c>
      <c r="Y2" s="75">
        <v>85</v>
      </c>
      <c r="Z2" s="75">
        <v>90</v>
      </c>
      <c r="AA2" s="76">
        <v>55</v>
      </c>
      <c r="AB2" s="76">
        <v>65</v>
      </c>
      <c r="AC2" s="76">
        <v>70</v>
      </c>
      <c r="AD2" s="76">
        <v>75</v>
      </c>
      <c r="AE2" s="76">
        <v>80</v>
      </c>
      <c r="AF2" s="76">
        <v>90</v>
      </c>
      <c r="AG2" s="76">
        <v>95</v>
      </c>
      <c r="AH2" s="76">
        <v>100</v>
      </c>
      <c r="AI2" s="74">
        <v>35</v>
      </c>
      <c r="AJ2" s="74">
        <v>40</v>
      </c>
      <c r="AK2" s="74">
        <v>50</v>
      </c>
      <c r="AL2" s="74">
        <v>75</v>
      </c>
      <c r="AM2" s="74">
        <v>85</v>
      </c>
      <c r="AN2" s="74">
        <v>90</v>
      </c>
      <c r="AO2" s="74">
        <v>100</v>
      </c>
      <c r="AP2" s="74">
        <v>110</v>
      </c>
      <c r="AQ2" s="77">
        <v>45</v>
      </c>
      <c r="AR2" s="77">
        <v>65</v>
      </c>
      <c r="AS2" s="77">
        <v>85</v>
      </c>
      <c r="AT2" s="77">
        <v>95</v>
      </c>
      <c r="AU2" s="77">
        <v>110</v>
      </c>
      <c r="AV2" s="77">
        <v>120</v>
      </c>
      <c r="AW2" s="77">
        <v>125</v>
      </c>
      <c r="AX2" s="77">
        <v>135</v>
      </c>
      <c r="AY2" s="74">
        <v>80</v>
      </c>
      <c r="AZ2" s="74">
        <v>90</v>
      </c>
      <c r="BA2" s="74">
        <v>110</v>
      </c>
      <c r="BB2" s="74">
        <v>130</v>
      </c>
      <c r="BC2" s="74">
        <v>145</v>
      </c>
      <c r="BD2" s="74">
        <v>150</v>
      </c>
      <c r="BE2" s="74">
        <v>155</v>
      </c>
      <c r="BF2" s="74">
        <v>165</v>
      </c>
      <c r="BG2" s="78">
        <v>95</v>
      </c>
      <c r="BH2" s="78">
        <v>115</v>
      </c>
      <c r="BI2" s="78">
        <v>130</v>
      </c>
      <c r="BJ2" s="78">
        <v>150</v>
      </c>
      <c r="BK2" s="78">
        <v>165</v>
      </c>
      <c r="BL2" s="78">
        <v>170</v>
      </c>
      <c r="BM2" s="78">
        <v>175</v>
      </c>
      <c r="BN2" s="78">
        <v>185</v>
      </c>
    </row>
    <row r="3" spans="1:66" x14ac:dyDescent="0.2">
      <c r="B3" t="s">
        <v>46</v>
      </c>
      <c r="C3" s="73">
        <v>25</v>
      </c>
      <c r="D3" s="73">
        <v>30</v>
      </c>
      <c r="E3" s="73">
        <v>35</v>
      </c>
      <c r="F3" s="73">
        <v>45</v>
      </c>
      <c r="G3" s="73">
        <v>50</v>
      </c>
      <c r="H3" s="73">
        <v>55</v>
      </c>
      <c r="I3" s="73">
        <v>60</v>
      </c>
      <c r="J3" s="73">
        <v>70</v>
      </c>
      <c r="K3" s="74">
        <v>40</v>
      </c>
      <c r="L3" s="74">
        <v>45</v>
      </c>
      <c r="M3" s="74">
        <v>55</v>
      </c>
      <c r="N3" s="74">
        <v>60</v>
      </c>
      <c r="O3" s="74">
        <v>65</v>
      </c>
      <c r="P3" s="74">
        <v>70</v>
      </c>
      <c r="Q3" s="74">
        <v>75</v>
      </c>
      <c r="R3" s="74">
        <v>80</v>
      </c>
      <c r="S3" s="75">
        <v>55</v>
      </c>
      <c r="T3" s="75">
        <v>65</v>
      </c>
      <c r="U3" s="75">
        <v>70</v>
      </c>
      <c r="V3" s="75">
        <v>75</v>
      </c>
      <c r="W3" s="75">
        <v>80</v>
      </c>
      <c r="X3" s="75">
        <v>90</v>
      </c>
      <c r="Y3" s="75">
        <v>95</v>
      </c>
      <c r="Z3" s="75">
        <v>100</v>
      </c>
      <c r="AA3" s="76">
        <v>65</v>
      </c>
      <c r="AB3" s="76">
        <v>75</v>
      </c>
      <c r="AC3" s="76">
        <v>80</v>
      </c>
      <c r="AD3" s="76">
        <v>85</v>
      </c>
      <c r="AE3" s="76">
        <v>90</v>
      </c>
      <c r="AF3" s="76">
        <v>100</v>
      </c>
      <c r="AG3" s="76">
        <v>105</v>
      </c>
      <c r="AH3" s="76">
        <v>110</v>
      </c>
      <c r="AI3" s="79">
        <v>50</v>
      </c>
      <c r="AJ3" s="79">
        <v>55</v>
      </c>
      <c r="AK3" s="79">
        <v>70</v>
      </c>
      <c r="AL3" s="79">
        <v>95</v>
      </c>
      <c r="AM3" s="79">
        <v>105</v>
      </c>
      <c r="AN3" s="79">
        <v>110</v>
      </c>
      <c r="AO3" s="79">
        <v>120</v>
      </c>
      <c r="AP3" s="79">
        <v>130</v>
      </c>
      <c r="AQ3" s="80">
        <v>65</v>
      </c>
      <c r="AR3" s="80">
        <v>85</v>
      </c>
      <c r="AS3" s="80">
        <v>105</v>
      </c>
      <c r="AT3" s="80">
        <v>115</v>
      </c>
      <c r="AU3" s="80">
        <v>130</v>
      </c>
      <c r="AV3" s="80">
        <v>140</v>
      </c>
      <c r="AW3" s="80">
        <v>145</v>
      </c>
      <c r="AX3" s="80">
        <v>155</v>
      </c>
      <c r="AY3" s="79">
        <v>100</v>
      </c>
      <c r="AZ3" s="79">
        <v>115</v>
      </c>
      <c r="BA3" s="79">
        <v>130</v>
      </c>
      <c r="BB3" s="79">
        <v>150</v>
      </c>
      <c r="BC3" s="79">
        <v>165</v>
      </c>
      <c r="BD3" s="79">
        <v>170</v>
      </c>
      <c r="BE3" s="79">
        <v>175</v>
      </c>
      <c r="BF3" s="79">
        <v>185</v>
      </c>
      <c r="BG3" s="81">
        <v>115</v>
      </c>
      <c r="BH3" s="81">
        <v>135</v>
      </c>
      <c r="BI3" s="81">
        <v>150</v>
      </c>
      <c r="BJ3" s="81">
        <v>170</v>
      </c>
      <c r="BK3" s="81">
        <v>185</v>
      </c>
      <c r="BL3" s="81">
        <v>190</v>
      </c>
      <c r="BM3" s="81">
        <v>195</v>
      </c>
      <c r="BN3" s="81">
        <v>205</v>
      </c>
    </row>
    <row r="4" spans="1:66" x14ac:dyDescent="0.2">
      <c r="B4" t="s">
        <v>47</v>
      </c>
      <c r="C4" s="73">
        <v>35</v>
      </c>
      <c r="D4" s="73">
        <v>40</v>
      </c>
      <c r="E4" s="73">
        <v>45</v>
      </c>
      <c r="F4" s="73">
        <v>55</v>
      </c>
      <c r="G4" s="73">
        <v>60</v>
      </c>
      <c r="H4" s="73">
        <v>65</v>
      </c>
      <c r="I4" s="73">
        <v>70</v>
      </c>
      <c r="J4" s="73">
        <v>80</v>
      </c>
      <c r="K4" s="74">
        <v>50</v>
      </c>
      <c r="L4" s="74">
        <v>55</v>
      </c>
      <c r="M4" s="74">
        <v>65</v>
      </c>
      <c r="N4" s="74">
        <v>70</v>
      </c>
      <c r="O4" s="74">
        <v>75</v>
      </c>
      <c r="P4" s="74">
        <v>80</v>
      </c>
      <c r="Q4" s="74">
        <v>90</v>
      </c>
      <c r="R4" s="74">
        <v>95</v>
      </c>
      <c r="S4" s="75">
        <v>65</v>
      </c>
      <c r="T4" s="75">
        <v>75</v>
      </c>
      <c r="U4" s="75">
        <v>80</v>
      </c>
      <c r="V4" s="75">
        <v>85</v>
      </c>
      <c r="W4" s="75">
        <v>90</v>
      </c>
      <c r="X4" s="75">
        <v>105</v>
      </c>
      <c r="Y4" s="75">
        <v>110</v>
      </c>
      <c r="Z4" s="75">
        <v>115</v>
      </c>
      <c r="AA4" s="76">
        <v>75</v>
      </c>
      <c r="AB4" s="76">
        <v>85</v>
      </c>
      <c r="AC4" s="76">
        <v>90</v>
      </c>
      <c r="AD4" s="76">
        <v>95</v>
      </c>
      <c r="AE4" s="76">
        <v>105</v>
      </c>
      <c r="AF4" s="76">
        <v>115</v>
      </c>
      <c r="AG4" s="76">
        <v>120</v>
      </c>
      <c r="AH4" s="76">
        <v>125</v>
      </c>
      <c r="AI4" s="79">
        <v>60</v>
      </c>
      <c r="AJ4" s="79">
        <v>65</v>
      </c>
      <c r="AK4" s="79">
        <v>85</v>
      </c>
      <c r="AL4" s="79">
        <v>105</v>
      </c>
      <c r="AM4" s="79">
        <v>115</v>
      </c>
      <c r="AN4" s="79">
        <v>130</v>
      </c>
      <c r="AO4" s="79">
        <v>140</v>
      </c>
      <c r="AP4" s="79">
        <v>145</v>
      </c>
      <c r="AQ4" s="80">
        <v>80</v>
      </c>
      <c r="AR4" s="80">
        <v>100</v>
      </c>
      <c r="AS4" s="80">
        <v>120</v>
      </c>
      <c r="AT4" s="80">
        <v>130</v>
      </c>
      <c r="AU4" s="80">
        <v>150</v>
      </c>
      <c r="AV4" s="80">
        <v>160</v>
      </c>
      <c r="AW4" s="80">
        <v>165</v>
      </c>
      <c r="AX4" s="80">
        <v>175</v>
      </c>
      <c r="AY4" s="79">
        <v>115</v>
      </c>
      <c r="AZ4" s="79">
        <v>135</v>
      </c>
      <c r="BA4" s="79">
        <v>150</v>
      </c>
      <c r="BB4" s="79">
        <v>170</v>
      </c>
      <c r="BC4" s="79">
        <v>185</v>
      </c>
      <c r="BD4" s="79">
        <v>190</v>
      </c>
      <c r="BE4" s="79">
        <v>195</v>
      </c>
      <c r="BF4" s="79">
        <v>205</v>
      </c>
      <c r="BG4" s="81">
        <v>130</v>
      </c>
      <c r="BH4" s="81">
        <v>150</v>
      </c>
      <c r="BI4" s="81">
        <v>170</v>
      </c>
      <c r="BJ4" s="81">
        <v>190</v>
      </c>
      <c r="BK4" s="81">
        <v>205</v>
      </c>
      <c r="BL4" s="81">
        <v>215</v>
      </c>
      <c r="BM4" s="81">
        <v>220</v>
      </c>
      <c r="BN4" s="81">
        <v>225</v>
      </c>
    </row>
    <row r="5" spans="1:66" x14ac:dyDescent="0.2">
      <c r="B5" t="s">
        <v>48</v>
      </c>
      <c r="C5" s="73">
        <v>45</v>
      </c>
      <c r="D5" s="73">
        <v>50</v>
      </c>
      <c r="E5" s="73">
        <v>55</v>
      </c>
      <c r="F5" s="73">
        <v>65</v>
      </c>
      <c r="G5" s="73">
        <v>70</v>
      </c>
      <c r="H5" s="73">
        <v>75</v>
      </c>
      <c r="I5" s="73">
        <v>80</v>
      </c>
      <c r="J5" s="73">
        <v>90</v>
      </c>
      <c r="K5" s="74">
        <v>60</v>
      </c>
      <c r="L5" s="74">
        <v>65</v>
      </c>
      <c r="M5" s="74">
        <v>75</v>
      </c>
      <c r="N5" s="74">
        <v>80</v>
      </c>
      <c r="O5" s="74">
        <v>85</v>
      </c>
      <c r="P5" s="74">
        <v>90</v>
      </c>
      <c r="Q5" s="74">
        <v>100</v>
      </c>
      <c r="R5" s="74">
        <v>105</v>
      </c>
      <c r="S5" s="75">
        <v>75</v>
      </c>
      <c r="T5" s="75">
        <v>85</v>
      </c>
      <c r="U5" s="75">
        <v>90</v>
      </c>
      <c r="V5" s="75">
        <v>100</v>
      </c>
      <c r="W5" s="75">
        <v>105</v>
      </c>
      <c r="X5" s="75">
        <v>115</v>
      </c>
      <c r="Y5" s="75">
        <v>120</v>
      </c>
      <c r="Z5" s="75">
        <v>125</v>
      </c>
      <c r="AA5" s="76">
        <v>85</v>
      </c>
      <c r="AB5" s="76">
        <v>100</v>
      </c>
      <c r="AC5" s="76">
        <v>105</v>
      </c>
      <c r="AD5" s="76">
        <v>110</v>
      </c>
      <c r="AE5" s="76">
        <v>120</v>
      </c>
      <c r="AF5" s="76">
        <v>130</v>
      </c>
      <c r="AG5" s="76">
        <v>135</v>
      </c>
      <c r="AH5" s="76">
        <v>140</v>
      </c>
      <c r="AI5" s="79">
        <v>75</v>
      </c>
      <c r="AJ5" s="79">
        <v>80</v>
      </c>
      <c r="AK5" s="79">
        <v>100</v>
      </c>
      <c r="AL5" s="79">
        <v>120</v>
      </c>
      <c r="AM5" s="79">
        <v>130</v>
      </c>
      <c r="AN5" s="79">
        <v>150</v>
      </c>
      <c r="AO5" s="79">
        <v>160</v>
      </c>
      <c r="AP5" s="79">
        <v>165</v>
      </c>
      <c r="AQ5" s="80">
        <v>95</v>
      </c>
      <c r="AR5" s="80">
        <v>115</v>
      </c>
      <c r="AS5" s="80">
        <v>135</v>
      </c>
      <c r="AT5" s="80">
        <v>150</v>
      </c>
      <c r="AU5" s="80">
        <v>170</v>
      </c>
      <c r="AV5" s="80">
        <v>180</v>
      </c>
      <c r="AW5" s="80">
        <v>185</v>
      </c>
      <c r="AX5" s="80">
        <v>195</v>
      </c>
      <c r="AY5" s="79">
        <v>130</v>
      </c>
      <c r="AZ5" s="79">
        <v>150</v>
      </c>
      <c r="BA5" s="79">
        <v>170</v>
      </c>
      <c r="BB5" s="79">
        <v>190</v>
      </c>
      <c r="BC5" s="79">
        <v>205</v>
      </c>
      <c r="BD5" s="79">
        <v>215</v>
      </c>
      <c r="BE5" s="79">
        <v>220</v>
      </c>
      <c r="BF5" s="79">
        <v>225</v>
      </c>
      <c r="BG5" s="81">
        <v>145</v>
      </c>
      <c r="BH5" s="81">
        <v>170</v>
      </c>
      <c r="BI5" s="81">
        <v>195</v>
      </c>
      <c r="BJ5" s="81">
        <v>215</v>
      </c>
      <c r="BK5" s="81">
        <v>225</v>
      </c>
      <c r="BL5" s="81">
        <v>235</v>
      </c>
      <c r="BM5" s="81">
        <v>245</v>
      </c>
      <c r="BN5" s="81">
        <v>250</v>
      </c>
    </row>
    <row r="6" spans="1:66" x14ac:dyDescent="0.2">
      <c r="B6" t="s">
        <v>49</v>
      </c>
      <c r="C6" s="73">
        <v>55</v>
      </c>
      <c r="D6" s="73">
        <v>65</v>
      </c>
      <c r="E6" s="73">
        <v>70</v>
      </c>
      <c r="F6" s="73">
        <v>80</v>
      </c>
      <c r="G6" s="73">
        <v>85</v>
      </c>
      <c r="H6" s="73">
        <v>90</v>
      </c>
      <c r="I6" s="73">
        <v>95</v>
      </c>
      <c r="J6" s="73">
        <v>105</v>
      </c>
      <c r="K6" s="74">
        <v>75</v>
      </c>
      <c r="L6" s="74">
        <v>80</v>
      </c>
      <c r="M6" s="74">
        <v>90</v>
      </c>
      <c r="N6" s="74">
        <v>95</v>
      </c>
      <c r="O6" s="74">
        <v>100</v>
      </c>
      <c r="P6" s="74">
        <v>105</v>
      </c>
      <c r="Q6" s="74">
        <v>110</v>
      </c>
      <c r="R6" s="74">
        <v>115</v>
      </c>
      <c r="S6" s="75">
        <v>90</v>
      </c>
      <c r="T6" s="75">
        <v>100</v>
      </c>
      <c r="U6" s="75">
        <v>105</v>
      </c>
      <c r="V6" s="75">
        <v>115</v>
      </c>
      <c r="W6" s="75">
        <v>120</v>
      </c>
      <c r="X6" s="75">
        <v>130</v>
      </c>
      <c r="Y6" s="75">
        <v>135</v>
      </c>
      <c r="Z6" s="75">
        <v>140</v>
      </c>
      <c r="AA6" s="76">
        <v>100</v>
      </c>
      <c r="AB6" s="76">
        <v>115</v>
      </c>
      <c r="AC6" s="76">
        <v>125</v>
      </c>
      <c r="AD6" s="76">
        <v>130</v>
      </c>
      <c r="AE6" s="76">
        <v>140</v>
      </c>
      <c r="AF6" s="76">
        <v>145</v>
      </c>
      <c r="AG6" s="76">
        <v>150</v>
      </c>
      <c r="AH6" s="76">
        <v>155</v>
      </c>
      <c r="AI6" s="79">
        <v>90</v>
      </c>
      <c r="AJ6" s="79">
        <v>95</v>
      </c>
      <c r="AK6" s="79">
        <v>115</v>
      </c>
      <c r="AL6" s="79">
        <v>135</v>
      </c>
      <c r="AM6" s="79">
        <v>150</v>
      </c>
      <c r="AN6" s="79">
        <v>170</v>
      </c>
      <c r="AO6" s="79">
        <v>180</v>
      </c>
      <c r="AP6" s="79">
        <v>185</v>
      </c>
      <c r="AQ6" s="80">
        <v>110</v>
      </c>
      <c r="AR6" s="80">
        <v>130</v>
      </c>
      <c r="AS6" s="80">
        <v>150</v>
      </c>
      <c r="AT6" s="80">
        <v>170</v>
      </c>
      <c r="AU6" s="80">
        <v>185</v>
      </c>
      <c r="AV6" s="80">
        <v>200</v>
      </c>
      <c r="AW6" s="80">
        <v>210</v>
      </c>
      <c r="AX6" s="80">
        <v>220</v>
      </c>
      <c r="AY6" s="79">
        <v>145</v>
      </c>
      <c r="AZ6" s="79">
        <v>170</v>
      </c>
      <c r="BA6" s="79">
        <v>190</v>
      </c>
      <c r="BB6" s="79">
        <v>210</v>
      </c>
      <c r="BC6" s="79">
        <v>225</v>
      </c>
      <c r="BD6" s="79">
        <v>235</v>
      </c>
      <c r="BE6" s="79">
        <v>245</v>
      </c>
      <c r="BF6" s="79">
        <v>250</v>
      </c>
      <c r="BG6" s="81">
        <v>170</v>
      </c>
      <c r="BH6" s="81">
        <v>195</v>
      </c>
      <c r="BI6" s="81">
        <v>225</v>
      </c>
      <c r="BJ6" s="81">
        <v>245</v>
      </c>
      <c r="BK6" s="81">
        <v>255</v>
      </c>
      <c r="BL6" s="81">
        <v>265</v>
      </c>
      <c r="BM6" s="81">
        <v>275</v>
      </c>
      <c r="BN6" s="81">
        <v>280</v>
      </c>
    </row>
    <row r="7" spans="1:66" x14ac:dyDescent="0.2">
      <c r="B7" t="s">
        <v>50</v>
      </c>
      <c r="C7" s="73">
        <v>56</v>
      </c>
      <c r="D7" s="73">
        <v>75</v>
      </c>
      <c r="E7" s="73">
        <v>80</v>
      </c>
      <c r="F7" s="73">
        <v>90</v>
      </c>
      <c r="G7" s="73">
        <v>95</v>
      </c>
      <c r="H7" s="73">
        <v>100</v>
      </c>
      <c r="I7" s="73">
        <v>105</v>
      </c>
      <c r="J7" s="73">
        <v>115</v>
      </c>
      <c r="K7" s="74">
        <v>85</v>
      </c>
      <c r="L7" s="74">
        <v>90</v>
      </c>
      <c r="M7" s="74">
        <v>100</v>
      </c>
      <c r="N7" s="74">
        <v>105</v>
      </c>
      <c r="O7" s="74">
        <v>155</v>
      </c>
      <c r="P7" s="74">
        <v>120</v>
      </c>
      <c r="Q7" s="74">
        <v>125</v>
      </c>
      <c r="R7" s="74">
        <v>130</v>
      </c>
      <c r="S7" s="75">
        <v>100</v>
      </c>
      <c r="T7" s="75">
        <v>110</v>
      </c>
      <c r="U7" s="75">
        <v>120</v>
      </c>
      <c r="V7" s="75">
        <v>130</v>
      </c>
      <c r="W7" s="75">
        <v>140</v>
      </c>
      <c r="X7" s="75">
        <v>145</v>
      </c>
      <c r="Y7" s="75">
        <v>150</v>
      </c>
      <c r="Z7" s="75">
        <v>155</v>
      </c>
      <c r="AA7" s="76">
        <v>115</v>
      </c>
      <c r="AB7" s="76">
        <v>130</v>
      </c>
      <c r="AC7" s="76">
        <v>140</v>
      </c>
      <c r="AD7" s="76">
        <v>150</v>
      </c>
      <c r="AE7" s="76">
        <v>160</v>
      </c>
      <c r="AF7" s="76">
        <v>165</v>
      </c>
      <c r="AG7" s="76">
        <v>170</v>
      </c>
      <c r="AH7" s="76">
        <v>175</v>
      </c>
      <c r="AI7" s="79">
        <v>105</v>
      </c>
      <c r="AJ7" s="79">
        <v>110</v>
      </c>
      <c r="AK7" s="79">
        <v>130</v>
      </c>
      <c r="AL7" s="79">
        <v>150</v>
      </c>
      <c r="AM7" s="79">
        <v>170</v>
      </c>
      <c r="AN7" s="79">
        <v>185</v>
      </c>
      <c r="AO7" s="79">
        <v>200</v>
      </c>
      <c r="AP7" s="79">
        <v>210</v>
      </c>
      <c r="AQ7" s="80">
        <v>120</v>
      </c>
      <c r="AR7" s="80">
        <v>145</v>
      </c>
      <c r="AS7" s="80">
        <v>170</v>
      </c>
      <c r="AT7" s="80">
        <v>190</v>
      </c>
      <c r="AU7" s="80">
        <v>200</v>
      </c>
      <c r="AV7" s="80">
        <v>220</v>
      </c>
      <c r="AW7" s="80">
        <v>225</v>
      </c>
      <c r="AX7" s="80">
        <v>235</v>
      </c>
      <c r="AY7" s="79">
        <v>170</v>
      </c>
      <c r="AZ7" s="79">
        <v>190</v>
      </c>
      <c r="BA7" s="79">
        <v>220</v>
      </c>
      <c r="BB7" s="79">
        <v>240</v>
      </c>
      <c r="BC7" s="79">
        <v>250</v>
      </c>
      <c r="BD7" s="79">
        <v>260</v>
      </c>
      <c r="BE7" s="79">
        <v>270</v>
      </c>
      <c r="BF7" s="79">
        <v>280</v>
      </c>
      <c r="BG7" s="81">
        <v>190</v>
      </c>
      <c r="BH7" s="81">
        <v>210</v>
      </c>
      <c r="BI7" s="81">
        <v>240</v>
      </c>
      <c r="BJ7" s="81">
        <v>265</v>
      </c>
      <c r="BK7" s="81">
        <v>280</v>
      </c>
      <c r="BL7" s="81">
        <v>290</v>
      </c>
      <c r="BM7" s="81">
        <v>300</v>
      </c>
      <c r="BN7" s="81">
        <v>310</v>
      </c>
    </row>
    <row r="8" spans="1:66" x14ac:dyDescent="0.2">
      <c r="B8" t="s">
        <v>51</v>
      </c>
      <c r="C8" s="73">
        <v>75</v>
      </c>
      <c r="D8" s="73">
        <v>85</v>
      </c>
      <c r="E8" s="73">
        <v>90</v>
      </c>
      <c r="F8" s="73">
        <v>100</v>
      </c>
      <c r="G8" s="73">
        <v>105</v>
      </c>
      <c r="H8" s="73">
        <v>115</v>
      </c>
      <c r="I8" s="73">
        <v>120</v>
      </c>
      <c r="J8" s="73">
        <v>130</v>
      </c>
      <c r="K8" s="74">
        <v>95</v>
      </c>
      <c r="L8" s="74">
        <v>100</v>
      </c>
      <c r="M8" s="74">
        <v>110</v>
      </c>
      <c r="N8" s="74">
        <v>120</v>
      </c>
      <c r="O8" s="74">
        <v>130</v>
      </c>
      <c r="P8" s="74">
        <v>135</v>
      </c>
      <c r="Q8" s="74">
        <v>140</v>
      </c>
      <c r="R8" s="74">
        <v>145</v>
      </c>
      <c r="S8" s="75">
        <v>115</v>
      </c>
      <c r="T8" s="75">
        <v>125</v>
      </c>
      <c r="U8" s="75">
        <v>135</v>
      </c>
      <c r="V8" s="75">
        <v>145</v>
      </c>
      <c r="W8" s="75">
        <v>155</v>
      </c>
      <c r="X8" s="75">
        <v>160</v>
      </c>
      <c r="Y8" s="75">
        <v>165</v>
      </c>
      <c r="Z8" s="75">
        <v>170</v>
      </c>
      <c r="AA8" s="76">
        <v>130</v>
      </c>
      <c r="AB8" s="76">
        <v>150</v>
      </c>
      <c r="AC8" s="76">
        <v>160</v>
      </c>
      <c r="AD8" s="76">
        <v>170</v>
      </c>
      <c r="AE8" s="76">
        <v>180</v>
      </c>
      <c r="AF8" s="76">
        <v>185</v>
      </c>
      <c r="AG8" s="76">
        <v>190</v>
      </c>
      <c r="AH8" s="76">
        <v>195</v>
      </c>
      <c r="AI8" s="79">
        <v>115</v>
      </c>
      <c r="AJ8" s="79">
        <v>120</v>
      </c>
      <c r="AK8" s="79">
        <v>145</v>
      </c>
      <c r="AL8" s="79">
        <v>170</v>
      </c>
      <c r="AM8" s="79">
        <v>190</v>
      </c>
      <c r="AN8" s="79">
        <v>200</v>
      </c>
      <c r="AO8" s="79">
        <v>220</v>
      </c>
      <c r="AP8" s="79">
        <v>230</v>
      </c>
      <c r="AQ8" s="80">
        <v>135</v>
      </c>
      <c r="AR8" s="80">
        <v>170</v>
      </c>
      <c r="AS8" s="80">
        <v>190</v>
      </c>
      <c r="AT8" s="80">
        <v>210</v>
      </c>
      <c r="AU8" s="80">
        <v>220</v>
      </c>
      <c r="AV8" s="80">
        <v>240</v>
      </c>
      <c r="AW8" s="80">
        <v>250</v>
      </c>
      <c r="AX8" s="80">
        <v>260</v>
      </c>
      <c r="AY8" s="79">
        <v>190</v>
      </c>
      <c r="AZ8" s="79">
        <v>210</v>
      </c>
      <c r="BA8" s="79">
        <v>240</v>
      </c>
      <c r="BB8" s="79">
        <v>260</v>
      </c>
      <c r="BC8" s="79">
        <v>280</v>
      </c>
      <c r="BD8" s="79">
        <v>290</v>
      </c>
      <c r="BE8" s="79">
        <v>300</v>
      </c>
      <c r="BF8" s="79">
        <v>310</v>
      </c>
      <c r="BG8" s="81">
        <v>210</v>
      </c>
      <c r="BH8" s="81">
        <v>230</v>
      </c>
      <c r="BI8" s="81">
        <v>260</v>
      </c>
      <c r="BJ8" s="81">
        <v>285</v>
      </c>
      <c r="BK8" s="81">
        <v>300</v>
      </c>
      <c r="BL8" s="81">
        <v>310</v>
      </c>
      <c r="BM8" s="81">
        <v>325</v>
      </c>
      <c r="BN8" s="81">
        <v>330</v>
      </c>
    </row>
    <row r="9" spans="1:66" x14ac:dyDescent="0.2">
      <c r="B9" t="s">
        <v>52</v>
      </c>
      <c r="C9" s="73">
        <v>85</v>
      </c>
      <c r="D9" s="73">
        <v>95</v>
      </c>
      <c r="E9" s="73">
        <v>100</v>
      </c>
      <c r="F9" s="73">
        <v>110</v>
      </c>
      <c r="G9" s="73">
        <v>120</v>
      </c>
      <c r="H9" s="73">
        <v>130</v>
      </c>
      <c r="I9" s="73">
        <v>135</v>
      </c>
      <c r="J9" s="73">
        <v>145</v>
      </c>
      <c r="K9" s="74">
        <v>105</v>
      </c>
      <c r="L9" s="74">
        <v>115</v>
      </c>
      <c r="M9" s="74">
        <v>125</v>
      </c>
      <c r="N9" s="74">
        <v>135</v>
      </c>
      <c r="O9" s="74">
        <v>145</v>
      </c>
      <c r="P9" s="74">
        <v>150</v>
      </c>
      <c r="Q9" s="74">
        <v>160</v>
      </c>
      <c r="R9" s="74">
        <v>165</v>
      </c>
      <c r="S9" s="75">
        <v>130</v>
      </c>
      <c r="T9" s="75">
        <v>140</v>
      </c>
      <c r="U9" s="75">
        <v>155</v>
      </c>
      <c r="V9" s="75">
        <v>165</v>
      </c>
      <c r="W9" s="75">
        <v>175</v>
      </c>
      <c r="X9" s="75">
        <v>180</v>
      </c>
      <c r="Y9" s="75">
        <v>185</v>
      </c>
      <c r="Z9" s="75">
        <v>190</v>
      </c>
      <c r="AA9" s="76">
        <v>145</v>
      </c>
      <c r="AB9" s="76">
        <v>165</v>
      </c>
      <c r="AC9" s="76">
        <v>180</v>
      </c>
      <c r="AD9" s="76">
        <v>190</v>
      </c>
      <c r="AE9" s="76">
        <v>200</v>
      </c>
      <c r="AF9" s="76">
        <v>205</v>
      </c>
      <c r="AG9" s="76">
        <v>210</v>
      </c>
      <c r="AH9" s="76">
        <v>215</v>
      </c>
      <c r="AI9" s="79">
        <v>130</v>
      </c>
      <c r="AJ9" s="79">
        <v>135</v>
      </c>
      <c r="AK9" s="79">
        <v>170</v>
      </c>
      <c r="AL9" s="79">
        <v>190</v>
      </c>
      <c r="AM9" s="79">
        <v>210</v>
      </c>
      <c r="AN9" s="79">
        <v>220</v>
      </c>
      <c r="AO9" s="79">
        <v>240</v>
      </c>
      <c r="AP9" s="79">
        <v>250</v>
      </c>
      <c r="AQ9" s="80">
        <v>150</v>
      </c>
      <c r="AR9" s="80">
        <v>190</v>
      </c>
      <c r="AS9" s="80">
        <v>210</v>
      </c>
      <c r="AT9" s="80">
        <v>230</v>
      </c>
      <c r="AU9" s="80">
        <v>250</v>
      </c>
      <c r="AV9" s="80">
        <v>260</v>
      </c>
      <c r="AW9" s="80">
        <v>280</v>
      </c>
      <c r="AX9" s="80">
        <v>280</v>
      </c>
      <c r="AY9" s="79">
        <v>210</v>
      </c>
      <c r="AZ9" s="79">
        <v>230</v>
      </c>
      <c r="BA9" s="79">
        <v>260</v>
      </c>
      <c r="BB9" s="79">
        <v>285</v>
      </c>
      <c r="BC9" s="79">
        <v>300</v>
      </c>
      <c r="BD9" s="79">
        <v>310</v>
      </c>
      <c r="BE9" s="79">
        <v>325</v>
      </c>
      <c r="BF9" s="79">
        <v>330</v>
      </c>
      <c r="BG9" s="81">
        <v>225</v>
      </c>
      <c r="BH9" s="81">
        <v>255</v>
      </c>
      <c r="BI9" s="81">
        <v>275</v>
      </c>
      <c r="BJ9" s="81">
        <v>305</v>
      </c>
      <c r="BK9" s="81">
        <v>325</v>
      </c>
      <c r="BL9" s="81">
        <v>330</v>
      </c>
      <c r="BM9" s="81">
        <v>345</v>
      </c>
      <c r="BN9" s="81">
        <v>355</v>
      </c>
    </row>
    <row r="10" spans="1:66" x14ac:dyDescent="0.2">
      <c r="B10" t="s">
        <v>53</v>
      </c>
      <c r="C10" s="74">
        <v>1000</v>
      </c>
      <c r="D10" s="74">
        <v>1000</v>
      </c>
      <c r="E10" s="74">
        <v>1000</v>
      </c>
      <c r="F10" s="74">
        <v>1000</v>
      </c>
      <c r="G10" s="74">
        <v>1000</v>
      </c>
      <c r="H10" s="74">
        <v>1000</v>
      </c>
      <c r="I10" s="74">
        <v>1000</v>
      </c>
      <c r="J10" s="74">
        <v>1000</v>
      </c>
      <c r="K10" s="74">
        <v>1000</v>
      </c>
      <c r="L10" s="74">
        <v>1000</v>
      </c>
      <c r="M10" s="74">
        <v>1000</v>
      </c>
      <c r="N10" s="74">
        <v>1000</v>
      </c>
      <c r="O10" s="74">
        <v>1000</v>
      </c>
      <c r="P10" s="74">
        <v>1000</v>
      </c>
      <c r="Q10" s="74">
        <v>1000</v>
      </c>
      <c r="R10" s="74">
        <v>1000</v>
      </c>
      <c r="S10" s="74">
        <v>1000</v>
      </c>
      <c r="T10" s="74">
        <v>1000</v>
      </c>
      <c r="U10" s="74">
        <v>1000</v>
      </c>
      <c r="V10" s="74">
        <v>1000</v>
      </c>
      <c r="W10" s="74">
        <v>1000</v>
      </c>
      <c r="X10" s="74">
        <v>1000</v>
      </c>
      <c r="Y10" s="74">
        <v>1000</v>
      </c>
      <c r="Z10" s="74">
        <v>1000</v>
      </c>
      <c r="AA10" s="76">
        <v>160</v>
      </c>
      <c r="AB10" s="76">
        <v>180</v>
      </c>
      <c r="AC10" s="76">
        <v>195</v>
      </c>
      <c r="AD10" s="76">
        <v>205</v>
      </c>
      <c r="AE10" s="76">
        <v>215</v>
      </c>
      <c r="AF10" s="76">
        <v>220</v>
      </c>
      <c r="AG10" s="76">
        <v>225</v>
      </c>
      <c r="AH10" s="76">
        <v>230</v>
      </c>
      <c r="AI10" s="74">
        <v>1000</v>
      </c>
      <c r="AJ10" s="74">
        <v>1000</v>
      </c>
      <c r="AK10" s="74">
        <v>1000</v>
      </c>
      <c r="AL10" s="74">
        <v>1000</v>
      </c>
      <c r="AM10" s="74">
        <v>1000</v>
      </c>
      <c r="AN10" s="74">
        <v>1000</v>
      </c>
      <c r="AO10" s="74">
        <v>10000</v>
      </c>
      <c r="AP10" s="74">
        <v>1000</v>
      </c>
      <c r="AQ10" s="77">
        <v>1000</v>
      </c>
      <c r="AR10" s="77">
        <v>1000</v>
      </c>
      <c r="AS10" s="77">
        <v>1000</v>
      </c>
      <c r="AT10" s="77">
        <v>1000</v>
      </c>
      <c r="AU10" s="77">
        <v>1000</v>
      </c>
      <c r="AV10" s="77">
        <v>10000</v>
      </c>
      <c r="AW10" s="77">
        <v>1000</v>
      </c>
      <c r="AX10" s="77">
        <v>1000</v>
      </c>
      <c r="AY10" s="74">
        <v>1000</v>
      </c>
      <c r="AZ10" s="74">
        <v>1000</v>
      </c>
      <c r="BA10" s="74">
        <v>1000</v>
      </c>
      <c r="BB10" s="74">
        <v>10000</v>
      </c>
      <c r="BC10" s="74">
        <v>1000</v>
      </c>
      <c r="BD10" s="74">
        <v>1000</v>
      </c>
      <c r="BE10" s="74">
        <v>1000</v>
      </c>
      <c r="BF10" s="74">
        <v>10000</v>
      </c>
      <c r="BG10" s="81">
        <v>240</v>
      </c>
      <c r="BH10" s="81">
        <v>270</v>
      </c>
      <c r="BI10" s="81">
        <v>290</v>
      </c>
      <c r="BJ10" s="81">
        <v>320</v>
      </c>
      <c r="BK10" s="81">
        <v>345</v>
      </c>
      <c r="BL10" s="81">
        <v>355</v>
      </c>
      <c r="BM10" s="81">
        <v>365</v>
      </c>
      <c r="BN10" s="81">
        <v>375</v>
      </c>
    </row>
    <row r="11" spans="1:66" x14ac:dyDescent="0.2">
      <c r="B11" s="72" t="s">
        <v>97</v>
      </c>
      <c r="C11" t="s">
        <v>54</v>
      </c>
      <c r="D11" t="s">
        <v>55</v>
      </c>
      <c r="E11" t="s">
        <v>55</v>
      </c>
      <c r="F11" t="s">
        <v>56</v>
      </c>
      <c r="G11" t="s">
        <v>57</v>
      </c>
      <c r="H11" s="82"/>
      <c r="I11" s="99" t="s">
        <v>97</v>
      </c>
      <c r="J11" s="83" t="s">
        <v>54</v>
      </c>
      <c r="K11" s="83" t="s">
        <v>58</v>
      </c>
      <c r="L11" s="83" t="s">
        <v>58</v>
      </c>
      <c r="M11" s="83" t="s">
        <v>56</v>
      </c>
      <c r="N11" s="83" t="s">
        <v>57</v>
      </c>
      <c r="O11" s="83"/>
      <c r="P11" s="83"/>
      <c r="Q11" s="83"/>
      <c r="R11" s="83"/>
      <c r="S11" s="83"/>
      <c r="T11" s="83"/>
      <c r="U11" s="83"/>
      <c r="V11" s="83"/>
      <c r="W11" s="83"/>
    </row>
    <row r="12" spans="1:66" x14ac:dyDescent="0.2">
      <c r="A12">
        <v>10.01</v>
      </c>
      <c r="B12" s="84" t="s">
        <v>98</v>
      </c>
      <c r="C12" s="97" t="s">
        <v>109</v>
      </c>
      <c r="D12" s="72" t="s">
        <v>30</v>
      </c>
      <c r="E12" s="72" t="s">
        <v>37</v>
      </c>
      <c r="F12" s="72" t="s">
        <v>62</v>
      </c>
      <c r="G12" s="72" t="s">
        <v>70</v>
      </c>
      <c r="H12" s="82">
        <v>10.01</v>
      </c>
      <c r="I12" s="84" t="s">
        <v>98</v>
      </c>
      <c r="J12" s="98" t="s">
        <v>101</v>
      </c>
      <c r="K12" s="85" t="s">
        <v>16</v>
      </c>
      <c r="L12" s="85" t="s">
        <v>24</v>
      </c>
      <c r="M12" s="85" t="s">
        <v>78</v>
      </c>
      <c r="N12" s="85" t="s">
        <v>84</v>
      </c>
      <c r="O12" s="83"/>
      <c r="P12" s="85"/>
      <c r="Q12" s="85"/>
      <c r="R12" s="85"/>
      <c r="S12" s="85"/>
      <c r="T12" s="85"/>
      <c r="U12" s="85"/>
      <c r="V12" s="83"/>
      <c r="W12" s="83"/>
    </row>
    <row r="13" spans="1:66" x14ac:dyDescent="0.2">
      <c r="A13">
        <v>35.01</v>
      </c>
      <c r="B13" s="84" t="s">
        <v>98</v>
      </c>
      <c r="C13" s="97" t="s">
        <v>110</v>
      </c>
      <c r="D13" s="72" t="s">
        <v>30</v>
      </c>
      <c r="E13" s="72" t="s">
        <v>37</v>
      </c>
      <c r="F13" s="72" t="s">
        <v>62</v>
      </c>
      <c r="G13" s="72" t="s">
        <v>70</v>
      </c>
      <c r="H13" s="82">
        <v>30.01</v>
      </c>
      <c r="I13" s="84" t="s">
        <v>98</v>
      </c>
      <c r="J13" s="98" t="s">
        <v>101</v>
      </c>
      <c r="K13" s="85" t="s">
        <v>16</v>
      </c>
      <c r="L13" s="85" t="s">
        <v>24</v>
      </c>
      <c r="M13" s="85" t="s">
        <v>78</v>
      </c>
      <c r="N13" s="85" t="s">
        <v>84</v>
      </c>
      <c r="O13" s="83"/>
      <c r="P13" s="85"/>
      <c r="Q13" s="85"/>
      <c r="R13" s="85"/>
      <c r="S13" s="85"/>
      <c r="T13" s="85"/>
      <c r="U13" s="85"/>
      <c r="V13" s="83"/>
      <c r="W13" s="83"/>
    </row>
    <row r="14" spans="1:66" x14ac:dyDescent="0.2">
      <c r="A14">
        <v>38.01</v>
      </c>
      <c r="B14" s="84" t="s">
        <v>98</v>
      </c>
      <c r="C14" s="97" t="s">
        <v>110</v>
      </c>
      <c r="D14" s="72" t="s">
        <v>30</v>
      </c>
      <c r="E14" s="72" t="s">
        <v>37</v>
      </c>
      <c r="F14" s="72" t="s">
        <v>62</v>
      </c>
      <c r="G14" s="72" t="s">
        <v>70</v>
      </c>
      <c r="H14" s="86">
        <v>35.01</v>
      </c>
      <c r="I14" s="84" t="s">
        <v>98</v>
      </c>
      <c r="J14" s="98" t="s">
        <v>101</v>
      </c>
      <c r="K14" s="85" t="s">
        <v>16</v>
      </c>
      <c r="L14" s="85" t="s">
        <v>24</v>
      </c>
      <c r="M14" s="85" t="s">
        <v>78</v>
      </c>
      <c r="N14" s="85" t="s">
        <v>84</v>
      </c>
      <c r="O14" s="83"/>
      <c r="P14" s="85"/>
      <c r="Q14" s="85"/>
      <c r="R14" s="85"/>
      <c r="S14" s="85"/>
      <c r="T14" s="85"/>
      <c r="U14" s="85"/>
      <c r="V14" s="83"/>
      <c r="W14" s="83"/>
    </row>
    <row r="15" spans="1:66" x14ac:dyDescent="0.2">
      <c r="A15">
        <v>40.01</v>
      </c>
      <c r="B15" s="84" t="s">
        <v>98</v>
      </c>
      <c r="C15" s="97" t="s">
        <v>111</v>
      </c>
      <c r="D15" s="72" t="s">
        <v>30</v>
      </c>
      <c r="E15" s="72" t="s">
        <v>37</v>
      </c>
      <c r="F15" s="72" t="s">
        <v>62</v>
      </c>
      <c r="G15" s="72" t="s">
        <v>70</v>
      </c>
      <c r="H15" s="87">
        <v>36.01</v>
      </c>
      <c r="I15" s="84" t="s">
        <v>98</v>
      </c>
      <c r="J15" s="98" t="s">
        <v>102</v>
      </c>
      <c r="K15" s="85" t="s">
        <v>16</v>
      </c>
      <c r="L15" s="85" t="s">
        <v>24</v>
      </c>
      <c r="M15" s="89" t="s">
        <v>78</v>
      </c>
      <c r="N15" s="89" t="s">
        <v>84</v>
      </c>
      <c r="O15" s="88"/>
      <c r="P15" s="85"/>
      <c r="Q15" s="85"/>
      <c r="R15" s="85"/>
      <c r="S15" s="85"/>
      <c r="T15" s="85"/>
      <c r="U15" s="85"/>
      <c r="V15" s="88"/>
      <c r="W15" s="88"/>
    </row>
    <row r="16" spans="1:66" x14ac:dyDescent="0.2">
      <c r="A16">
        <v>45.01</v>
      </c>
      <c r="B16" s="84" t="s">
        <v>98</v>
      </c>
      <c r="C16" s="97" t="s">
        <v>112</v>
      </c>
      <c r="D16" s="72" t="s">
        <v>31</v>
      </c>
      <c r="E16" s="72" t="s">
        <v>37</v>
      </c>
      <c r="F16" s="72" t="s">
        <v>62</v>
      </c>
      <c r="G16" s="72" t="s">
        <v>70</v>
      </c>
      <c r="H16" s="87">
        <v>40.01</v>
      </c>
      <c r="I16" s="84" t="s">
        <v>98</v>
      </c>
      <c r="J16" s="98" t="s">
        <v>103</v>
      </c>
      <c r="K16" s="85" t="s">
        <v>17</v>
      </c>
      <c r="L16" s="85" t="s">
        <v>24</v>
      </c>
      <c r="M16" s="89" t="s">
        <v>78</v>
      </c>
      <c r="N16" s="89" t="s">
        <v>84</v>
      </c>
      <c r="O16" s="88"/>
      <c r="P16" s="85"/>
      <c r="Q16" s="85"/>
      <c r="R16" s="85"/>
      <c r="S16" s="85"/>
      <c r="T16" s="85"/>
      <c r="U16" s="85"/>
      <c r="V16" s="88"/>
      <c r="W16" s="88"/>
    </row>
    <row r="17" spans="1:38" x14ac:dyDescent="0.2">
      <c r="A17">
        <v>50.01</v>
      </c>
      <c r="B17" s="84" t="s">
        <v>98</v>
      </c>
      <c r="C17" s="97" t="s">
        <v>113</v>
      </c>
      <c r="D17" s="72" t="s">
        <v>32</v>
      </c>
      <c r="E17" s="72" t="s">
        <v>38</v>
      </c>
      <c r="F17" s="72" t="s">
        <v>62</v>
      </c>
      <c r="G17" s="72" t="s">
        <v>70</v>
      </c>
      <c r="H17" s="87">
        <v>44.01</v>
      </c>
      <c r="I17" s="84" t="s">
        <v>98</v>
      </c>
      <c r="J17" s="98" t="s">
        <v>104</v>
      </c>
      <c r="K17" s="89" t="s">
        <v>18</v>
      </c>
      <c r="L17" s="89" t="s">
        <v>25</v>
      </c>
      <c r="M17" s="89" t="s">
        <v>78</v>
      </c>
      <c r="N17" s="89" t="s">
        <v>84</v>
      </c>
      <c r="O17" s="88"/>
      <c r="P17" s="89"/>
      <c r="Q17" s="89"/>
      <c r="R17" s="89"/>
      <c r="S17" s="89"/>
      <c r="T17" s="89"/>
      <c r="U17" s="89"/>
      <c r="V17" s="88"/>
      <c r="W17" s="88"/>
    </row>
    <row r="18" spans="1:38" x14ac:dyDescent="0.2">
      <c r="A18">
        <v>52.05</v>
      </c>
      <c r="B18" s="84" t="s">
        <v>98</v>
      </c>
      <c r="C18" s="97" t="s">
        <v>113</v>
      </c>
      <c r="D18" s="72" t="s">
        <v>32</v>
      </c>
      <c r="E18" s="72" t="s">
        <v>38</v>
      </c>
      <c r="F18" s="72" t="s">
        <v>62</v>
      </c>
      <c r="G18" s="72" t="s">
        <v>70</v>
      </c>
      <c r="H18" s="87">
        <v>48.01</v>
      </c>
      <c r="I18" s="84" t="s">
        <v>98</v>
      </c>
      <c r="J18" s="98" t="s">
        <v>105</v>
      </c>
      <c r="K18" s="89" t="s">
        <v>19</v>
      </c>
      <c r="L18" s="89" t="s">
        <v>26</v>
      </c>
      <c r="M18" s="89" t="s">
        <v>79</v>
      </c>
      <c r="N18" s="89" t="s">
        <v>85</v>
      </c>
      <c r="O18" s="88"/>
      <c r="P18" s="89"/>
      <c r="Q18" s="89"/>
      <c r="R18" s="89"/>
      <c r="S18" s="89"/>
      <c r="T18" s="89"/>
      <c r="U18" s="89"/>
      <c r="V18" s="88"/>
      <c r="W18" s="88"/>
    </row>
    <row r="19" spans="1:38" x14ac:dyDescent="0.2">
      <c r="A19">
        <v>56.01</v>
      </c>
      <c r="B19" s="84" t="s">
        <v>98</v>
      </c>
      <c r="C19" s="97" t="s">
        <v>114</v>
      </c>
      <c r="D19" s="72" t="s">
        <v>33</v>
      </c>
      <c r="E19" s="72" t="s">
        <v>39</v>
      </c>
      <c r="F19" s="72" t="s">
        <v>63</v>
      </c>
      <c r="G19" s="72" t="s">
        <v>71</v>
      </c>
      <c r="H19" s="87">
        <v>53.01</v>
      </c>
      <c r="I19" s="84" t="s">
        <v>98</v>
      </c>
      <c r="J19" s="98" t="s">
        <v>106</v>
      </c>
      <c r="K19" s="89" t="s">
        <v>20</v>
      </c>
      <c r="L19" s="89" t="s">
        <v>27</v>
      </c>
      <c r="M19" s="89" t="s">
        <v>80</v>
      </c>
      <c r="N19" s="89" t="s">
        <v>86</v>
      </c>
      <c r="O19" s="88"/>
      <c r="P19" s="89"/>
      <c r="Q19" s="89"/>
      <c r="R19" s="89"/>
      <c r="S19" s="89"/>
      <c r="T19" s="89"/>
      <c r="U19" s="89"/>
      <c r="V19" s="88"/>
      <c r="W19" s="88"/>
    </row>
    <row r="20" spans="1:38" x14ac:dyDescent="0.2">
      <c r="A20">
        <v>62.01</v>
      </c>
      <c r="B20" s="84" t="s">
        <v>98</v>
      </c>
      <c r="C20" s="97" t="s">
        <v>115</v>
      </c>
      <c r="D20" s="72" t="s">
        <v>34</v>
      </c>
      <c r="E20" s="72" t="s">
        <v>40</v>
      </c>
      <c r="F20" s="72" t="s">
        <v>64</v>
      </c>
      <c r="G20" s="72" t="s">
        <v>72</v>
      </c>
      <c r="H20" s="87">
        <v>58.01</v>
      </c>
      <c r="I20" s="84" t="s">
        <v>98</v>
      </c>
      <c r="J20" s="98" t="s">
        <v>99</v>
      </c>
      <c r="K20" s="89" t="s">
        <v>21</v>
      </c>
      <c r="L20" s="89" t="s">
        <v>28</v>
      </c>
      <c r="M20" s="89" t="s">
        <v>81</v>
      </c>
      <c r="N20" s="89" t="s">
        <v>87</v>
      </c>
      <c r="O20" s="88"/>
      <c r="P20" s="89"/>
      <c r="Q20" s="89"/>
      <c r="R20" s="89"/>
      <c r="S20" s="89"/>
      <c r="T20" s="89"/>
      <c r="U20" s="89"/>
      <c r="V20" s="88"/>
      <c r="W20" s="88"/>
    </row>
    <row r="21" spans="1:38" x14ac:dyDescent="0.2">
      <c r="A21">
        <v>69.010000000000005</v>
      </c>
      <c r="B21" s="84" t="s">
        <v>98</v>
      </c>
      <c r="C21" s="97" t="s">
        <v>116</v>
      </c>
      <c r="D21" s="72" t="s">
        <v>35</v>
      </c>
      <c r="E21" s="72" t="s">
        <v>41</v>
      </c>
      <c r="F21" s="72" t="s">
        <v>65</v>
      </c>
      <c r="G21" s="72" t="s">
        <v>73</v>
      </c>
      <c r="H21" s="87">
        <v>63.01</v>
      </c>
      <c r="I21" s="84" t="s">
        <v>98</v>
      </c>
      <c r="J21" s="98" t="s">
        <v>100</v>
      </c>
      <c r="K21" s="89" t="s">
        <v>22</v>
      </c>
      <c r="L21" s="89" t="s">
        <v>29</v>
      </c>
      <c r="M21" s="89" t="s">
        <v>82</v>
      </c>
      <c r="N21" s="89" t="s">
        <v>88</v>
      </c>
      <c r="O21" s="88"/>
      <c r="P21" s="89"/>
      <c r="Q21" s="89"/>
      <c r="R21" s="89"/>
      <c r="S21" s="89"/>
      <c r="T21" s="89"/>
      <c r="U21" s="89"/>
      <c r="V21" s="88"/>
      <c r="W21" s="88"/>
    </row>
    <row r="22" spans="1:38" x14ac:dyDescent="0.2">
      <c r="A22">
        <v>77.010000000000005</v>
      </c>
      <c r="B22" s="84" t="s">
        <v>98</v>
      </c>
      <c r="C22" s="97" t="s">
        <v>116</v>
      </c>
      <c r="D22" s="72" t="s">
        <v>36</v>
      </c>
      <c r="E22" s="72" t="s">
        <v>42</v>
      </c>
      <c r="F22" s="72" t="s">
        <v>66</v>
      </c>
      <c r="G22" s="72" t="s">
        <v>74</v>
      </c>
      <c r="H22" s="87">
        <v>69.010000000000005</v>
      </c>
      <c r="I22" s="84" t="s">
        <v>98</v>
      </c>
      <c r="J22" s="98" t="s">
        <v>100</v>
      </c>
      <c r="K22" s="89" t="s">
        <v>23</v>
      </c>
      <c r="L22" s="89" t="s">
        <v>95</v>
      </c>
      <c r="M22" s="89" t="s">
        <v>83</v>
      </c>
      <c r="N22" s="89" t="s">
        <v>89</v>
      </c>
      <c r="O22" s="88"/>
      <c r="P22" s="89"/>
      <c r="Q22" s="89"/>
      <c r="R22" s="89"/>
      <c r="S22" s="89"/>
      <c r="T22" s="89"/>
      <c r="U22" s="89"/>
      <c r="V22" s="88"/>
      <c r="W22" s="88"/>
    </row>
    <row r="23" spans="1:38" x14ac:dyDescent="0.2">
      <c r="A23">
        <v>85.01</v>
      </c>
      <c r="B23" s="84" t="s">
        <v>98</v>
      </c>
      <c r="C23" s="97" t="s">
        <v>116</v>
      </c>
      <c r="D23" s="72" t="s">
        <v>90</v>
      </c>
      <c r="E23" s="72" t="s">
        <v>43</v>
      </c>
      <c r="F23" s="72" t="s">
        <v>67</v>
      </c>
      <c r="G23" s="72" t="s">
        <v>75</v>
      </c>
      <c r="H23" s="87">
        <v>75.010000000000005</v>
      </c>
      <c r="I23" s="84" t="s">
        <v>98</v>
      </c>
      <c r="J23" s="98" t="s">
        <v>100</v>
      </c>
      <c r="K23" s="89" t="s">
        <v>23</v>
      </c>
      <c r="L23" s="89" t="s">
        <v>96</v>
      </c>
      <c r="M23" s="89" t="s">
        <v>93</v>
      </c>
      <c r="N23" s="89" t="s">
        <v>91</v>
      </c>
      <c r="O23" s="88"/>
      <c r="P23" s="89"/>
      <c r="Q23" s="89"/>
      <c r="R23" s="89"/>
      <c r="S23" s="89"/>
      <c r="T23" s="89"/>
      <c r="U23" s="89"/>
      <c r="V23" s="88"/>
      <c r="W23" s="88"/>
    </row>
    <row r="24" spans="1:38" x14ac:dyDescent="0.2">
      <c r="A24">
        <v>94.01</v>
      </c>
      <c r="B24" s="84" t="s">
        <v>98</v>
      </c>
      <c r="C24" s="97" t="s">
        <v>116</v>
      </c>
      <c r="D24" s="72" t="s">
        <v>90</v>
      </c>
      <c r="E24" s="72" t="s">
        <v>44</v>
      </c>
      <c r="F24" s="72" t="s">
        <v>68</v>
      </c>
      <c r="G24" s="72" t="s">
        <v>76</v>
      </c>
      <c r="H24" s="87">
        <v>90.01</v>
      </c>
      <c r="I24" s="84" t="s">
        <v>98</v>
      </c>
      <c r="J24" s="98" t="s">
        <v>100</v>
      </c>
      <c r="K24" s="89" t="s">
        <v>23</v>
      </c>
      <c r="L24" s="89" t="s">
        <v>96</v>
      </c>
      <c r="M24" s="89" t="s">
        <v>94</v>
      </c>
      <c r="N24" s="89" t="s">
        <v>92</v>
      </c>
      <c r="O24" s="88"/>
      <c r="P24" s="89"/>
      <c r="Q24" s="89"/>
      <c r="R24" s="89"/>
      <c r="S24" s="89"/>
      <c r="T24" s="89"/>
      <c r="U24" s="89"/>
      <c r="V24" s="88"/>
      <c r="W24" s="88"/>
    </row>
    <row r="25" spans="1:38" x14ac:dyDescent="0.2">
      <c r="A25">
        <v>105.01</v>
      </c>
      <c r="B25" s="84" t="s">
        <v>98</v>
      </c>
      <c r="C25" s="97" t="s">
        <v>116</v>
      </c>
      <c r="D25" s="72" t="s">
        <v>90</v>
      </c>
      <c r="E25" s="72" t="s">
        <v>44</v>
      </c>
      <c r="F25" s="72" t="s">
        <v>69</v>
      </c>
      <c r="G25" s="72" t="s">
        <v>77</v>
      </c>
      <c r="H25">
        <v>110</v>
      </c>
      <c r="I25" s="84" t="s">
        <v>98</v>
      </c>
      <c r="J25" s="98" t="s">
        <v>100</v>
      </c>
      <c r="K25" s="89" t="s">
        <v>23</v>
      </c>
      <c r="L25" s="89" t="s">
        <v>96</v>
      </c>
      <c r="M25" s="89" t="s">
        <v>94</v>
      </c>
      <c r="N25" s="89" t="s">
        <v>92</v>
      </c>
      <c r="O25" s="88"/>
      <c r="P25" s="89"/>
      <c r="Q25" s="89"/>
      <c r="R25" s="89"/>
      <c r="S25" s="89"/>
      <c r="T25" s="89"/>
      <c r="U25" s="89"/>
      <c r="V25" s="88"/>
      <c r="W25" s="88"/>
    </row>
    <row r="26" spans="1:38" x14ac:dyDescent="0.2">
      <c r="A26">
        <v>110</v>
      </c>
      <c r="B26" s="84" t="s">
        <v>98</v>
      </c>
      <c r="C26" s="97" t="s">
        <v>116</v>
      </c>
      <c r="D26" s="72" t="s">
        <v>90</v>
      </c>
      <c r="E26" s="72" t="s">
        <v>44</v>
      </c>
      <c r="F26" s="72" t="s">
        <v>69</v>
      </c>
      <c r="G26" s="72" t="s">
        <v>77</v>
      </c>
      <c r="H26">
        <v>140</v>
      </c>
      <c r="I26" s="84" t="s">
        <v>98</v>
      </c>
      <c r="J26" s="98" t="s">
        <v>100</v>
      </c>
      <c r="K26" s="89" t="s">
        <v>94</v>
      </c>
      <c r="L26" s="89" t="s">
        <v>92</v>
      </c>
    </row>
    <row r="27" spans="1:38" x14ac:dyDescent="0.2">
      <c r="A27">
        <v>120</v>
      </c>
      <c r="B27" s="84" t="s">
        <v>98</v>
      </c>
      <c r="C27" s="97" t="s">
        <v>116</v>
      </c>
      <c r="D27" s="72" t="s">
        <v>90</v>
      </c>
      <c r="E27" s="72" t="s">
        <v>44</v>
      </c>
      <c r="F27" s="72" t="s">
        <v>69</v>
      </c>
      <c r="G27" s="72" t="s">
        <v>77</v>
      </c>
    </row>
    <row r="28" spans="1:38" x14ac:dyDescent="0.2">
      <c r="A28">
        <v>130</v>
      </c>
      <c r="B28" s="84" t="s">
        <v>98</v>
      </c>
      <c r="C28" s="97" t="s">
        <v>116</v>
      </c>
      <c r="D28" s="72" t="s">
        <v>90</v>
      </c>
      <c r="E28" s="72" t="s">
        <v>44</v>
      </c>
      <c r="F28" s="72" t="s">
        <v>69</v>
      </c>
      <c r="G28" s="72" t="s">
        <v>77</v>
      </c>
    </row>
    <row r="29" spans="1:38" x14ac:dyDescent="0.2">
      <c r="A29">
        <v>140</v>
      </c>
      <c r="B29" s="84" t="s">
        <v>98</v>
      </c>
      <c r="C29" s="97" t="s">
        <v>116</v>
      </c>
      <c r="D29" s="72" t="s">
        <v>90</v>
      </c>
      <c r="E29" s="72" t="s">
        <v>44</v>
      </c>
      <c r="F29" s="72" t="s">
        <v>69</v>
      </c>
      <c r="G29" s="72" t="s">
        <v>77</v>
      </c>
      <c r="AL29" s="7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INDIVIDUEL</vt:lpstr>
      <vt:lpstr>Minimas</vt:lpstr>
      <vt:lpstr>INDIVIDUEL!Zone_d_impression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FFHM</dc:creator>
  <cp:lastModifiedBy>Guy KOLLER</cp:lastModifiedBy>
  <cp:lastPrinted>2017-09-19T09:35:37Z</cp:lastPrinted>
  <dcterms:created xsi:type="dcterms:W3CDTF">2004-10-09T07:29:01Z</dcterms:created>
  <dcterms:modified xsi:type="dcterms:W3CDTF">2018-06-10T08:12:41Z</dcterms:modified>
</cp:coreProperties>
</file>