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LLEGES MIXTES" sheetId="1" r:id="rId4"/>
    <sheet state="visible" name="COLLEGES FILLES" sheetId="2" r:id="rId5"/>
    <sheet state="visible" name="COLLEGES GARCONS" sheetId="3" r:id="rId6"/>
    <sheet state="visible" name="COLLEGE SPORT PARTAGE" sheetId="4" r:id="rId7"/>
  </sheets>
  <definedNames/>
  <calcPr/>
  <extLst>
    <ext uri="GoogleSheetsCustomDataVersion1">
      <go:sheetsCustomData xmlns:go="http://customooxmlschemas.google.com/" r:id="rId8" roundtripDataSignature="AMtx7miLQrVQT8XIwAHd1rdzx1X9GzA6/g=="/>
    </ext>
  </extLst>
</workbook>
</file>

<file path=xl/sharedStrings.xml><?xml version="1.0" encoding="utf-8"?>
<sst xmlns="http://schemas.openxmlformats.org/spreadsheetml/2006/main" count="1684" uniqueCount="360">
  <si>
    <t>Oly+</t>
  </si>
  <si>
    <t>Int+</t>
  </si>
  <si>
    <t>Nat+</t>
  </si>
  <si>
    <t>Fed+</t>
  </si>
  <si>
    <t>IRg+</t>
  </si>
  <si>
    <t>Reg+</t>
  </si>
  <si>
    <t>Dep+</t>
  </si>
  <si>
    <t>NCl</t>
  </si>
  <si>
    <t xml:space="preserve"> </t>
  </si>
  <si>
    <t>EPREUVE :</t>
  </si>
  <si>
    <t>CHAMPIONNATS DE FRANCE 2023</t>
  </si>
  <si>
    <t>LIEU :</t>
  </si>
  <si>
    <t>BERCK</t>
  </si>
  <si>
    <t>ACADEMIE :</t>
  </si>
  <si>
    <t>LILLE</t>
  </si>
  <si>
    <t>Ne pas écrire dans les cases colorisées, comportant des formules.</t>
  </si>
  <si>
    <t>Catégorie :</t>
  </si>
  <si>
    <t>COLLEGES MIXTES</t>
  </si>
  <si>
    <t>Date :</t>
  </si>
  <si>
    <t>29-30/03/2023</t>
  </si>
  <si>
    <t>I.W.F.</t>
  </si>
  <si>
    <t>Licences</t>
  </si>
  <si>
    <t>NOM/Prénom</t>
  </si>
  <si>
    <t>AN</t>
  </si>
  <si>
    <t>POIDS</t>
  </si>
  <si>
    <t>CLUB</t>
  </si>
  <si>
    <t>NAT</t>
  </si>
  <si>
    <t>arraché</t>
  </si>
  <si>
    <t>ep-jeté</t>
  </si>
  <si>
    <t>Total</t>
  </si>
  <si>
    <t>Points</t>
  </si>
  <si>
    <t>SERIE</t>
  </si>
  <si>
    <t>CATE</t>
  </si>
  <si>
    <t>CLASS.</t>
  </si>
  <si>
    <t>Etablissement :</t>
  </si>
  <si>
    <t>COLLEGE DES THERMES LUXEUIL LES BAINS</t>
  </si>
  <si>
    <t>FEMME</t>
  </si>
  <si>
    <t>22034440118</t>
  </si>
  <si>
    <t>PY Maëlys</t>
  </si>
  <si>
    <t>22034440122</t>
  </si>
  <si>
    <t>LOIGEROT Elisa</t>
  </si>
  <si>
    <t>HOMME</t>
  </si>
  <si>
    <t>22034440124</t>
  </si>
  <si>
    <t>DURIC Adis</t>
  </si>
  <si>
    <t>22034440123</t>
  </si>
  <si>
    <t>BOFFY Lucas</t>
  </si>
  <si>
    <t>COLLEGE ROMEE DE VILLENEUVE VILLENEUVE LOUBET</t>
  </si>
  <si>
    <t>22170700140</t>
  </si>
  <si>
    <t>PEREIRA Kelly</t>
  </si>
  <si>
    <t>22170700136</t>
  </si>
  <si>
    <t>GONCALVES Chelsy</t>
  </si>
  <si>
    <t>22170700141</t>
  </si>
  <si>
    <t>CECCHINI Vincenzo</t>
  </si>
  <si>
    <t>22170700026</t>
  </si>
  <si>
    <t>HENNEUSE Mathias</t>
  </si>
  <si>
    <t>COLLEGE GERARD PHILIPE SOISSONS</t>
  </si>
  <si>
    <t>22020470027</t>
  </si>
  <si>
    <t>BOUJRAOUI Lahcen</t>
  </si>
  <si>
    <t>22020470011</t>
  </si>
  <si>
    <t>FTWI  Lulana</t>
  </si>
  <si>
    <t>22020470099</t>
  </si>
  <si>
    <t>LAGHZAL Jibril</t>
  </si>
  <si>
    <t>22020470051</t>
  </si>
  <si>
    <t>Floriane Fossé</t>
  </si>
  <si>
    <t>COLLEGE JEAN ROSTAND BRAY-SUR-SEINE</t>
  </si>
  <si>
    <t>22080030011</t>
  </si>
  <si>
    <t>FAUCONNET Angie</t>
  </si>
  <si>
    <t>22080030013</t>
  </si>
  <si>
    <t>MILLARD Eva</t>
  </si>
  <si>
    <t>22080030121</t>
  </si>
  <si>
    <t>KHIM Mathis</t>
  </si>
  <si>
    <t>22080030108</t>
  </si>
  <si>
    <t>FOULON Théo</t>
  </si>
  <si>
    <t>COLLEGE PHILIPPE DE COMMYNES COMINES</t>
  </si>
  <si>
    <t>22115450073</t>
  </si>
  <si>
    <t>BEATSE Linalou</t>
  </si>
  <si>
    <t>22115450074</t>
  </si>
  <si>
    <t>FONTENELLE Léa</t>
  </si>
  <si>
    <t>22115450081</t>
  </si>
  <si>
    <t>CUVELIER Nolan</t>
  </si>
  <si>
    <t>22115450082</t>
  </si>
  <si>
    <t>TORRINHA Tiago</t>
  </si>
  <si>
    <t>COLLEGE DU VAL DE SOMME AILLY SUR SOMME</t>
  </si>
  <si>
    <t>22024060107</t>
  </si>
  <si>
    <t>LEMAIRE Camille</t>
  </si>
  <si>
    <t>22024060069</t>
  </si>
  <si>
    <t>COQUART Candyce</t>
  </si>
  <si>
    <t>22024060179</t>
  </si>
  <si>
    <t>ROUSSEL MAJOR Emmanuel</t>
  </si>
  <si>
    <t>22024060015</t>
  </si>
  <si>
    <t>DEVISME Nathan</t>
  </si>
  <si>
    <t>COLLEGE HUBERT REEVES EPINAC</t>
  </si>
  <si>
    <t>22092680041</t>
  </si>
  <si>
    <t>GAGNARD Lana</t>
  </si>
  <si>
    <t>22092680028</t>
  </si>
  <si>
    <t>DELMAS Blandine</t>
  </si>
  <si>
    <t>22092680019</t>
  </si>
  <si>
    <t>BOUILLOT Noa</t>
  </si>
  <si>
    <t>22092680101</t>
  </si>
  <si>
    <t>TRINQUETEL Mattenzo</t>
  </si>
  <si>
    <t>JEUNES OFFICIELS</t>
  </si>
  <si>
    <t>SECRETAIRE :</t>
  </si>
  <si>
    <t>1            M.</t>
  </si>
  <si>
    <t>ARBITRES :</t>
  </si>
  <si>
    <t>2            M.</t>
  </si>
  <si>
    <t>Signatures :</t>
  </si>
  <si>
    <t>3            M.</t>
  </si>
  <si>
    <t>CONTROLEUR TECHNIQUE :</t>
  </si>
  <si>
    <t>JURY :</t>
  </si>
  <si>
    <t>CHRONOMETREUR :</t>
  </si>
  <si>
    <t>B38</t>
  </si>
  <si>
    <t>B42</t>
  </si>
  <si>
    <t>B46</t>
  </si>
  <si>
    <t>B50</t>
  </si>
  <si>
    <t>B54</t>
  </si>
  <si>
    <t>B59</t>
  </si>
  <si>
    <t>B64</t>
  </si>
  <si>
    <t>B70</t>
  </si>
  <si>
    <t>B+70</t>
  </si>
  <si>
    <t>M40</t>
  </si>
  <si>
    <t>M44</t>
  </si>
  <si>
    <t>M48</t>
  </si>
  <si>
    <t>M52</t>
  </si>
  <si>
    <t>M56</t>
  </si>
  <si>
    <t>M62</t>
  </si>
  <si>
    <t>M69</t>
  </si>
  <si>
    <t>M+69</t>
  </si>
  <si>
    <t>FC44</t>
  </si>
  <si>
    <t>FC48</t>
  </si>
  <si>
    <t>FC53</t>
  </si>
  <si>
    <t>FC58</t>
  </si>
  <si>
    <t>FC63</t>
  </si>
  <si>
    <t>FC69</t>
  </si>
  <si>
    <t>FC+69</t>
  </si>
  <si>
    <t>FJ48</t>
  </si>
  <si>
    <t>FJ53</t>
  </si>
  <si>
    <t>FJ58</t>
  </si>
  <si>
    <t>FJ63</t>
  </si>
  <si>
    <t>FJ69</t>
  </si>
  <si>
    <t>FJ75</t>
  </si>
  <si>
    <t>FJ+75</t>
  </si>
  <si>
    <t>FS48</t>
  </si>
  <si>
    <t>FS53</t>
  </si>
  <si>
    <t>FS58</t>
  </si>
  <si>
    <t>FS63</t>
  </si>
  <si>
    <t>FS69</t>
  </si>
  <si>
    <t>FS75</t>
  </si>
  <si>
    <t>FS+75</t>
  </si>
  <si>
    <t>C45</t>
  </si>
  <si>
    <t>C50</t>
  </si>
  <si>
    <t>C56</t>
  </si>
  <si>
    <t>C62</t>
  </si>
  <si>
    <t>C69</t>
  </si>
  <si>
    <t>C77</t>
  </si>
  <si>
    <t>C85</t>
  </si>
  <si>
    <t>C+85</t>
  </si>
  <si>
    <t>J56</t>
  </si>
  <si>
    <t>J62</t>
  </si>
  <si>
    <t>J69</t>
  </si>
  <si>
    <t>J77</t>
  </si>
  <si>
    <t>J85</t>
  </si>
  <si>
    <t>J94</t>
  </si>
  <si>
    <t>J105</t>
  </si>
  <si>
    <t>J+105</t>
  </si>
  <si>
    <t>S56</t>
  </si>
  <si>
    <t>S62</t>
  </si>
  <si>
    <t>S69</t>
  </si>
  <si>
    <t>S77</t>
  </si>
  <si>
    <t>S85</t>
  </si>
  <si>
    <t>S94</t>
  </si>
  <si>
    <t>S105</t>
  </si>
  <si>
    <t>S+105</t>
  </si>
  <si>
    <t>DEPARTEMENTAL</t>
  </si>
  <si>
    <t>REGIONAL</t>
  </si>
  <si>
    <t>INTERREGIONAL</t>
  </si>
  <si>
    <t>FEDERAL</t>
  </si>
  <si>
    <t>NATIONAL</t>
  </si>
  <si>
    <t>INTERNATIONAL</t>
  </si>
  <si>
    <t>OLYMPIQUE</t>
  </si>
  <si>
    <t>BENJAMINS</t>
  </si>
  <si>
    <t>MINIME</t>
  </si>
  <si>
    <t>CADET</t>
  </si>
  <si>
    <t>JUNIOR</t>
  </si>
  <si>
    <t>SENIOR</t>
  </si>
  <si>
    <t>B40</t>
  </si>
  <si>
    <t>BENJAMINES</t>
  </si>
  <si>
    <t>CADETTE</t>
  </si>
  <si>
    <t>FB36</t>
  </si>
  <si>
    <t>FM36</t>
  </si>
  <si>
    <t>B45</t>
  </si>
  <si>
    <t>M45</t>
  </si>
  <si>
    <t>M50</t>
  </si>
  <si>
    <t>B56</t>
  </si>
  <si>
    <t>FB40</t>
  </si>
  <si>
    <t>FM40</t>
  </si>
  <si>
    <t>FB44</t>
  </si>
  <si>
    <t>FM44</t>
  </si>
  <si>
    <t>B62</t>
  </si>
  <si>
    <t>FB48</t>
  </si>
  <si>
    <t>FM48</t>
  </si>
  <si>
    <t>B69</t>
  </si>
  <si>
    <t>FB53</t>
  </si>
  <si>
    <t>FM53</t>
  </si>
  <si>
    <t>B77</t>
  </si>
  <si>
    <t>M77</t>
  </si>
  <si>
    <t>FB58</t>
  </si>
  <si>
    <t>FM58</t>
  </si>
  <si>
    <t>B+77</t>
  </si>
  <si>
    <t>M+77</t>
  </si>
  <si>
    <t>FB+58</t>
  </si>
  <si>
    <t>FM+58</t>
  </si>
  <si>
    <t>COLLEGES FILLES</t>
  </si>
  <si>
    <t>COLLEGE LOUIS GRENIER LE MELE SUR SARTHE</t>
  </si>
  <si>
    <t>22054800031</t>
  </si>
  <si>
    <t>GUILMAU Prune</t>
  </si>
  <si>
    <t>22054800080</t>
  </si>
  <si>
    <t>LIGER Louane</t>
  </si>
  <si>
    <t>22054800005</t>
  </si>
  <si>
    <t>SAMSON Fany</t>
  </si>
  <si>
    <t>22054800004</t>
  </si>
  <si>
    <t>ROUSSEAU Norah</t>
  </si>
  <si>
    <t xml:space="preserve">COLLEGE DU VAL DE SOMME AILLY SUR SOMME </t>
  </si>
  <si>
    <t>22024060012</t>
  </si>
  <si>
    <t>DOBEL Eva</t>
  </si>
  <si>
    <t>22024060144</t>
  </si>
  <si>
    <t>BRAILLY Camille</t>
  </si>
  <si>
    <t>22024060106</t>
  </si>
  <si>
    <t>FOLIN Lola</t>
  </si>
  <si>
    <t>22024060130</t>
  </si>
  <si>
    <t>BEN HADJ AZZOUZ Jeanne</t>
  </si>
  <si>
    <t>COLLEGE ANTOINE AUGUSTIN PARMENTIER MONDIDIER</t>
  </si>
  <si>
    <t>22024360003</t>
  </si>
  <si>
    <t>BENKERFALLAH Carla</t>
  </si>
  <si>
    <t>22024360180</t>
  </si>
  <si>
    <t>PERNEL Emeline</t>
  </si>
  <si>
    <t>22024360066</t>
  </si>
  <si>
    <t>PICHARD Elya</t>
  </si>
  <si>
    <t>22024360077</t>
  </si>
  <si>
    <t>LAPO Emeline</t>
  </si>
  <si>
    <t>COLLEGE PRIVÉ NOTRE DAME DE LA VILETTE LA RAVOIRE</t>
  </si>
  <si>
    <t>22104340118</t>
  </si>
  <si>
    <t>BAUDRY Ziane</t>
  </si>
  <si>
    <t>22104340120</t>
  </si>
  <si>
    <t>COUTELOU Marion</t>
  </si>
  <si>
    <t>22104340119</t>
  </si>
  <si>
    <t>BERGERON Chloé</t>
  </si>
  <si>
    <t>22104340132</t>
  </si>
  <si>
    <t>SIMONIN Emy</t>
  </si>
  <si>
    <t>COLLEGE ALBERT CAMUS THIAIS</t>
  </si>
  <si>
    <t>22085770027</t>
  </si>
  <si>
    <t>PHOPIRUNTHONG Ploy</t>
  </si>
  <si>
    <t>22085770095</t>
  </si>
  <si>
    <t>CIPIERRE Clothilde</t>
  </si>
  <si>
    <t>22085770096</t>
  </si>
  <si>
    <t>YEFSAH Lena</t>
  </si>
  <si>
    <t>22085770028</t>
  </si>
  <si>
    <t>THURAIRAJAH Chagana</t>
  </si>
  <si>
    <t>COLLEGE MARTIN NADAUD GUERET</t>
  </si>
  <si>
    <t>22122210012</t>
  </si>
  <si>
    <t>BRIDIER Lilou</t>
  </si>
  <si>
    <t>22122210094</t>
  </si>
  <si>
    <t>GOUVERNAIRE Louanne</t>
  </si>
  <si>
    <t>22122210045</t>
  </si>
  <si>
    <t>GRAVERON Lise</t>
  </si>
  <si>
    <t>22122210043</t>
  </si>
  <si>
    <t>MONNET Alice</t>
  </si>
  <si>
    <t>COLLEGE GEORGE SAND BEAUVAIS</t>
  </si>
  <si>
    <t>22022060037</t>
  </si>
  <si>
    <t>BARON Marie</t>
  </si>
  <si>
    <t>22022060042</t>
  </si>
  <si>
    <t>LE GOUALHER Salome</t>
  </si>
  <si>
    <t>22022060019</t>
  </si>
  <si>
    <t>TERNISIEN Lili</t>
  </si>
  <si>
    <t>22022060117</t>
  </si>
  <si>
    <t>COURTOIS Lisa</t>
  </si>
  <si>
    <t>22020470091</t>
  </si>
  <si>
    <t>DANGREMONT Margaux</t>
  </si>
  <si>
    <t>22020470015</t>
  </si>
  <si>
    <t>LABARDY Sophonie</t>
  </si>
  <si>
    <t>22020470013</t>
  </si>
  <si>
    <t>MARTIGNY ZERIOUH Séréna</t>
  </si>
  <si>
    <t>220204700103</t>
  </si>
  <si>
    <t>RAMANANTSOA Safidiniaina-Sharone</t>
  </si>
  <si>
    <t>COLLEGES GARCONS</t>
  </si>
  <si>
    <t>22092680002</t>
  </si>
  <si>
    <t>BAUDRAND Alex</t>
  </si>
  <si>
    <t>22092680026</t>
  </si>
  <si>
    <t>CHEVALIER Timothée</t>
  </si>
  <si>
    <t>22092680008</t>
  </si>
  <si>
    <t>BERNADIN Heydan</t>
  </si>
  <si>
    <t>22092680013</t>
  </si>
  <si>
    <t>BIGEARD Aloys</t>
  </si>
  <si>
    <t>COLLEGE GUILLAUME DE NORMANDIE CAEN</t>
  </si>
  <si>
    <t>22050740037</t>
  </si>
  <si>
    <t>CIL Kaan</t>
  </si>
  <si>
    <t>22050740083</t>
  </si>
  <si>
    <t>MOUCHARD Thibaut</t>
  </si>
  <si>
    <t>22050740065</t>
  </si>
  <si>
    <t>SALEH Eabrahiem</t>
  </si>
  <si>
    <t>22050740073</t>
  </si>
  <si>
    <t xml:space="preserve">MARCHADOUR KYLIAN </t>
  </si>
  <si>
    <t>22085770049</t>
  </si>
  <si>
    <t>BROSSE Théo</t>
  </si>
  <si>
    <t>22085770151</t>
  </si>
  <si>
    <t xml:space="preserve">DIARRA DABA </t>
  </si>
  <si>
    <t>22085770033</t>
  </si>
  <si>
    <t>CHENNEVIERE Ethan</t>
  </si>
  <si>
    <t>22085770032</t>
  </si>
  <si>
    <t>BROSSE Enzo</t>
  </si>
  <si>
    <t>COLLEGE JEAN MOULIN IWUY</t>
  </si>
  <si>
    <t>22114190022</t>
  </si>
  <si>
    <t>ALARD Steeven</t>
  </si>
  <si>
    <t>22114190042</t>
  </si>
  <si>
    <t>DELESCAUT Andy</t>
  </si>
  <si>
    <t>22114190048</t>
  </si>
  <si>
    <t>MONIN Eliott</t>
  </si>
  <si>
    <t>22114190062</t>
  </si>
  <si>
    <t>ZAIDAN Erwan</t>
  </si>
  <si>
    <t>22020470006</t>
  </si>
  <si>
    <t>GIGNON Killian</t>
  </si>
  <si>
    <t>22020470032</t>
  </si>
  <si>
    <t>LEVEQUE Noah</t>
  </si>
  <si>
    <t>22020470007</t>
  </si>
  <si>
    <t>ABDALLA Mohamed</t>
  </si>
  <si>
    <t>22020470088</t>
  </si>
  <si>
    <t>MBOMBI Jadiss</t>
  </si>
  <si>
    <t>COLLEGE RENE CASSIN CERNAY</t>
  </si>
  <si>
    <t>22242260170</t>
  </si>
  <si>
    <t>AOUNI Maxence</t>
  </si>
  <si>
    <t>22242260217</t>
  </si>
  <si>
    <t>RICHARD Marius</t>
  </si>
  <si>
    <t>22242260184</t>
  </si>
  <si>
    <t>HEIMBURGER Timotée</t>
  </si>
  <si>
    <t>22242260134</t>
  </si>
  <si>
    <t>KERROUM SAIAN</t>
  </si>
  <si>
    <t>COLLEGE ANTOINE DE SAINT EXUPERY ERMONT</t>
  </si>
  <si>
    <t>22266300053</t>
  </si>
  <si>
    <t>DEMELLE Thomas</t>
  </si>
  <si>
    <t>22266300089</t>
  </si>
  <si>
    <t>MEFRE SENDOUNG Natanael</t>
  </si>
  <si>
    <t>22266300092</t>
  </si>
  <si>
    <t>REBOUL Suarez</t>
  </si>
  <si>
    <t>22266300057</t>
  </si>
  <si>
    <t>GIRONDIN Kurtys</t>
  </si>
  <si>
    <t>22024060181</t>
  </si>
  <si>
    <t>MAGNIER Solène</t>
  </si>
  <si>
    <t>22024060113</t>
  </si>
  <si>
    <t>POTIN Inès</t>
  </si>
  <si>
    <t>22024060114</t>
  </si>
  <si>
    <t>BOUCHER Bruno</t>
  </si>
  <si>
    <t>22024060093</t>
  </si>
  <si>
    <t>BOCQUILLON Célien</t>
  </si>
  <si>
    <t>22020470044</t>
  </si>
  <si>
    <t>ATAS Baran</t>
  </si>
  <si>
    <t>22020470085</t>
  </si>
  <si>
    <t>SION Enzo</t>
  </si>
  <si>
    <t>22020470084</t>
  </si>
  <si>
    <t>YAKOB Awat</t>
  </si>
  <si>
    <t>22020470093</t>
  </si>
  <si>
    <t>PEROT Mattéo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</si>
</sst>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_)"/>
    <numFmt numFmtId="165" formatCode="0.0_)"/>
    <numFmt numFmtId="166" formatCode="0.00_)"/>
  </numFmts>
  <fonts count="40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</font>
    <font>
      <sz val="12.0"/>
      <color theme="1"/>
      <name val="Times New Roman"/>
    </font>
    <font>
      <sz val="14.0"/>
      <color theme="1"/>
      <name val="Arial"/>
    </font>
    <font>
      <sz val="22.0"/>
      <color theme="1"/>
      <name val="Umbra bt"/>
    </font>
    <font>
      <sz val="28.0"/>
      <color theme="1"/>
      <name val="Arial"/>
    </font>
    <font/>
    <font>
      <sz val="20.0"/>
      <color theme="1"/>
      <name val="Umbra bt"/>
    </font>
    <font>
      <sz val="14.0"/>
      <color theme="1"/>
      <name val="Umbra bt"/>
    </font>
    <font>
      <sz val="28.0"/>
      <color theme="1"/>
      <name val="Umbra bt"/>
    </font>
    <font>
      <b/>
      <sz val="15.0"/>
      <color theme="1"/>
      <name val="Times New Roman"/>
    </font>
    <font>
      <b/>
      <i/>
      <sz val="10.0"/>
      <color theme="1"/>
      <name val="Courier"/>
    </font>
    <font>
      <sz val="15.0"/>
      <color theme="1"/>
      <name val="Times New Roman"/>
    </font>
    <font>
      <b/>
      <sz val="15.0"/>
      <color theme="1"/>
      <name val="Courier"/>
    </font>
    <font>
      <sz val="15.0"/>
      <color theme="1"/>
      <name val="Arial"/>
    </font>
    <font>
      <b/>
      <i/>
      <sz val="15.0"/>
      <color theme="1"/>
      <name val="Courier"/>
    </font>
    <font>
      <b/>
      <sz val="20.0"/>
      <color theme="1"/>
      <name val="Courier"/>
    </font>
    <font>
      <b/>
      <sz val="12.0"/>
      <color theme="1"/>
      <name val="Arial"/>
    </font>
    <font>
      <b/>
      <sz val="12.0"/>
      <color rgb="FFFFFFFF"/>
      <name val="Arial"/>
    </font>
    <font>
      <b/>
      <sz val="10.0"/>
      <color rgb="FFFFFFFF"/>
      <name val="Arial"/>
    </font>
    <font>
      <sz val="12.0"/>
      <color rgb="FFFFFFFF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6.0"/>
      <color rgb="FFFF0000"/>
      <name val="Arial"/>
    </font>
    <font>
      <sz val="12.0"/>
      <color rgb="FF0000FF"/>
      <name val="Arial"/>
    </font>
    <font>
      <b/>
      <sz val="18.0"/>
      <color theme="1"/>
      <name val="Arial"/>
    </font>
    <font>
      <b/>
      <sz val="12.0"/>
      <color rgb="FF0000FF"/>
      <name val="Arial"/>
    </font>
    <font>
      <b/>
      <sz val="14.0"/>
      <color rgb="FF0000FF"/>
      <name val="Arial"/>
    </font>
    <font>
      <b/>
      <sz val="12.0"/>
      <color rgb="FF000000"/>
      <name val="Arial"/>
    </font>
    <font>
      <b/>
      <sz val="12.0"/>
      <color rgb="FF000080"/>
      <name val="Arial"/>
    </font>
    <font>
      <b/>
      <sz val="12.0"/>
      <color rgb="FFFF0000"/>
      <name val="Arial"/>
    </font>
    <font>
      <b/>
      <sz val="14.0"/>
      <color theme="1"/>
      <name val="Calumet"/>
    </font>
    <font>
      <b/>
      <sz val="10.0"/>
      <color theme="1"/>
      <name val="Arial"/>
    </font>
    <font>
      <sz val="12.0"/>
      <color theme="1"/>
      <name val="Arial"/>
      <scheme val="minor"/>
    </font>
    <font>
      <b/>
      <sz val="12.0"/>
      <color theme="1"/>
      <name val="Calumet"/>
    </font>
    <font>
      <sz val="14.0"/>
      <color theme="1"/>
      <name val="Arial"/>
      <scheme val="minor"/>
    </font>
    <font>
      <b/>
      <sz val="14.0"/>
      <color rgb="FFFFFFFF"/>
      <name val="Arial"/>
    </font>
    <font>
      <b/>
      <color rgb="FFFFFFFF"/>
      <name val="Arial"/>
    </font>
    <font>
      <b/>
      <sz val="14.0"/>
      <color rgb="FF00008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rgb="FFD6E3BC"/>
      </patternFill>
    </fill>
    <fill>
      <patternFill patternType="solid">
        <fgColor rgb="FF00FF00"/>
        <bgColor rgb="FF00FF00"/>
      </patternFill>
    </fill>
    <fill>
      <patternFill patternType="solid">
        <fgColor rgb="FF00CCFF"/>
        <bgColor rgb="FF00CCFF"/>
      </patternFill>
    </fill>
    <fill>
      <patternFill patternType="solid">
        <fgColor rgb="FFFF66FF"/>
        <bgColor rgb="FFFF66FF"/>
      </patternFill>
    </fill>
  </fills>
  <borders count="53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/>
      <bottom/>
    </border>
    <border>
      <top/>
      <bottom/>
    </border>
    <border>
      <left/>
      <top/>
      <bottom/>
    </border>
    <border>
      <right style="thick">
        <color rgb="FF000000"/>
      </right>
    </border>
    <border>
      <left style="thick">
        <color rgb="FF000000"/>
      </left>
      <right/>
      <top/>
      <bottom/>
    </border>
    <border>
      <left/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/>
      <bottom/>
    </border>
    <border>
      <left/>
      <right/>
      <bottom/>
    </border>
    <border>
      <left/>
      <right/>
      <top style="thick">
        <color rgb="FF000000"/>
      </top>
      <bottom/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left style="thick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ck">
        <color rgb="FF000000"/>
      </left>
      <right/>
      <top/>
    </border>
    <border>
      <left/>
      <right/>
      <top/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0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left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1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vertical="center"/>
    </xf>
    <xf borderId="2" fillId="0" fontId="7" numFmtId="0" xfId="0" applyBorder="1" applyFont="1"/>
    <xf borderId="2" fillId="0" fontId="8" numFmtId="0" xfId="0" applyAlignment="1" applyBorder="1" applyFont="1">
      <alignment vertical="center"/>
    </xf>
    <xf borderId="2" fillId="0" fontId="5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right" vertical="center"/>
    </xf>
    <xf borderId="2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vertical="center"/>
    </xf>
    <xf borderId="3" fillId="0" fontId="10" numFmtId="0" xfId="0" applyAlignment="1" applyBorder="1" applyFont="1">
      <alignment vertical="center"/>
    </xf>
    <xf borderId="0" fillId="0" fontId="11" numFmtId="0" xfId="0" applyAlignment="1" applyFont="1">
      <alignment horizontal="center"/>
    </xf>
    <xf borderId="0" fillId="0" fontId="11" numFmtId="1" xfId="0" applyAlignment="1" applyFont="1" applyNumberFormat="1">
      <alignment horizontal="center"/>
    </xf>
    <xf borderId="4" fillId="2" fontId="12" numFmtId="49" xfId="0" applyAlignment="1" applyBorder="1" applyFill="1" applyFont="1" applyNumberFormat="1">
      <alignment horizontal="left" vertical="center"/>
    </xf>
    <xf borderId="5" fillId="0" fontId="7" numFmtId="0" xfId="0" applyBorder="1" applyFont="1"/>
    <xf borderId="0" fillId="0" fontId="1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6" fillId="3" fontId="14" numFmtId="0" xfId="0" applyAlignment="1" applyBorder="1" applyFill="1" applyFont="1">
      <alignment horizontal="center" readingOrder="0" vertical="center"/>
    </xf>
    <xf borderId="0" fillId="0" fontId="15" numFmtId="0" xfId="0" applyFont="1"/>
    <xf borderId="0" fillId="0" fontId="16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7" fillId="0" fontId="17" numFmtId="0" xfId="0" applyAlignment="1" applyBorder="1" applyFont="1">
      <alignment horizontal="center" vertical="center"/>
    </xf>
    <xf borderId="0" fillId="0" fontId="13" numFmtId="0" xfId="0" applyFont="1"/>
    <xf borderId="0" fillId="0" fontId="18" numFmtId="164" xfId="0" applyAlignment="1" applyFont="1" applyNumberFormat="1">
      <alignment horizontal="center" vertical="center"/>
    </xf>
    <xf borderId="0" fillId="0" fontId="18" numFmtId="1" xfId="0" applyAlignment="1" applyFont="1" applyNumberFormat="1">
      <alignment horizontal="center" vertical="center"/>
    </xf>
    <xf borderId="8" fillId="4" fontId="19" numFmtId="49" xfId="0" applyAlignment="1" applyBorder="1" applyFill="1" applyFont="1" applyNumberFormat="1">
      <alignment horizontal="center" vertical="center"/>
    </xf>
    <xf borderId="9" fillId="4" fontId="19" numFmtId="0" xfId="0" applyAlignment="1" applyBorder="1" applyFont="1">
      <alignment horizontal="center" vertical="center"/>
    </xf>
    <xf borderId="9" fillId="4" fontId="20" numFmtId="0" xfId="0" applyAlignment="1" applyBorder="1" applyFont="1">
      <alignment horizontal="center" vertical="center"/>
    </xf>
    <xf borderId="9" fillId="4" fontId="21" numFmtId="0" xfId="0" applyAlignment="1" applyBorder="1" applyFont="1">
      <alignment horizontal="center" vertical="center"/>
    </xf>
    <xf borderId="6" fillId="4" fontId="19" numFmtId="0" xfId="0" applyAlignment="1" applyBorder="1" applyFont="1">
      <alignment horizontal="center" vertical="center"/>
    </xf>
    <xf borderId="10" fillId="4" fontId="19" numFmtId="0" xfId="0" applyAlignment="1" applyBorder="1" applyFont="1">
      <alignment horizontal="center" vertical="center"/>
    </xf>
    <xf borderId="0" fillId="0" fontId="22" numFmtId="165" xfId="0" applyAlignment="1" applyFont="1" applyNumberForma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8" numFmtId="164" xfId="0" applyAlignment="1" applyFont="1" applyNumberFormat="1">
      <alignment horizontal="center"/>
    </xf>
    <xf borderId="0" fillId="0" fontId="18" numFmtId="1" xfId="0" applyAlignment="1" applyFont="1" applyNumberFormat="1">
      <alignment horizontal="center"/>
    </xf>
    <xf borderId="11" fillId="5" fontId="23" numFmtId="49" xfId="0" applyAlignment="1" applyBorder="1" applyFill="1" applyFont="1" applyNumberFormat="1">
      <alignment horizontal="center" vertical="center"/>
    </xf>
    <xf borderId="2" fillId="0" fontId="18" numFmtId="0" xfId="0" applyAlignment="1" applyBorder="1" applyFont="1">
      <alignment horizontal="center" readingOrder="0" vertical="center"/>
    </xf>
    <xf borderId="2" fillId="0" fontId="18" numFmtId="0" xfId="0" applyAlignment="1" applyBorder="1" applyFont="1">
      <alignment horizontal="center" vertical="center"/>
    </xf>
    <xf borderId="2" fillId="0" fontId="23" numFmtId="0" xfId="0" applyAlignment="1" applyBorder="1" applyFont="1">
      <alignment horizontal="left" vertical="center"/>
    </xf>
    <xf borderId="2" fillId="0" fontId="22" numFmtId="0" xfId="0" applyAlignment="1" applyBorder="1" applyFont="1">
      <alignment horizontal="center" vertical="center"/>
    </xf>
    <xf borderId="2" fillId="0" fontId="22" numFmtId="0" xfId="0" applyAlignment="1" applyBorder="1" applyFont="1">
      <alignment vertical="center"/>
    </xf>
    <xf borderId="2" fillId="0" fontId="22" numFmtId="0" xfId="0" applyBorder="1" applyFont="1"/>
    <xf borderId="12" fillId="6" fontId="24" numFmtId="166" xfId="0" applyAlignment="1" applyBorder="1" applyFill="1" applyFont="1" applyNumberFormat="1">
      <alignment horizontal="center"/>
    </xf>
    <xf borderId="3" fillId="0" fontId="25" numFmtId="0" xfId="0" applyBorder="1" applyFont="1"/>
    <xf borderId="0" fillId="0" fontId="22" numFmtId="0" xfId="0" applyFont="1"/>
    <xf borderId="0" fillId="0" fontId="22" numFmtId="166" xfId="0" applyFont="1" applyNumberFormat="1"/>
    <xf borderId="0" fillId="0" fontId="18" numFmtId="0" xfId="0" applyFont="1"/>
    <xf borderId="0" fillId="0" fontId="18" numFmtId="4" xfId="0" applyAlignment="1" applyFont="1" applyNumberFormat="1">
      <alignment horizontal="center"/>
    </xf>
    <xf borderId="7" fillId="0" fontId="26" numFmtId="1" xfId="0" applyAlignment="1" applyBorder="1" applyFont="1" applyNumberFormat="1">
      <alignment horizontal="center" vertical="center"/>
    </xf>
    <xf borderId="13" fillId="0" fontId="22" numFmtId="49" xfId="0" applyAlignment="1" applyBorder="1" applyFont="1" applyNumberFormat="1">
      <alignment horizontal="center" readingOrder="0" vertical="center"/>
    </xf>
    <xf borderId="14" fillId="0" fontId="18" numFmtId="0" xfId="0" applyAlignment="1" applyBorder="1" applyFont="1">
      <alignment horizontal="left" readingOrder="0" vertical="center"/>
    </xf>
    <xf borderId="14" fillId="7" fontId="22" numFmtId="0" xfId="0" applyAlignment="1" applyBorder="1" applyFill="1" applyFont="1">
      <alignment horizontal="center" readingOrder="0" vertical="center"/>
    </xf>
    <xf borderId="14" fillId="0" fontId="22" numFmtId="0" xfId="0" applyAlignment="1" applyBorder="1" applyFont="1">
      <alignment horizontal="center" readingOrder="0" vertical="center"/>
    </xf>
    <xf borderId="14" fillId="0" fontId="22" numFmtId="0" xfId="0" applyAlignment="1" applyBorder="1" applyFont="1">
      <alignment horizontal="center" vertical="center"/>
    </xf>
    <xf borderId="14" fillId="0" fontId="22" numFmtId="165" xfId="0" applyAlignment="1" applyBorder="1" applyFont="1" applyNumberFormat="1">
      <alignment horizontal="center" vertical="center"/>
    </xf>
    <xf borderId="14" fillId="6" fontId="18" numFmtId="1" xfId="0" applyAlignment="1" applyBorder="1" applyFont="1" applyNumberFormat="1">
      <alignment horizontal="center" readingOrder="0" vertical="center"/>
    </xf>
    <xf borderId="14" fillId="2" fontId="27" numFmtId="1" xfId="0" applyAlignment="1" applyBorder="1" applyFont="1" applyNumberFormat="1">
      <alignment horizontal="center" vertical="center"/>
    </xf>
    <xf borderId="14" fillId="2" fontId="28" numFmtId="1" xfId="0" applyAlignment="1" applyBorder="1" applyFont="1" applyNumberFormat="1">
      <alignment horizontal="center" vertical="center"/>
    </xf>
    <xf borderId="14" fillId="2" fontId="22" numFmtId="166" xfId="0" applyAlignment="1" applyBorder="1" applyFont="1" applyNumberFormat="1">
      <alignment horizontal="center" vertical="center"/>
    </xf>
    <xf borderId="14" fillId="2" fontId="22" numFmtId="0" xfId="0" applyAlignment="1" applyBorder="1" applyFont="1">
      <alignment horizontal="right" vertical="center"/>
    </xf>
    <xf borderId="14" fillId="2" fontId="22" numFmtId="165" xfId="0" applyAlignment="1" applyBorder="1" applyFont="1" applyNumberFormat="1">
      <alignment horizontal="left" vertical="center"/>
    </xf>
    <xf borderId="15" fillId="2" fontId="25" numFmtId="0" xfId="0" applyAlignment="1" applyBorder="1" applyFont="1">
      <alignment horizontal="center"/>
    </xf>
    <xf borderId="0" fillId="0" fontId="22" numFmtId="165" xfId="0" applyFont="1" applyNumberFormat="1"/>
    <xf borderId="7" fillId="0" fontId="7" numFmtId="0" xfId="0" applyBorder="1" applyFont="1"/>
    <xf borderId="16" fillId="0" fontId="22" numFmtId="49" xfId="0" applyAlignment="1" applyBorder="1" applyFont="1" applyNumberFormat="1">
      <alignment horizontal="center" readingOrder="0" vertical="center"/>
    </xf>
    <xf borderId="17" fillId="0" fontId="18" numFmtId="0" xfId="0" applyAlignment="1" applyBorder="1" applyFont="1">
      <alignment horizontal="left" readingOrder="0" vertical="center"/>
    </xf>
    <xf borderId="17" fillId="7" fontId="22" numFmtId="0" xfId="0" applyAlignment="1" applyBorder="1" applyFont="1">
      <alignment horizontal="center" readingOrder="0" vertical="center"/>
    </xf>
    <xf borderId="17" fillId="0" fontId="22" numFmtId="0" xfId="0" applyAlignment="1" applyBorder="1" applyFont="1">
      <alignment horizontal="center" readingOrder="0" vertical="center"/>
    </xf>
    <xf borderId="17" fillId="0" fontId="22" numFmtId="0" xfId="0" applyAlignment="1" applyBorder="1" applyFont="1">
      <alignment horizontal="center" vertical="center"/>
    </xf>
    <xf borderId="17" fillId="0" fontId="22" numFmtId="165" xfId="0" applyAlignment="1" applyBorder="1" applyFont="1" applyNumberFormat="1">
      <alignment horizontal="center" vertical="center"/>
    </xf>
    <xf borderId="17" fillId="6" fontId="18" numFmtId="1" xfId="0" applyAlignment="1" applyBorder="1" applyFont="1" applyNumberFormat="1">
      <alignment horizontal="center" readingOrder="0" vertical="center"/>
    </xf>
    <xf borderId="17" fillId="2" fontId="27" numFmtId="1" xfId="0" applyAlignment="1" applyBorder="1" applyFont="1" applyNumberFormat="1">
      <alignment horizontal="center" vertical="center"/>
    </xf>
    <xf borderId="17" fillId="2" fontId="28" numFmtId="1" xfId="0" applyAlignment="1" applyBorder="1" applyFont="1" applyNumberFormat="1">
      <alignment horizontal="center" vertical="center"/>
    </xf>
    <xf borderId="17" fillId="2" fontId="22" numFmtId="166" xfId="0" applyAlignment="1" applyBorder="1" applyFont="1" applyNumberFormat="1">
      <alignment horizontal="center" vertical="center"/>
    </xf>
    <xf borderId="17" fillId="2" fontId="22" numFmtId="0" xfId="0" applyAlignment="1" applyBorder="1" applyFont="1">
      <alignment horizontal="right" vertical="center"/>
    </xf>
    <xf borderId="17" fillId="2" fontId="22" numFmtId="165" xfId="0" applyAlignment="1" applyBorder="1" applyFont="1" applyNumberFormat="1">
      <alignment horizontal="left" vertical="center"/>
    </xf>
    <xf borderId="18" fillId="2" fontId="25" numFmtId="0" xfId="0" applyAlignment="1" applyBorder="1" applyFont="1">
      <alignment horizontal="center"/>
    </xf>
    <xf borderId="0" fillId="0" fontId="26" numFmtId="1" xfId="0" applyAlignment="1" applyFont="1" applyNumberFormat="1">
      <alignment horizontal="center" vertical="center"/>
    </xf>
    <xf borderId="19" fillId="8" fontId="22" numFmtId="49" xfId="0" applyAlignment="1" applyBorder="1" applyFill="1" applyFont="1" applyNumberFormat="1">
      <alignment horizontal="center" vertical="center"/>
    </xf>
    <xf borderId="20" fillId="8" fontId="18" numFmtId="0" xfId="0" applyAlignment="1" applyBorder="1" applyFont="1">
      <alignment horizontal="left" vertical="center"/>
    </xf>
    <xf borderId="20" fillId="8" fontId="22" numFmtId="0" xfId="0" applyAlignment="1" applyBorder="1" applyFont="1">
      <alignment horizontal="center" vertical="center"/>
    </xf>
    <xf borderId="20" fillId="8" fontId="22" numFmtId="165" xfId="0" applyAlignment="1" applyBorder="1" applyFont="1" applyNumberFormat="1">
      <alignment horizontal="center" vertical="center"/>
    </xf>
    <xf borderId="20" fillId="8" fontId="18" numFmtId="1" xfId="0" applyAlignment="1" applyBorder="1" applyFont="1" applyNumberFormat="1">
      <alignment horizontal="center" vertical="center"/>
    </xf>
    <xf borderId="20" fillId="8" fontId="27" numFmtId="1" xfId="0" applyAlignment="1" applyBorder="1" applyFont="1" applyNumberFormat="1">
      <alignment horizontal="center" vertical="center"/>
    </xf>
    <xf borderId="20" fillId="7" fontId="18" numFmtId="1" xfId="0" applyAlignment="1" applyBorder="1" applyFont="1" applyNumberFormat="1">
      <alignment horizontal="center" vertical="center"/>
    </xf>
    <xf borderId="9" fillId="8" fontId="28" numFmtId="1" xfId="0" applyAlignment="1" applyBorder="1" applyFont="1" applyNumberFormat="1">
      <alignment horizontal="center" vertical="center"/>
    </xf>
    <xf borderId="9" fillId="8" fontId="22" numFmtId="166" xfId="0" applyAlignment="1" applyBorder="1" applyFont="1" applyNumberFormat="1">
      <alignment horizontal="center" vertical="center"/>
    </xf>
    <xf borderId="9" fillId="8" fontId="22" numFmtId="0" xfId="0" applyAlignment="1" applyBorder="1" applyFont="1">
      <alignment horizontal="right" vertical="center"/>
    </xf>
    <xf borderId="9" fillId="8" fontId="22" numFmtId="165" xfId="0" applyAlignment="1" applyBorder="1" applyFont="1" applyNumberFormat="1">
      <alignment horizontal="left" vertical="center"/>
    </xf>
    <xf borderId="10" fillId="8" fontId="25" numFmtId="0" xfId="0" applyAlignment="1" applyBorder="1" applyFont="1">
      <alignment horizontal="center"/>
    </xf>
    <xf borderId="2" fillId="0" fontId="18" numFmtId="0" xfId="0" applyAlignment="1" applyBorder="1" applyFont="1">
      <alignment horizontal="left" readingOrder="0" vertical="center"/>
    </xf>
    <xf borderId="2" fillId="0" fontId="18" numFmtId="0" xfId="0" applyAlignment="1" applyBorder="1" applyFont="1">
      <alignment vertical="center"/>
    </xf>
    <xf borderId="2" fillId="0" fontId="18" numFmtId="0" xfId="0" applyBorder="1" applyFont="1"/>
    <xf borderId="21" fillId="9" fontId="18" numFmtId="0" xfId="0" applyBorder="1" applyFill="1" applyFont="1"/>
    <xf borderId="22" fillId="0" fontId="22" numFmtId="49" xfId="0" applyAlignment="1" applyBorder="1" applyFont="1" applyNumberFormat="1">
      <alignment horizontal="center" readingOrder="0" vertical="center"/>
    </xf>
    <xf borderId="23" fillId="0" fontId="18" numFmtId="0" xfId="0" applyAlignment="1" applyBorder="1" applyFont="1">
      <alignment horizontal="left" readingOrder="0" vertical="center"/>
    </xf>
    <xf borderId="23" fillId="7" fontId="22" numFmtId="0" xfId="0" applyAlignment="1" applyBorder="1" applyFont="1">
      <alignment horizontal="center" readingOrder="0" vertical="center"/>
    </xf>
    <xf borderId="14" fillId="9" fontId="18" numFmtId="1" xfId="0" applyAlignment="1" applyBorder="1" applyFont="1" applyNumberFormat="1">
      <alignment horizontal="center" readingOrder="0" vertical="center"/>
    </xf>
    <xf borderId="24" fillId="0" fontId="22" numFmtId="49" xfId="0" applyAlignment="1" applyBorder="1" applyFont="1" applyNumberFormat="1">
      <alignment horizontal="center" readingOrder="0" vertical="center"/>
    </xf>
    <xf borderId="25" fillId="0" fontId="18" numFmtId="0" xfId="0" applyAlignment="1" applyBorder="1" applyFont="1">
      <alignment horizontal="left" readingOrder="0" vertical="center"/>
    </xf>
    <xf borderId="25" fillId="7" fontId="22" numFmtId="0" xfId="0" applyAlignment="1" applyBorder="1" applyFont="1">
      <alignment horizontal="center" readingOrder="0" vertical="center"/>
    </xf>
    <xf borderId="17" fillId="6" fontId="18" numFmtId="0" xfId="0" applyAlignment="1" applyBorder="1" applyFont="1">
      <alignment horizontal="center" readingOrder="0" vertical="center"/>
    </xf>
    <xf borderId="9" fillId="8" fontId="27" numFmtId="1" xfId="0" applyAlignment="1" applyBorder="1" applyFont="1" applyNumberFormat="1">
      <alignment horizontal="center" vertical="center"/>
    </xf>
    <xf borderId="17" fillId="9" fontId="18" numFmtId="1" xfId="0" applyAlignment="1" applyBorder="1" applyFont="1" applyNumberFormat="1">
      <alignment horizontal="center" readingOrder="0" vertical="center"/>
    </xf>
    <xf borderId="8" fillId="8" fontId="22" numFmtId="49" xfId="0" applyAlignment="1" applyBorder="1" applyFont="1" applyNumberFormat="1">
      <alignment horizontal="center" vertical="center"/>
    </xf>
    <xf borderId="9" fillId="8" fontId="18" numFmtId="0" xfId="0" applyAlignment="1" applyBorder="1" applyFont="1">
      <alignment horizontal="left" vertical="center"/>
    </xf>
    <xf borderId="9" fillId="8" fontId="22" numFmtId="0" xfId="0" applyAlignment="1" applyBorder="1" applyFont="1">
      <alignment horizontal="center" vertical="center"/>
    </xf>
    <xf borderId="9" fillId="8" fontId="22" numFmtId="165" xfId="0" applyAlignment="1" applyBorder="1" applyFont="1" applyNumberFormat="1">
      <alignment horizontal="center" vertical="center"/>
    </xf>
    <xf borderId="9" fillId="8" fontId="18" numFmtId="1" xfId="0" applyAlignment="1" applyBorder="1" applyFont="1" applyNumberFormat="1">
      <alignment horizontal="center" vertical="center"/>
    </xf>
    <xf borderId="14" fillId="0" fontId="18" numFmtId="1" xfId="0" applyAlignment="1" applyBorder="1" applyFont="1" applyNumberFormat="1">
      <alignment horizontal="center" readingOrder="0" vertical="center"/>
    </xf>
    <xf borderId="26" fillId="10" fontId="29" numFmtId="0" xfId="0" applyAlignment="1" applyBorder="1" applyFill="1" applyFont="1">
      <alignment horizontal="left" readingOrder="0"/>
    </xf>
    <xf borderId="19" fillId="11" fontId="22" numFmtId="49" xfId="0" applyAlignment="1" applyBorder="1" applyFill="1" applyFont="1" applyNumberFormat="1">
      <alignment horizontal="center" vertical="center"/>
    </xf>
    <xf borderId="20" fillId="11" fontId="18" numFmtId="0" xfId="0" applyAlignment="1" applyBorder="1" applyFont="1">
      <alignment horizontal="left" vertical="center"/>
    </xf>
    <xf borderId="20" fillId="11" fontId="22" numFmtId="0" xfId="0" applyAlignment="1" applyBorder="1" applyFont="1">
      <alignment horizontal="center" vertical="center"/>
    </xf>
    <xf borderId="9" fillId="11" fontId="22" numFmtId="0" xfId="0" applyAlignment="1" applyBorder="1" applyFont="1">
      <alignment horizontal="center" vertical="center"/>
    </xf>
    <xf borderId="9" fillId="11" fontId="22" numFmtId="165" xfId="0" applyAlignment="1" applyBorder="1" applyFont="1" applyNumberFormat="1">
      <alignment horizontal="center" vertical="center"/>
    </xf>
    <xf borderId="9" fillId="11" fontId="18" numFmtId="1" xfId="0" applyAlignment="1" applyBorder="1" applyFont="1" applyNumberFormat="1">
      <alignment horizontal="center" vertical="center"/>
    </xf>
    <xf borderId="9" fillId="11" fontId="27" numFmtId="1" xfId="0" applyAlignment="1" applyBorder="1" applyFont="1" applyNumberFormat="1">
      <alignment horizontal="center" vertical="center"/>
    </xf>
    <xf borderId="9" fillId="11" fontId="28" numFmtId="1" xfId="0" applyAlignment="1" applyBorder="1" applyFont="1" applyNumberFormat="1">
      <alignment horizontal="center" vertical="center"/>
    </xf>
    <xf borderId="9" fillId="11" fontId="22" numFmtId="166" xfId="0" applyAlignment="1" applyBorder="1" applyFont="1" applyNumberFormat="1">
      <alignment horizontal="center" vertical="center"/>
    </xf>
    <xf borderId="9" fillId="11" fontId="22" numFmtId="0" xfId="0" applyAlignment="1" applyBorder="1" applyFont="1">
      <alignment horizontal="right" vertical="center"/>
    </xf>
    <xf borderId="9" fillId="11" fontId="22" numFmtId="165" xfId="0" applyAlignment="1" applyBorder="1" applyFont="1" applyNumberFormat="1">
      <alignment horizontal="left" vertical="center"/>
    </xf>
    <xf borderId="10" fillId="11" fontId="25" numFmtId="0" xfId="0" applyAlignment="1" applyBorder="1" applyFont="1">
      <alignment horizontal="center"/>
    </xf>
    <xf borderId="17" fillId="0" fontId="18" numFmtId="1" xfId="0" applyAlignment="1" applyBorder="1" applyFont="1" applyNumberFormat="1">
      <alignment horizontal="center" readingOrder="0" vertical="center"/>
    </xf>
    <xf borderId="27" fillId="0" fontId="22" numFmtId="49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vertical="center"/>
    </xf>
    <xf borderId="0" fillId="0" fontId="22" numFmtId="2" xfId="0" applyAlignment="1" applyFont="1" applyNumberFormat="1">
      <alignment horizontal="center" vertical="center"/>
    </xf>
    <xf borderId="0" fillId="0" fontId="22" numFmtId="1" xfId="0" applyAlignment="1" applyFont="1" applyNumberFormat="1">
      <alignment horizontal="center" vertical="center"/>
    </xf>
    <xf borderId="0" fillId="0" fontId="27" numFmtId="1" xfId="0" applyAlignment="1" applyFont="1" applyNumberFormat="1">
      <alignment horizontal="center" vertical="center"/>
    </xf>
    <xf borderId="0" fillId="0" fontId="28" numFmtId="1" xfId="0" applyAlignment="1" applyFont="1" applyNumberFormat="1">
      <alignment horizontal="center" vertical="center"/>
    </xf>
    <xf borderId="0" fillId="0" fontId="22" numFmtId="166" xfId="0" applyAlignment="1" applyFont="1" applyNumberFormat="1">
      <alignment horizontal="center" vertical="center"/>
    </xf>
    <xf borderId="0" fillId="0" fontId="22" numFmtId="0" xfId="0" applyAlignment="1" applyFont="1">
      <alignment horizontal="right" vertical="center"/>
    </xf>
    <xf borderId="0" fillId="0" fontId="22" numFmtId="165" xfId="0" applyAlignment="1" applyFont="1" applyNumberFormat="1">
      <alignment horizontal="left" vertical="center"/>
    </xf>
    <xf borderId="7" fillId="0" fontId="25" numFmtId="0" xfId="0" applyAlignment="1" applyBorder="1" applyFont="1">
      <alignment horizontal="center"/>
    </xf>
    <xf borderId="28" fillId="12" fontId="23" numFmtId="2" xfId="0" applyAlignment="1" applyBorder="1" applyFill="1" applyFont="1" applyNumberFormat="1">
      <alignment horizontal="center" vertical="center"/>
    </xf>
    <xf borderId="29" fillId="0" fontId="7" numFmtId="0" xfId="0" applyBorder="1" applyFont="1"/>
    <xf borderId="30" fillId="0" fontId="7" numFmtId="0" xfId="0" applyBorder="1" applyFont="1"/>
    <xf borderId="27" fillId="0" fontId="22" numFmtId="49" xfId="0" applyAlignment="1" applyBorder="1" applyFont="1" applyNumberFormat="1">
      <alignment horizontal="center"/>
    </xf>
    <xf borderId="0" fillId="0" fontId="22" numFmtId="0" xfId="0" applyAlignment="1" applyFont="1">
      <alignment horizontal="center"/>
    </xf>
    <xf borderId="0" fillId="0" fontId="30" numFmtId="166" xfId="0" applyAlignment="1" applyFont="1" applyNumberFormat="1">
      <alignment horizontal="center"/>
    </xf>
    <xf borderId="0" fillId="0" fontId="22" numFmtId="1" xfId="0" applyFont="1" applyNumberFormat="1"/>
    <xf borderId="0" fillId="0" fontId="25" numFmtId="1" xfId="0" applyAlignment="1" applyFont="1" applyNumberFormat="1">
      <alignment horizontal="center"/>
    </xf>
    <xf borderId="0" fillId="0" fontId="31" numFmtId="166" xfId="0" applyAlignment="1" applyFont="1" applyNumberFormat="1">
      <alignment horizontal="center"/>
    </xf>
    <xf borderId="0" fillId="0" fontId="21" numFmtId="0" xfId="0" applyAlignment="1" applyFont="1">
      <alignment horizontal="center"/>
    </xf>
    <xf borderId="0" fillId="0" fontId="21" numFmtId="0" xfId="0" applyFont="1"/>
    <xf borderId="7" fillId="0" fontId="21" numFmtId="0" xfId="0" applyBorder="1" applyFont="1"/>
    <xf borderId="27" fillId="0" fontId="16" numFmtId="49" xfId="0" applyAlignment="1" applyBorder="1" applyFont="1" applyNumberFormat="1">
      <alignment horizontal="center" vertical="center"/>
    </xf>
    <xf borderId="0" fillId="0" fontId="18" numFmtId="0" xfId="0" applyAlignment="1" applyFont="1">
      <alignment horizontal="right"/>
    </xf>
    <xf borderId="31" fillId="0" fontId="22" numFmtId="0" xfId="0" applyAlignment="1" applyBorder="1" applyFont="1">
      <alignment horizontal="center"/>
    </xf>
    <xf borderId="32" fillId="0" fontId="7" numFmtId="0" xfId="0" applyBorder="1" applyFont="1"/>
    <xf borderId="33" fillId="0" fontId="7" numFmtId="0" xfId="0" applyBorder="1" applyFont="1"/>
    <xf borderId="0" fillId="0" fontId="18" numFmtId="49" xfId="0" applyAlignment="1" applyFont="1" applyNumberFormat="1">
      <alignment horizontal="center"/>
    </xf>
    <xf borderId="31" fillId="0" fontId="18" numFmtId="1" xfId="0" applyAlignment="1" applyBorder="1" applyFont="1" applyNumberFormat="1">
      <alignment horizontal="center"/>
    </xf>
    <xf borderId="31" fillId="0" fontId="22" numFmtId="1" xfId="0" applyAlignment="1" applyBorder="1" applyFont="1" applyNumberFormat="1">
      <alignment horizontal="center"/>
    </xf>
    <xf borderId="9" fillId="13" fontId="18" numFmtId="0" xfId="0" applyBorder="1" applyFill="1" applyFont="1"/>
    <xf borderId="7" fillId="0" fontId="22" numFmtId="0" xfId="0" applyBorder="1" applyFont="1"/>
    <xf borderId="0" fillId="0" fontId="32" numFmtId="166" xfId="0" applyAlignment="1" applyFont="1" applyNumberFormat="1">
      <alignment vertical="center"/>
    </xf>
    <xf borderId="27" fillId="0" fontId="1" numFmtId="49" xfId="0" applyAlignment="1" applyBorder="1" applyFont="1" applyNumberFormat="1">
      <alignment horizontal="center"/>
    </xf>
    <xf borderId="0" fillId="0" fontId="18" numFmtId="0" xfId="0" applyAlignment="1" applyFont="1">
      <alignment horizontal="right" vertical="center"/>
    </xf>
    <xf borderId="31" fillId="0" fontId="1" numFmtId="0" xfId="0" applyAlignment="1" applyBorder="1" applyFont="1">
      <alignment horizontal="center"/>
    </xf>
    <xf borderId="0" fillId="0" fontId="33" numFmtId="0" xfId="0" applyFont="1"/>
    <xf borderId="7" fillId="0" fontId="1" numFmtId="0" xfId="0" applyBorder="1" applyFont="1"/>
    <xf borderId="9" fillId="14" fontId="18" numFmtId="0" xfId="0" applyAlignment="1" applyBorder="1" applyFill="1" applyFont="1">
      <alignment horizontal="left" vertical="center"/>
    </xf>
    <xf borderId="34" fillId="0" fontId="1" numFmtId="49" xfId="0" applyAlignment="1" applyBorder="1" applyFont="1" applyNumberFormat="1">
      <alignment horizontal="center"/>
    </xf>
    <xf borderId="35" fillId="0" fontId="1" numFmtId="0" xfId="0" applyBorder="1" applyFont="1"/>
    <xf borderId="35" fillId="0" fontId="1" numFmtId="0" xfId="0" applyAlignment="1" applyBorder="1" applyFont="1">
      <alignment horizontal="center"/>
    </xf>
    <xf borderId="36" fillId="0" fontId="1" numFmtId="0" xfId="0" applyBorder="1" applyFont="1"/>
    <xf borderId="0" fillId="0" fontId="22" numFmtId="49" xfId="0" applyAlignment="1" applyFont="1" applyNumberForma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22" numFmtId="0" xfId="0" applyAlignment="1" applyFont="1">
      <alignment horizontal="center" readingOrder="0" vertical="center"/>
    </xf>
    <xf borderId="0" fillId="0" fontId="23" numFmtId="49" xfId="0" applyAlignment="1" applyFont="1" applyNumberFormat="1">
      <alignment horizontal="center" vertical="center"/>
    </xf>
    <xf borderId="0" fillId="0" fontId="18" numFmtId="0" xfId="0" applyAlignment="1" applyFon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22" numFmtId="49" xfId="0" applyAlignment="1" applyFont="1" applyNumberFormat="1">
      <alignment horizontal="center" vertical="center"/>
    </xf>
    <xf borderId="0" fillId="0" fontId="23" numFmtId="0" xfId="0" applyAlignment="1" applyFont="1">
      <alignment horizontal="left" vertical="center"/>
    </xf>
    <xf borderId="0" fillId="0" fontId="29" numFmtId="0" xfId="0" applyAlignment="1" applyFont="1">
      <alignment horizontal="left" readingOrder="0"/>
    </xf>
    <xf borderId="0" fillId="0" fontId="1" numFmtId="165" xfId="0" applyAlignment="1" applyFont="1" applyNumberFormat="1">
      <alignment horizontal="center"/>
    </xf>
    <xf borderId="0" fillId="0" fontId="1" numFmtId="165" xfId="0" applyFont="1" applyNumberFormat="1"/>
    <xf borderId="0" fillId="0" fontId="1" numFmtId="0" xfId="0" applyAlignment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34" numFmtId="0" xfId="0" applyFont="1"/>
    <xf borderId="6" fillId="15" fontId="14" numFmtId="0" xfId="0" applyAlignment="1" applyBorder="1" applyFill="1" applyFont="1">
      <alignment horizontal="center" readingOrder="0" vertical="center"/>
    </xf>
    <xf borderId="37" fillId="5" fontId="23" numFmtId="49" xfId="0" applyAlignment="1" applyBorder="1" applyFont="1" applyNumberFormat="1">
      <alignment horizontal="center"/>
    </xf>
    <xf borderId="38" fillId="0" fontId="18" numFmtId="0" xfId="0" applyAlignment="1" applyBorder="1" applyFont="1">
      <alignment horizontal="left" readingOrder="0" vertical="center"/>
    </xf>
    <xf borderId="38" fillId="0" fontId="2" numFmtId="0" xfId="0" applyBorder="1" applyFont="1"/>
    <xf borderId="2" fillId="0" fontId="18" numFmtId="0" xfId="0" applyAlignment="1" applyBorder="1" applyFont="1">
      <alignment horizontal="left" vertical="center"/>
    </xf>
    <xf borderId="39" fillId="0" fontId="22" numFmtId="49" xfId="0" applyAlignment="1" applyBorder="1" applyFont="1" applyNumberFormat="1">
      <alignment horizontal="center" readingOrder="0"/>
    </xf>
    <xf borderId="40" fillId="0" fontId="18" numFmtId="0" xfId="0" applyAlignment="1" applyBorder="1" applyFont="1">
      <alignment readingOrder="0"/>
    </xf>
    <xf borderId="40" fillId="7" fontId="22" numFmtId="0" xfId="0" applyAlignment="1" applyBorder="1" applyFont="1">
      <alignment horizontal="center" readingOrder="0"/>
    </xf>
    <xf borderId="41" fillId="0" fontId="22" numFmtId="49" xfId="0" applyAlignment="1" applyBorder="1" applyFont="1" applyNumberFormat="1">
      <alignment horizontal="center" readingOrder="0"/>
    </xf>
    <xf borderId="42" fillId="0" fontId="18" numFmtId="0" xfId="0" applyAlignment="1" applyBorder="1" applyFont="1">
      <alignment readingOrder="0"/>
    </xf>
    <xf borderId="42" fillId="7" fontId="22" numFmtId="0" xfId="0" applyAlignment="1" applyBorder="1" applyFont="1">
      <alignment horizontal="center" readingOrder="0"/>
    </xf>
    <xf borderId="9" fillId="7" fontId="18" numFmtId="1" xfId="0" applyAlignment="1" applyBorder="1" applyFont="1" applyNumberFormat="1">
      <alignment horizontal="center" vertical="center"/>
    </xf>
    <xf borderId="9" fillId="7" fontId="27" numFmtId="1" xfId="0" applyAlignment="1" applyBorder="1" applyFont="1" applyNumberFormat="1">
      <alignment horizontal="center" vertical="center"/>
    </xf>
    <xf borderId="21" fillId="9" fontId="18" numFmtId="0" xfId="0" applyAlignment="1" applyBorder="1" applyFont="1">
      <alignment vertical="center"/>
    </xf>
    <xf borderId="43" fillId="8" fontId="22" numFmtId="49" xfId="0" applyAlignment="1" applyBorder="1" applyFont="1" applyNumberFormat="1">
      <alignment horizontal="center" vertical="center"/>
    </xf>
    <xf borderId="44" fillId="8" fontId="18" numFmtId="0" xfId="0" applyAlignment="1" applyBorder="1" applyFont="1">
      <alignment horizontal="left" vertical="center"/>
    </xf>
    <xf borderId="44" fillId="8" fontId="22" numFmtId="0" xfId="0" applyAlignment="1" applyBorder="1" applyFont="1">
      <alignment horizontal="center" vertical="center"/>
    </xf>
    <xf borderId="45" fillId="5" fontId="23" numFmtId="49" xfId="0" applyAlignment="1" applyBorder="1" applyFont="1" applyNumberFormat="1">
      <alignment horizontal="center" vertical="bottom"/>
    </xf>
    <xf borderId="46" fillId="0" fontId="18" numFmtId="0" xfId="0" applyAlignment="1" applyBorder="1" applyFont="1">
      <alignment horizontal="left" readingOrder="0" vertical="center"/>
    </xf>
    <xf borderId="46" fillId="0" fontId="2" numFmtId="0" xfId="0" applyAlignment="1" applyBorder="1" applyFont="1">
      <alignment vertical="bottom"/>
    </xf>
    <xf borderId="39" fillId="0" fontId="22" numFmtId="49" xfId="0" applyAlignment="1" applyBorder="1" applyFont="1" applyNumberFormat="1">
      <alignment horizontal="center" readingOrder="0" vertical="bottom"/>
    </xf>
    <xf borderId="40" fillId="0" fontId="18" numFmtId="0" xfId="0" applyAlignment="1" applyBorder="1" applyFont="1">
      <alignment readingOrder="0" vertical="bottom"/>
    </xf>
    <xf borderId="40" fillId="7" fontId="22" numFmtId="0" xfId="0" applyAlignment="1" applyBorder="1" applyFont="1">
      <alignment horizontal="center" readingOrder="0" vertical="bottom"/>
    </xf>
    <xf borderId="41" fillId="0" fontId="22" numFmtId="49" xfId="0" applyAlignment="1" applyBorder="1" applyFont="1" applyNumberFormat="1">
      <alignment horizontal="center" readingOrder="0" vertical="bottom"/>
    </xf>
    <xf borderId="42" fillId="0" fontId="18" numFmtId="0" xfId="0" applyAlignment="1" applyBorder="1" applyFont="1">
      <alignment readingOrder="0" vertical="bottom"/>
    </xf>
    <xf borderId="42" fillId="7" fontId="22" numFmtId="0" xfId="0" applyAlignment="1" applyBorder="1" applyFont="1">
      <alignment horizontal="center" vertical="bottom"/>
    </xf>
    <xf borderId="8" fillId="11" fontId="22" numFmtId="49" xfId="0" applyAlignment="1" applyBorder="1" applyFont="1" applyNumberFormat="1">
      <alignment horizontal="center" vertical="center"/>
    </xf>
    <xf borderId="9" fillId="11" fontId="18" numFmtId="0" xfId="0" applyAlignment="1" applyBorder="1" applyFont="1">
      <alignment horizontal="left" vertical="center"/>
    </xf>
    <xf borderId="0" fillId="0" fontId="2" numFmtId="0" xfId="0" applyAlignment="1" applyFont="1">
      <alignment vertical="bottom"/>
    </xf>
    <xf borderId="0" fillId="0" fontId="2" numFmtId="4" xfId="0" applyAlignment="1" applyFont="1" applyNumberFormat="1">
      <alignment vertical="bottom"/>
    </xf>
    <xf borderId="0" fillId="0" fontId="2" numFmtId="1" xfId="0" applyFont="1" applyNumberFormat="1"/>
    <xf borderId="47" fillId="8" fontId="2" numFmtId="49" xfId="0" applyBorder="1" applyFont="1" applyNumberFormat="1"/>
    <xf borderId="48" fillId="8" fontId="2" numFmtId="0" xfId="0" applyBorder="1" applyFont="1"/>
    <xf borderId="48" fillId="8" fontId="22" numFmtId="2" xfId="0" applyBorder="1" applyFont="1" applyNumberFormat="1"/>
    <xf borderId="48" fillId="8" fontId="2" numFmtId="165" xfId="0" applyBorder="1" applyFont="1" applyNumberFormat="1"/>
    <xf borderId="48" fillId="8" fontId="18" numFmtId="1" xfId="0" applyBorder="1" applyFont="1" applyNumberFormat="1"/>
    <xf borderId="48" fillId="8" fontId="2" numFmtId="1" xfId="0" applyBorder="1" applyFont="1" applyNumberFormat="1"/>
    <xf borderId="48" fillId="8" fontId="2" numFmtId="166" xfId="0" applyBorder="1" applyFont="1" applyNumberFormat="1"/>
    <xf borderId="49" fillId="8" fontId="2" numFmtId="0" xfId="0" applyAlignment="1" applyBorder="1" applyFont="1">
      <alignment vertical="bottom"/>
    </xf>
    <xf borderId="0" fillId="0" fontId="2" numFmtId="165" xfId="0" applyAlignment="1" applyFont="1" applyNumberFormat="1">
      <alignment vertical="bottom"/>
    </xf>
    <xf borderId="0" fillId="0" fontId="18" numFmtId="164" xfId="0" applyAlignment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0" fillId="0" fontId="2" numFmtId="1" xfId="0" applyAlignment="1" applyFont="1" applyNumberFormat="1">
      <alignment vertical="bottom"/>
    </xf>
    <xf borderId="38" fillId="0" fontId="22" numFmtId="2" xfId="0" applyBorder="1" applyFont="1" applyNumberFormat="1"/>
    <xf borderId="38" fillId="0" fontId="2" numFmtId="165" xfId="0" applyBorder="1" applyFont="1" applyNumberFormat="1"/>
    <xf borderId="38" fillId="0" fontId="18" numFmtId="1" xfId="0" applyBorder="1" applyFont="1" applyNumberFormat="1"/>
    <xf borderId="38" fillId="0" fontId="18" numFmtId="1" xfId="0" applyAlignment="1" applyBorder="1" applyFont="1" applyNumberFormat="1">
      <alignment vertical="bottom"/>
    </xf>
    <xf borderId="38" fillId="0" fontId="2" numFmtId="1" xfId="0" applyAlignment="1" applyBorder="1" applyFont="1" applyNumberFormat="1">
      <alignment vertical="bottom"/>
    </xf>
    <xf borderId="50" fillId="0" fontId="2" numFmtId="1" xfId="0" applyAlignment="1" applyBorder="1" applyFont="1" applyNumberFormat="1">
      <alignment vertical="bottom"/>
    </xf>
    <xf borderId="51" fillId="6" fontId="24" numFmtId="166" xfId="0" applyAlignment="1" applyBorder="1" applyFont="1" applyNumberFormat="1">
      <alignment horizontal="center" vertical="bottom"/>
    </xf>
    <xf borderId="38" fillId="0" fontId="2" numFmtId="0" xfId="0" applyAlignment="1" applyBorder="1" applyFont="1">
      <alignment vertical="bottom"/>
    </xf>
    <xf borderId="38" fillId="0" fontId="2" numFmtId="165" xfId="0" applyAlignment="1" applyBorder="1" applyFont="1" applyNumberFormat="1">
      <alignment vertical="bottom"/>
    </xf>
    <xf borderId="52" fillId="0" fontId="25" numFmtId="0" xfId="0" applyAlignment="1" applyBorder="1" applyFont="1">
      <alignment vertical="bottom"/>
    </xf>
    <xf borderId="0" fillId="0" fontId="18" numFmtId="0" xfId="0" applyAlignment="1" applyFont="1">
      <alignment horizontal="center" vertical="bottom"/>
    </xf>
    <xf borderId="0" fillId="0" fontId="18" numFmtId="4" xfId="0" applyAlignment="1" applyFont="1" applyNumberFormat="1">
      <alignment horizontal="center" vertical="bottom"/>
    </xf>
    <xf borderId="40" fillId="0" fontId="22" numFmtId="2" xfId="0" applyAlignment="1" applyBorder="1" applyFont="1" applyNumberFormat="1">
      <alignment readingOrder="0"/>
    </xf>
    <xf borderId="40" fillId="0" fontId="2" numFmtId="0" xfId="0" applyBorder="1" applyFont="1"/>
    <xf borderId="40" fillId="0" fontId="2" numFmtId="165" xfId="0" applyBorder="1" applyFont="1" applyNumberFormat="1"/>
    <xf borderId="40" fillId="6" fontId="18" numFmtId="1" xfId="0" applyAlignment="1" applyBorder="1" applyFont="1" applyNumberFormat="1">
      <alignment readingOrder="0"/>
    </xf>
    <xf borderId="40" fillId="0" fontId="18" numFmtId="1" xfId="0" applyAlignment="1" applyBorder="1" applyFont="1" applyNumberFormat="1">
      <alignment readingOrder="0"/>
    </xf>
    <xf borderId="40" fillId="2" fontId="22" numFmtId="166" xfId="0" applyAlignment="1" applyBorder="1" applyFont="1" applyNumberFormat="1">
      <alignment horizontal="center"/>
    </xf>
    <xf borderId="40" fillId="2" fontId="22" numFmtId="0" xfId="0" applyAlignment="1" applyBorder="1" applyFont="1">
      <alignment horizontal="right"/>
    </xf>
    <xf borderId="40" fillId="2" fontId="22" numFmtId="165" xfId="0" applyBorder="1" applyFont="1" applyNumberFormat="1"/>
    <xf borderId="52" fillId="2" fontId="25" numFmtId="0" xfId="0" applyAlignment="1" applyBorder="1" applyFont="1">
      <alignment horizontal="center" vertical="bottom"/>
    </xf>
    <xf borderId="0" fillId="0" fontId="22" numFmtId="165" xfId="0" applyAlignment="1" applyFont="1" applyNumberFormat="1">
      <alignment horizontal="center" vertical="bottom"/>
    </xf>
    <xf borderId="42" fillId="0" fontId="22" numFmtId="2" xfId="0" applyAlignment="1" applyBorder="1" applyFont="1" applyNumberFormat="1">
      <alignment readingOrder="0"/>
    </xf>
    <xf borderId="42" fillId="0" fontId="2" numFmtId="0" xfId="0" applyBorder="1" applyFont="1"/>
    <xf borderId="42" fillId="0" fontId="2" numFmtId="165" xfId="0" applyBorder="1" applyFont="1" applyNumberFormat="1"/>
    <xf borderId="42" fillId="6" fontId="18" numFmtId="1" xfId="0" applyAlignment="1" applyBorder="1" applyFont="1" applyNumberFormat="1">
      <alignment readingOrder="0"/>
    </xf>
    <xf borderId="42" fillId="2" fontId="22" numFmtId="166" xfId="0" applyAlignment="1" applyBorder="1" applyFont="1" applyNumberFormat="1">
      <alignment horizontal="center"/>
    </xf>
    <xf borderId="42" fillId="2" fontId="22" numFmtId="0" xfId="0" applyAlignment="1" applyBorder="1" applyFont="1">
      <alignment horizontal="right"/>
    </xf>
    <xf borderId="42" fillId="2" fontId="22" numFmtId="165" xfId="0" applyBorder="1" applyFont="1" applyNumberFormat="1"/>
    <xf borderId="36" fillId="2" fontId="25" numFmtId="0" xfId="0" applyAlignment="1" applyBorder="1" applyFont="1">
      <alignment horizontal="center" vertical="bottom"/>
    </xf>
    <xf borderId="47" fillId="8" fontId="2" numFmtId="49" xfId="0" applyAlignment="1" applyBorder="1" applyFont="1" applyNumberFormat="1">
      <alignment vertical="bottom"/>
    </xf>
    <xf borderId="48" fillId="8" fontId="2" numFmtId="0" xfId="0" applyAlignment="1" applyBorder="1" applyFont="1">
      <alignment vertical="bottom"/>
    </xf>
    <xf borderId="48" fillId="8" fontId="22" numFmtId="2" xfId="0" applyAlignment="1" applyBorder="1" applyFont="1" applyNumberFormat="1">
      <alignment vertical="bottom"/>
    </xf>
    <xf borderId="48" fillId="8" fontId="2" numFmtId="165" xfId="0" applyAlignment="1" applyBorder="1" applyFont="1" applyNumberFormat="1">
      <alignment vertical="bottom"/>
    </xf>
    <xf borderId="48" fillId="8" fontId="18" numFmtId="1" xfId="0" applyAlignment="1" applyBorder="1" applyFont="1" applyNumberFormat="1">
      <alignment vertical="bottom"/>
    </xf>
    <xf borderId="48" fillId="8" fontId="2" numFmtId="1" xfId="0" applyAlignment="1" applyBorder="1" applyFont="1" applyNumberFormat="1">
      <alignment vertical="bottom"/>
    </xf>
    <xf borderId="48" fillId="8" fontId="2" numFmtId="166" xfId="0" applyAlignment="1" applyBorder="1" applyFont="1" applyNumberFormat="1">
      <alignment vertical="bottom"/>
    </xf>
    <xf borderId="38" fillId="0" fontId="22" numFmtId="2" xfId="0" applyAlignment="1" applyBorder="1" applyFont="1" applyNumberFormat="1">
      <alignment vertical="bottom"/>
    </xf>
    <xf borderId="40" fillId="0" fontId="22" numFmtId="2" xfId="0" applyAlignment="1" applyBorder="1" applyFont="1" applyNumberFormat="1">
      <alignment horizontal="center" readingOrder="0" vertical="bottom"/>
    </xf>
    <xf borderId="40" fillId="0" fontId="2" numFmtId="0" xfId="0" applyAlignment="1" applyBorder="1" applyFont="1">
      <alignment vertical="bottom"/>
    </xf>
    <xf borderId="40" fillId="0" fontId="2" numFmtId="165" xfId="0" applyAlignment="1" applyBorder="1" applyFont="1" applyNumberFormat="1">
      <alignment vertical="bottom"/>
    </xf>
    <xf borderId="40" fillId="6" fontId="18" numFmtId="1" xfId="0" applyAlignment="1" applyBorder="1" applyFont="1" applyNumberFormat="1">
      <alignment horizontal="center" readingOrder="0" vertical="bottom"/>
    </xf>
    <xf borderId="40" fillId="6" fontId="18" numFmtId="1" xfId="0" applyAlignment="1" applyBorder="1" applyFont="1" applyNumberFormat="1">
      <alignment readingOrder="0" vertical="bottom"/>
    </xf>
    <xf borderId="40" fillId="2" fontId="22" numFmtId="166" xfId="0" applyAlignment="1" applyBorder="1" applyFont="1" applyNumberFormat="1">
      <alignment horizontal="center" vertical="bottom"/>
    </xf>
    <xf borderId="40" fillId="2" fontId="22" numFmtId="0" xfId="0" applyAlignment="1" applyBorder="1" applyFont="1">
      <alignment horizontal="right" vertical="bottom"/>
    </xf>
    <xf borderId="40" fillId="2" fontId="22" numFmtId="165" xfId="0" applyAlignment="1" applyBorder="1" applyFont="1" applyNumberFormat="1">
      <alignment horizontal="center" vertical="bottom"/>
    </xf>
    <xf borderId="40" fillId="0" fontId="18" numFmtId="1" xfId="0" applyAlignment="1" applyBorder="1" applyFont="1" applyNumberFormat="1">
      <alignment readingOrder="0" vertical="bottom"/>
    </xf>
    <xf borderId="42" fillId="0" fontId="22" numFmtId="2" xfId="0" applyAlignment="1" applyBorder="1" applyFont="1" applyNumberFormat="1">
      <alignment horizontal="center" readingOrder="0" vertical="bottom"/>
    </xf>
    <xf borderId="42" fillId="0" fontId="2" numFmtId="0" xfId="0" applyAlignment="1" applyBorder="1" applyFont="1">
      <alignment vertical="bottom"/>
    </xf>
    <xf borderId="42" fillId="0" fontId="2" numFmtId="165" xfId="0" applyAlignment="1" applyBorder="1" applyFont="1" applyNumberFormat="1">
      <alignment vertical="bottom"/>
    </xf>
    <xf borderId="42" fillId="6" fontId="18" numFmtId="1" xfId="0" applyAlignment="1" applyBorder="1" applyFont="1" applyNumberFormat="1">
      <alignment horizontal="center" readingOrder="0" vertical="bottom"/>
    </xf>
    <xf borderId="42" fillId="6" fontId="18" numFmtId="1" xfId="0" applyAlignment="1" applyBorder="1" applyFont="1" applyNumberFormat="1">
      <alignment readingOrder="0" vertical="bottom"/>
    </xf>
    <xf borderId="42" fillId="2" fontId="22" numFmtId="166" xfId="0" applyAlignment="1" applyBorder="1" applyFont="1" applyNumberFormat="1">
      <alignment horizontal="center" vertical="bottom"/>
    </xf>
    <xf borderId="42" fillId="2" fontId="22" numFmtId="0" xfId="0" applyAlignment="1" applyBorder="1" applyFont="1">
      <alignment horizontal="right" vertical="bottom"/>
    </xf>
    <xf borderId="42" fillId="2" fontId="22" numFmtId="165" xfId="0" applyAlignment="1" applyBorder="1" applyFont="1" applyNumberFormat="1">
      <alignment horizontal="center" vertical="bottom"/>
    </xf>
    <xf borderId="0" fillId="0" fontId="35" numFmtId="166" xfId="0" applyAlignment="1" applyFont="1" applyNumberFormat="1">
      <alignment vertical="center"/>
    </xf>
    <xf borderId="35" fillId="0" fontId="22" numFmtId="0" xfId="0" applyBorder="1" applyFont="1"/>
    <xf borderId="0" fillId="0" fontId="23" numFmtId="49" xfId="0" applyAlignment="1" applyFont="1" applyNumberFormat="1">
      <alignment horizontal="center"/>
    </xf>
    <xf borderId="0" fillId="0" fontId="22" numFmtId="49" xfId="0" applyAlignment="1" applyFont="1" applyNumberFormat="1">
      <alignment horizontal="center" readingOrder="0"/>
    </xf>
    <xf borderId="0" fillId="0" fontId="18" numFmtId="0" xfId="0" applyAlignment="1" applyFont="1">
      <alignment readingOrder="0"/>
    </xf>
    <xf borderId="0" fillId="0" fontId="22" numFmtId="0" xfId="0" applyAlignment="1" applyFont="1">
      <alignment horizontal="center" readingOrder="0"/>
    </xf>
    <xf borderId="0" fillId="0" fontId="23" numFmtId="49" xfId="0" applyAlignment="1" applyFont="1" applyNumberFormat="1">
      <alignment horizontal="center" vertical="bottom"/>
    </xf>
    <xf borderId="0" fillId="0" fontId="22" numFmtId="49" xfId="0" applyAlignment="1" applyFont="1" applyNumberFormat="1">
      <alignment horizontal="center" readingOrder="0" vertical="bottom"/>
    </xf>
    <xf borderId="0" fillId="0" fontId="18" numFmtId="0" xfId="0" applyAlignment="1" applyFont="1">
      <alignment readingOrder="0" vertical="bottom"/>
    </xf>
    <xf borderId="0" fillId="0" fontId="22" numFmtId="0" xfId="0" applyAlignment="1" applyFont="1">
      <alignment horizontal="center" readingOrder="0" vertical="bottom"/>
    </xf>
    <xf borderId="0" fillId="0" fontId="22" numFmtId="0" xfId="0" applyAlignment="1" applyFont="1">
      <alignment horizontal="center" vertical="bottom"/>
    </xf>
    <xf borderId="0" fillId="0" fontId="18" numFmtId="0" xfId="0" applyFont="1"/>
    <xf borderId="0" fillId="0" fontId="18" numFmtId="0" xfId="0" applyAlignment="1" applyFont="1">
      <alignment horizontal="center"/>
    </xf>
    <xf borderId="6" fillId="12" fontId="14" numFmtId="0" xfId="0" applyAlignment="1" applyBorder="1" applyFont="1">
      <alignment horizontal="center" readingOrder="0" vertical="center"/>
    </xf>
    <xf borderId="21" fillId="9" fontId="22" numFmtId="0" xfId="0" applyAlignment="1" applyBorder="1" applyFont="1">
      <alignment vertical="center"/>
    </xf>
    <xf borderId="20" fillId="8" fontId="28" numFmtId="1" xfId="0" applyAlignment="1" applyBorder="1" applyFont="1" applyNumberFormat="1">
      <alignment horizontal="center" vertical="center"/>
    </xf>
    <xf borderId="14" fillId="6" fontId="22" numFmtId="166" xfId="0" applyAlignment="1" applyBorder="1" applyFont="1" applyNumberFormat="1">
      <alignment horizontal="center" vertical="center"/>
    </xf>
    <xf borderId="0" fillId="10" fontId="29" numFmtId="0" xfId="0" applyFont="1"/>
    <xf borderId="14" fillId="10" fontId="18" numFmtId="1" xfId="0" applyAlignment="1" applyBorder="1" applyFont="1" applyNumberFormat="1">
      <alignment horizontal="center" readingOrder="0" vertical="center"/>
    </xf>
    <xf borderId="0" fillId="0" fontId="23" numFmtId="2" xfId="0" applyAlignment="1" applyFont="1" applyNumberFormat="1">
      <alignment horizontal="center" vertical="center"/>
    </xf>
    <xf borderId="0" fillId="12" fontId="23" numFmtId="2" xfId="0" applyAlignment="1" applyFont="1" applyNumberFormat="1">
      <alignment horizontal="center" vertical="center"/>
    </xf>
    <xf borderId="0" fillId="0" fontId="22" numFmtId="1" xfId="0" applyAlignment="1" applyFont="1" applyNumberFormat="1">
      <alignment horizontal="center"/>
    </xf>
    <xf borderId="14" fillId="0" fontId="18" numFmtId="0" xfId="0" applyAlignment="1" applyBorder="1" applyFont="1">
      <alignment horizontal="left" vertical="center"/>
    </xf>
    <xf borderId="17" fillId="0" fontId="18" numFmtId="0" xfId="0" applyAlignment="1" applyBorder="1" applyFont="1">
      <alignment horizontal="left" vertical="center"/>
    </xf>
    <xf borderId="0" fillId="0" fontId="36" numFmtId="0" xfId="0" applyFont="1"/>
    <xf borderId="7" fillId="0" fontId="2" numFmtId="1" xfId="0" applyAlignment="1" applyBorder="1" applyFont="1" applyNumberFormat="1">
      <alignment vertical="bottom"/>
    </xf>
    <xf borderId="48" fillId="4" fontId="19" numFmtId="49" xfId="0" applyAlignment="1" applyBorder="1" applyFont="1" applyNumberFormat="1">
      <alignment horizontal="center" vertical="bottom"/>
    </xf>
    <xf borderId="48" fillId="4" fontId="19" numFmtId="0" xfId="0" applyAlignment="1" applyBorder="1" applyFont="1">
      <alignment horizontal="center" vertical="bottom"/>
    </xf>
    <xf borderId="48" fillId="4" fontId="37" numFmtId="166" xfId="0" applyAlignment="1" applyBorder="1" applyFont="1" applyNumberFormat="1">
      <alignment horizontal="center" vertical="bottom"/>
    </xf>
    <xf borderId="48" fillId="4" fontId="38" numFmtId="0" xfId="0" applyAlignment="1" applyBorder="1" applyFont="1">
      <alignment horizontal="center" vertical="bottom"/>
    </xf>
    <xf borderId="48" fillId="4" fontId="21" numFmtId="0" xfId="0" applyAlignment="1" applyBorder="1" applyFont="1">
      <alignment horizontal="center" vertical="bottom"/>
    </xf>
    <xf borderId="48" fillId="4" fontId="19" numFmtId="1" xfId="0" applyAlignment="1" applyBorder="1" applyFont="1" applyNumberFormat="1">
      <alignment horizontal="center" vertical="bottom"/>
    </xf>
    <xf borderId="48" fillId="4" fontId="38" numFmtId="1" xfId="0" applyAlignment="1" applyBorder="1" applyFont="1" applyNumberFormat="1">
      <alignment horizontal="center" vertical="bottom"/>
    </xf>
    <xf borderId="48" fillId="4" fontId="19" numFmtId="166" xfId="0" applyAlignment="1" applyBorder="1" applyFont="1" applyNumberFormat="1">
      <alignment horizontal="center" vertical="bottom"/>
    </xf>
    <xf borderId="48" fillId="0" fontId="7" numFmtId="0" xfId="0" applyBorder="1" applyFont="1"/>
    <xf borderId="49" fillId="4" fontId="19" numFmtId="0" xfId="0" applyAlignment="1" applyBorder="1" applyFont="1">
      <alignment horizontal="center" vertical="bottom"/>
    </xf>
    <xf borderId="38" fillId="5" fontId="23" numFmtId="49" xfId="0" applyAlignment="1" applyBorder="1" applyFont="1" applyNumberFormat="1">
      <alignment horizontal="center" vertical="bottom"/>
    </xf>
    <xf borderId="38" fillId="0" fontId="18" numFmtId="0" xfId="0" applyAlignment="1" applyBorder="1" applyFont="1">
      <alignment vertical="bottom"/>
    </xf>
    <xf borderId="38" fillId="0" fontId="4" numFmtId="0" xfId="0" applyAlignment="1" applyBorder="1" applyFont="1">
      <alignment vertical="bottom"/>
    </xf>
    <xf borderId="38" fillId="10" fontId="2" numFmtId="0" xfId="0" applyAlignment="1" applyBorder="1" applyFont="1">
      <alignment vertical="bottom"/>
    </xf>
    <xf borderId="38" fillId="0" fontId="2" numFmtId="49" xfId="0" applyAlignment="1" applyBorder="1" applyFont="1" applyNumberFormat="1">
      <alignment vertical="bottom"/>
    </xf>
    <xf borderId="40" fillId="0" fontId="22" numFmtId="49" xfId="0" applyAlignment="1" applyBorder="1" applyFont="1" applyNumberFormat="1">
      <alignment horizontal="center" vertical="bottom"/>
    </xf>
    <xf borderId="40" fillId="0" fontId="18" numFmtId="0" xfId="0" applyAlignment="1" applyBorder="1" applyFont="1">
      <alignment vertical="bottom"/>
    </xf>
    <xf borderId="40" fillId="7" fontId="22" numFmtId="0" xfId="0" applyAlignment="1" applyBorder="1" applyFont="1">
      <alignment horizontal="center" vertical="bottom"/>
    </xf>
    <xf borderId="40" fillId="0" fontId="22" numFmtId="0" xfId="0" applyAlignment="1" applyBorder="1" applyFont="1">
      <alignment horizontal="center" vertical="center"/>
    </xf>
    <xf borderId="40" fillId="6" fontId="18" numFmtId="1" xfId="0" applyAlignment="1" applyBorder="1" applyFont="1" applyNumberFormat="1">
      <alignment horizontal="center" vertical="bottom"/>
    </xf>
    <xf borderId="40" fillId="11" fontId="18" numFmtId="1" xfId="0" applyAlignment="1" applyBorder="1" applyFont="1" applyNumberFormat="1">
      <alignment horizontal="center" vertical="bottom"/>
    </xf>
    <xf borderId="40" fillId="2" fontId="27" numFmtId="1" xfId="0" applyAlignment="1" applyBorder="1" applyFont="1" applyNumberFormat="1">
      <alignment horizontal="center" vertical="bottom"/>
    </xf>
    <xf borderId="40" fillId="2" fontId="28" numFmtId="1" xfId="0" applyAlignment="1" applyBorder="1" applyFont="1" applyNumberFormat="1">
      <alignment horizontal="center" vertical="bottom"/>
    </xf>
    <xf borderId="40" fillId="2" fontId="2" numFmtId="165" xfId="0" applyAlignment="1" applyBorder="1" applyFont="1" applyNumberFormat="1">
      <alignment vertical="bottom"/>
    </xf>
    <xf borderId="40" fillId="0" fontId="22" numFmtId="166" xfId="0" applyAlignment="1" applyBorder="1" applyFont="1" applyNumberFormat="1">
      <alignment horizontal="center" vertical="center"/>
    </xf>
    <xf borderId="40" fillId="0" fontId="2" numFmtId="166" xfId="0" applyAlignment="1" applyBorder="1" applyFont="1" applyNumberFormat="1">
      <alignment vertical="bottom"/>
    </xf>
    <xf borderId="42" fillId="0" fontId="22" numFmtId="49" xfId="0" applyAlignment="1" applyBorder="1" applyFont="1" applyNumberFormat="1">
      <alignment horizontal="center" vertical="bottom"/>
    </xf>
    <xf borderId="42" fillId="0" fontId="18" numFmtId="0" xfId="0" applyAlignment="1" applyBorder="1" applyFont="1">
      <alignment vertical="bottom"/>
    </xf>
    <xf borderId="42" fillId="7" fontId="22" numFmtId="0" xfId="0" applyAlignment="1" applyBorder="1" applyFont="1">
      <alignment horizontal="center" vertical="bottom"/>
    </xf>
    <xf borderId="42" fillId="0" fontId="22" numFmtId="0" xfId="0" applyAlignment="1" applyBorder="1" applyFont="1">
      <alignment horizontal="center" vertical="center"/>
    </xf>
    <xf borderId="42" fillId="6" fontId="18" numFmtId="1" xfId="0" applyAlignment="1" applyBorder="1" applyFont="1" applyNumberFormat="1">
      <alignment horizontal="center" vertical="bottom"/>
    </xf>
    <xf borderId="42" fillId="2" fontId="27" numFmtId="1" xfId="0" applyAlignment="1" applyBorder="1" applyFont="1" applyNumberFormat="1">
      <alignment horizontal="center" vertical="bottom"/>
    </xf>
    <xf borderId="42" fillId="11" fontId="18" numFmtId="1" xfId="0" applyAlignment="1" applyBorder="1" applyFont="1" applyNumberFormat="1">
      <alignment horizontal="center" vertical="bottom"/>
    </xf>
    <xf borderId="42" fillId="2" fontId="28" numFmtId="1" xfId="0" applyAlignment="1" applyBorder="1" applyFont="1" applyNumberFormat="1">
      <alignment horizontal="center" vertical="bottom"/>
    </xf>
    <xf borderId="42" fillId="2" fontId="2" numFmtId="165" xfId="0" applyAlignment="1" applyBorder="1" applyFont="1" applyNumberFormat="1">
      <alignment vertical="bottom"/>
    </xf>
    <xf borderId="35" fillId="8" fontId="2" numFmtId="49" xfId="0" applyAlignment="1" applyBorder="1" applyFont="1" applyNumberFormat="1">
      <alignment vertical="bottom"/>
    </xf>
    <xf borderId="35" fillId="8" fontId="2" numFmtId="0" xfId="0" applyAlignment="1" applyBorder="1" applyFont="1">
      <alignment vertical="bottom"/>
    </xf>
    <xf borderId="35" fillId="8" fontId="22" numFmtId="0" xfId="0" applyAlignment="1" applyBorder="1" applyFont="1">
      <alignment horizontal="center" vertical="center"/>
    </xf>
    <xf borderId="35" fillId="8" fontId="2" numFmtId="165" xfId="0" applyAlignment="1" applyBorder="1" applyFont="1" applyNumberFormat="1">
      <alignment vertical="bottom"/>
    </xf>
    <xf borderId="35" fillId="8" fontId="18" numFmtId="1" xfId="0" applyAlignment="1" applyBorder="1" applyFont="1" applyNumberFormat="1">
      <alignment horizontal="center" vertical="bottom"/>
    </xf>
    <xf borderId="35" fillId="8" fontId="2" numFmtId="1" xfId="0" applyAlignment="1" applyBorder="1" applyFont="1" applyNumberFormat="1">
      <alignment vertical="bottom"/>
    </xf>
    <xf borderId="35" fillId="8" fontId="2" numFmtId="166" xfId="0" applyAlignment="1" applyBorder="1" applyFont="1" applyNumberFormat="1">
      <alignment vertical="bottom"/>
    </xf>
    <xf borderId="36" fillId="8" fontId="2" numFmtId="0" xfId="0" applyAlignment="1" applyBorder="1" applyFont="1">
      <alignment vertical="bottom"/>
    </xf>
    <xf borderId="38" fillId="0" fontId="18" numFmtId="0" xfId="0" applyAlignment="1" applyBorder="1" applyFont="1">
      <alignment horizontal="center" vertical="bottom"/>
    </xf>
    <xf borderId="38" fillId="0" fontId="22" numFmtId="0" xfId="0" applyAlignment="1" applyBorder="1" applyFont="1">
      <alignment horizontal="center" vertical="center"/>
    </xf>
    <xf borderId="38" fillId="0" fontId="18" numFmtId="0" xfId="0" applyAlignment="1" applyBorder="1" applyFont="1">
      <alignment horizontal="center" vertical="bottom"/>
    </xf>
    <xf borderId="38" fillId="0" fontId="18" numFmtId="49" xfId="0" applyAlignment="1" applyBorder="1" applyFont="1" applyNumberFormat="1">
      <alignment horizontal="center" vertical="bottom"/>
    </xf>
    <xf borderId="38" fillId="0" fontId="18" numFmtId="1" xfId="0" applyAlignment="1" applyBorder="1" applyFont="1" applyNumberFormat="1">
      <alignment horizontal="center" vertical="bottom"/>
    </xf>
    <xf borderId="50" fillId="0" fontId="2" numFmtId="0" xfId="0" applyAlignment="1" applyBorder="1" applyFont="1">
      <alignment vertical="bottom"/>
    </xf>
    <xf borderId="0" fillId="0" fontId="39" numFmtId="166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23" numFmtId="0" xfId="0" applyFont="1"/>
    <xf borderId="23" fillId="0" fontId="18" numFmtId="0" xfId="0" applyAlignment="1" applyBorder="1" applyFont="1">
      <alignment horizontal="left" vertical="center"/>
    </xf>
    <xf borderId="35" fillId="0" fontId="4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89</xdr:row>
      <xdr:rowOff>0</xdr:rowOff>
    </xdr:from>
    <xdr:ext cx="1238250" cy="485775"/>
    <xdr:sp>
      <xdr:nvSpPr>
        <xdr:cNvPr id="3" name="Shape 3"/>
        <xdr:cNvSpPr/>
      </xdr:nvSpPr>
      <xdr:spPr>
        <a:xfrm>
          <a:off x="4731638" y="3541875"/>
          <a:ext cx="1228725" cy="4762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485775</xdr:colOff>
      <xdr:row>64</xdr:row>
      <xdr:rowOff>219075</xdr:rowOff>
    </xdr:from>
    <xdr:ext cx="1885950" cy="1009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95</xdr:row>
      <xdr:rowOff>0</xdr:rowOff>
    </xdr:from>
    <xdr:ext cx="1238250" cy="485775"/>
    <xdr:sp>
      <xdr:nvSpPr>
        <xdr:cNvPr id="3" name="Shape 3"/>
        <xdr:cNvSpPr/>
      </xdr:nvSpPr>
      <xdr:spPr>
        <a:xfrm>
          <a:off x="4731638" y="3541875"/>
          <a:ext cx="1228725" cy="4762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352425</xdr:colOff>
      <xdr:row>71</xdr:row>
      <xdr:rowOff>0</xdr:rowOff>
    </xdr:from>
    <xdr:ext cx="1885950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91</xdr:row>
      <xdr:rowOff>0</xdr:rowOff>
    </xdr:from>
    <xdr:ext cx="1238250" cy="485775"/>
    <xdr:sp>
      <xdr:nvSpPr>
        <xdr:cNvPr id="3" name="Shape 3"/>
        <xdr:cNvSpPr/>
      </xdr:nvSpPr>
      <xdr:spPr>
        <a:xfrm>
          <a:off x="4731638" y="3541875"/>
          <a:ext cx="1228725" cy="4762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342900</xdr:colOff>
      <xdr:row>65</xdr:row>
      <xdr:rowOff>304800</xdr:rowOff>
    </xdr:from>
    <xdr:ext cx="188595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103</xdr:row>
      <xdr:rowOff>0</xdr:rowOff>
    </xdr:from>
    <xdr:ext cx="1238250" cy="485775"/>
    <xdr:sp>
      <xdr:nvSpPr>
        <xdr:cNvPr id="3" name="Shape 3"/>
        <xdr:cNvSpPr/>
      </xdr:nvSpPr>
      <xdr:spPr>
        <a:xfrm>
          <a:off x="4731638" y="3541875"/>
          <a:ext cx="1228725" cy="4762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  <a:effectLst>
          <a:outerShdw rotWithShape="0" algn="ctr" dir="2700000" dist="107763">
            <a:srgbClr val="808080"/>
          </a:outerShdw>
        </a:effectLst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342900</xdr:colOff>
      <xdr:row>77</xdr:row>
      <xdr:rowOff>304800</xdr:rowOff>
    </xdr:from>
    <xdr:ext cx="188595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hidden="1" min="1" max="1" width="15.63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6.38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hidden="1" min="23" max="24" width="14.0"/>
    <col customWidth="1" hidden="1" min="25" max="25" width="13.88"/>
    <col customWidth="1" hidden="1" min="26" max="27" width="14.0"/>
    <col customWidth="1" hidden="1" min="28" max="29" width="13.38"/>
    <col customWidth="1" hidden="1" min="30" max="31" width="11.38"/>
    <col customWidth="1" min="32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idden="1">
      <c r="C1" s="1"/>
      <c r="D1" s="2"/>
      <c r="F1" s="3"/>
      <c r="H1" s="3"/>
    </row>
    <row r="2" hidden="1">
      <c r="C2" s="1"/>
      <c r="D2" s="2"/>
      <c r="F2" s="3"/>
      <c r="H2" s="3"/>
      <c r="V2" s="4">
        <v>1.0</v>
      </c>
      <c r="W2" s="5" t="s">
        <v>0</v>
      </c>
    </row>
    <row r="3" hidden="1">
      <c r="C3" s="1"/>
      <c r="D3" s="2"/>
      <c r="F3" s="3"/>
      <c r="H3" s="3"/>
      <c r="V3" s="4">
        <v>2.0</v>
      </c>
      <c r="W3" s="5" t="s">
        <v>1</v>
      </c>
    </row>
    <row r="4" hidden="1">
      <c r="C4" s="1"/>
      <c r="D4" s="2"/>
      <c r="F4" s="3"/>
      <c r="H4" s="3"/>
      <c r="V4" s="4">
        <v>3.0</v>
      </c>
      <c r="W4" s="5" t="s">
        <v>2</v>
      </c>
    </row>
    <row r="5" hidden="1">
      <c r="C5" s="1"/>
      <c r="D5" s="2"/>
      <c r="F5" s="3"/>
      <c r="H5" s="3"/>
      <c r="V5" s="4">
        <v>4.0</v>
      </c>
      <c r="W5" s="5" t="s">
        <v>2</v>
      </c>
    </row>
    <row r="6" hidden="1">
      <c r="C6" s="1"/>
      <c r="D6" s="2"/>
      <c r="F6" s="3"/>
      <c r="H6" s="3"/>
      <c r="V6" s="4">
        <v>5.0</v>
      </c>
      <c r="W6" s="5" t="s">
        <v>3</v>
      </c>
    </row>
    <row r="7" hidden="1">
      <c r="C7" s="1"/>
      <c r="D7" s="2"/>
      <c r="F7" s="3"/>
      <c r="H7" s="3"/>
      <c r="V7" s="4">
        <v>6.0</v>
      </c>
      <c r="W7" s="5" t="s">
        <v>4</v>
      </c>
    </row>
    <row r="8" hidden="1">
      <c r="C8" s="1"/>
      <c r="D8" s="2"/>
      <c r="F8" s="3"/>
      <c r="H8" s="3"/>
      <c r="V8" s="4">
        <v>7.0</v>
      </c>
      <c r="W8" s="5" t="s">
        <v>5</v>
      </c>
    </row>
    <row r="9" hidden="1">
      <c r="C9" s="1"/>
      <c r="D9" s="2"/>
      <c r="F9" s="3"/>
      <c r="H9" s="3"/>
      <c r="V9" s="4">
        <v>8.0</v>
      </c>
      <c r="W9" s="5" t="s">
        <v>6</v>
      </c>
    </row>
    <row r="10" hidden="1">
      <c r="C10" s="1"/>
      <c r="D10" s="2"/>
      <c r="F10" s="3"/>
      <c r="H10" s="3"/>
      <c r="V10" s="6">
        <v>9.0</v>
      </c>
      <c r="W10" s="7" t="s">
        <v>7</v>
      </c>
    </row>
    <row r="11" hidden="1">
      <c r="C11" s="1"/>
      <c r="D11" s="2"/>
      <c r="F11" s="3"/>
      <c r="H11" s="3"/>
    </row>
    <row r="12" hidden="1">
      <c r="C12" s="1"/>
      <c r="D12" s="2"/>
      <c r="F12" s="3"/>
      <c r="H12" s="3"/>
    </row>
    <row r="13" hidden="1">
      <c r="C13" s="1"/>
      <c r="D13" s="2"/>
      <c r="F13" s="3"/>
      <c r="H13" s="3"/>
      <c r="R13" s="8">
        <f>((SUM(Q13:Q17))-MIN(Q13:Q17))</f>
        <v>0</v>
      </c>
    </row>
    <row r="14" hidden="1">
      <c r="C14" s="1"/>
      <c r="D14" s="2"/>
      <c r="F14" s="3"/>
      <c r="H14" s="3"/>
    </row>
    <row r="15" hidden="1">
      <c r="C15" s="1"/>
      <c r="D15" s="2"/>
      <c r="F15" s="3"/>
      <c r="H15" s="3"/>
    </row>
    <row r="16" hidden="1">
      <c r="C16" s="1"/>
      <c r="D16" s="2"/>
      <c r="F16" s="3"/>
      <c r="H16" s="3"/>
      <c r="V16" s="4" t="s">
        <v>8</v>
      </c>
    </row>
    <row r="17" hidden="1">
      <c r="C17" s="1"/>
      <c r="D17" s="2"/>
      <c r="F17" s="3"/>
      <c r="H17" s="3"/>
    </row>
    <row r="18">
      <c r="C18" s="1"/>
      <c r="D18" s="2"/>
      <c r="F18" s="3"/>
      <c r="H18" s="3"/>
    </row>
    <row r="19">
      <c r="C19" s="1"/>
      <c r="D19" s="2"/>
      <c r="F19" s="3"/>
      <c r="H19" s="3"/>
    </row>
    <row r="20"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18"/>
      <c r="B21" s="18"/>
      <c r="C21" s="19"/>
      <c r="D21" s="20" t="s">
        <v>15</v>
      </c>
      <c r="E21" s="21"/>
      <c r="F21" s="22" t="s">
        <v>16</v>
      </c>
      <c r="H21" s="23"/>
      <c r="I21" s="24"/>
      <c r="J21" s="25" t="s">
        <v>17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R22-HLOOKUP(V22,$AL$877:$EG$884,2)</f>
        <v>#VALUE!</v>
      </c>
      <c r="X22" s="41" t="str">
        <f>R22-HLOOKUP(V22,$AL$877:$EG$884,3)</f>
        <v>#VALUE!</v>
      </c>
      <c r="Y22" s="41" t="str">
        <f>R22-HLOOKUP(V22,$AL$877:$EG$884,4)</f>
        <v>#VALUE!</v>
      </c>
      <c r="Z22" s="41" t="str">
        <f>R22-HLOOKUP(V22,$AL$877:$EG$884,5)</f>
        <v>#VALUE!</v>
      </c>
      <c r="AA22" s="41" t="str">
        <f>R22-HLOOKUP(V22,$AL$877:$EG$884,6)</f>
        <v>#VALUE!</v>
      </c>
      <c r="AB22" s="41" t="str">
        <f>R22-HLOOKUP(V22,$AL$877:$EG$884,7)</f>
        <v>#VALUE!</v>
      </c>
      <c r="AC22" s="41" t="str">
        <f>R22-HLOOKUP(V22,$AL$877:$EG$884,8)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>
      <c r="A23" s="43" t="s">
        <v>8</v>
      </c>
      <c r="B23" s="43"/>
      <c r="C23" s="44" t="s">
        <v>33</v>
      </c>
      <c r="D23" s="45" t="s">
        <v>34</v>
      </c>
      <c r="E23" s="46" t="s">
        <v>35</v>
      </c>
      <c r="F23" s="47"/>
      <c r="G23" s="48"/>
      <c r="H23" s="49"/>
      <c r="I23" s="49" t="s">
        <v>8</v>
      </c>
      <c r="J23" s="50"/>
      <c r="K23" s="51"/>
      <c r="L23" s="51"/>
      <c r="M23" s="51"/>
      <c r="N23" s="51"/>
      <c r="O23" s="51"/>
      <c r="P23" s="51"/>
      <c r="Q23" s="51"/>
      <c r="R23" s="51"/>
      <c r="S23" s="52">
        <f>SUM(S24:S27)</f>
        <v>557.29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557.29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>
      <c r="A24" s="56">
        <f t="shared" ref="A24:A27" si="1">IF(R24="","",IF(B24="HOMME",10^(0.938573813*LOG(G24/157.141)^2)*R24,IF(B24="FEMME",10^(1.005487664 * LOG(G24/112.811)^2)*R24,"")))</f>
        <v>164.8076312</v>
      </c>
      <c r="B24" s="57" t="s">
        <v>36</v>
      </c>
      <c r="C24" s="58">
        <f>IF(S23="","",RANK(S23,$AE$23:$AE$29,0))</f>
        <v>1</v>
      </c>
      <c r="D24" s="59" t="s">
        <v>37</v>
      </c>
      <c r="E24" s="60" t="s">
        <v>38</v>
      </c>
      <c r="F24" s="61">
        <v>2009.0</v>
      </c>
      <c r="G24" s="62">
        <v>51.5</v>
      </c>
      <c r="H24" s="63"/>
      <c r="I24" s="64"/>
      <c r="J24" s="65">
        <v>23.0</v>
      </c>
      <c r="K24" s="65">
        <v>25.0</v>
      </c>
      <c r="L24" s="65">
        <v>27.0</v>
      </c>
      <c r="M24" s="66">
        <f t="shared" ref="M24:M27" si="2">IF(MAXA(J24+K24,K24+L24,J24+L24,J24,K24,L24)&lt;=0,0,MAXA(J24+K24,K24+L24,J24+L24,J24,K24,L24))</f>
        <v>52</v>
      </c>
      <c r="N24" s="65">
        <v>34.0</v>
      </c>
      <c r="O24" s="65">
        <v>36.0</v>
      </c>
      <c r="P24" s="65">
        <v>38.0</v>
      </c>
      <c r="Q24" s="66">
        <f t="shared" ref="Q24:Q27" si="3">IF(MAXA(N24+O24,O24+P24,N24+P24,N24,O24,P24)&lt;=0,0,MAXA(N24+O24,O24+P24,N24+P24,N24,O24,P24))</f>
        <v>74</v>
      </c>
      <c r="R24" s="67">
        <f t="shared" ref="R24:R27" si="4">Q24+M24</f>
        <v>126</v>
      </c>
      <c r="S24" s="68">
        <f t="shared" ref="S24:S27" si="5">R24-G24</f>
        <v>74.5</v>
      </c>
      <c r="T24" s="69" t="str">
        <f t="shared" ref="T24:T27" si="6">IF(U24=AC24,$W$2,IF(U24=AB24,$W$3,IF(U24=AA24,$W$5,IF(U24=Z24,$W$6,IF(U24=Y24,$W$7,IF(U24=X24,$W$8,IF(U24&gt;=0,$W$9,$W$10)))))))</f>
        <v>#N/A</v>
      </c>
      <c r="U24" s="70" t="str">
        <f t="shared" ref="U24:U27" si="7">IF(AC24&gt;=0,AC24,IF(AB24&gt;=0,AB24,IF(AA24&gt;=0,AA24,IF(Z24&gt;=0,Z24,IF(Y24&gt;=0,Y24,IF(X24&gt;=0,X24,W24))))))</f>
        <v>#N/A</v>
      </c>
      <c r="V24" s="71" t="str">
        <f t="shared" ref="V24:V27" si="8">IF(B24="HOMME",IF(OR(F24="SEN",F24&lt;1998),VLOOKUP(G24,$AQ$2153:$AV$2171,6),IF(AND(F24&gt;1997,F24&lt;2000),VLOOKUP(G24,$AQ$2153:$AV$2171,5),IF(AND(F24&gt;1999,F24&lt;2002),VLOOKUP(G24,$AQ$2153:$AV$2171,4),IF(AND(F24&gt;2001,F24&lt;2004),VLOOKUP(G24,$AQ$2153:$AV$2171,3),VLOOKUP(G24,$AQ$2153:$AV$2171,2))))), IF(OR(F24="SEN",F24&lt;1998),VLOOKUP(G24,$AW$2156:$BB$2169,6),IF(AND(F24&gt;1997,F24&lt;2000),VLOOKUP(G24,$AW$2156:$BB$2169,5),IF(AND(F24&gt;1999,F24&lt;2002),VLOOKUP(G24,$AW$2156:$BB$2169,4),IF(AND(F24&gt;2001,F24&lt;2004),VLOOKUP(G24,$AW$2156:$BB$2169,3),VLOOKUP(G24,$AW$2156:$BB$2169,2))))))</f>
        <v>FB53</v>
      </c>
      <c r="W24" s="72" t="str">
        <f t="shared" ref="W24:W27" si="9">R24-HLOOKUP(V24,$AL$877:$DW$884,2,FALSE)</f>
        <v>#N/A</v>
      </c>
      <c r="X24" s="72" t="str">
        <f t="shared" ref="X24:X27" si="10">R24-HLOOKUP(V24,$AL$877:$DW$884,3,FALSE)</f>
        <v>#N/A</v>
      </c>
      <c r="Y24" s="72" t="str">
        <f t="shared" ref="Y24:Y27" si="11">R24-HLOOKUP(V24,$AL$877:$DW$884,4,FALSE)</f>
        <v>#N/A</v>
      </c>
      <c r="Z24" s="72" t="str">
        <f t="shared" ref="Z24:Z27" si="12">R24-HLOOKUP(V24,$AL$877:$EG$884,5,FALSE)</f>
        <v>#N/A</v>
      </c>
      <c r="AA24" s="72" t="str">
        <f t="shared" ref="AA24:AA27" si="13">R24-HLOOKUP(V24,$AL$877:$DW$884,6,FALSE)</f>
        <v>#N/A</v>
      </c>
      <c r="AB24" s="72" t="str">
        <f t="shared" ref="AB24:AB27" si="14">R24-HLOOKUP(V24,$AL$877:$DW$884,7,FALSE)</f>
        <v>#N/A</v>
      </c>
      <c r="AC24" s="72" t="str">
        <f t="shared" ref="AC24:AC27" si="15">R24-HLOOKUP(V24,$AL$877:$DW$884,8,FALSE)</f>
        <v>#N/A</v>
      </c>
      <c r="AD24" s="54"/>
      <c r="AE24" s="55">
        <f>S29</f>
        <v>556.82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>
      <c r="A25" s="56">
        <f t="shared" si="1"/>
        <v>159.587666</v>
      </c>
      <c r="B25" s="57" t="s">
        <v>36</v>
      </c>
      <c r="C25" s="73"/>
      <c r="D25" s="59" t="s">
        <v>39</v>
      </c>
      <c r="E25" s="60" t="s">
        <v>40</v>
      </c>
      <c r="F25" s="61">
        <v>2009.0</v>
      </c>
      <c r="G25" s="62">
        <v>46.9</v>
      </c>
      <c r="H25" s="63"/>
      <c r="I25" s="64"/>
      <c r="J25" s="65">
        <v>20.0</v>
      </c>
      <c r="K25" s="65">
        <v>22.0</v>
      </c>
      <c r="L25" s="65">
        <v>24.0</v>
      </c>
      <c r="M25" s="66">
        <f t="shared" si="2"/>
        <v>46</v>
      </c>
      <c r="N25" s="65">
        <v>31.0</v>
      </c>
      <c r="O25" s="65">
        <v>33.0</v>
      </c>
      <c r="P25" s="65">
        <v>35.0</v>
      </c>
      <c r="Q25" s="66">
        <f t="shared" si="3"/>
        <v>68</v>
      </c>
      <c r="R25" s="67">
        <f t="shared" si="4"/>
        <v>114</v>
      </c>
      <c r="S25" s="68">
        <f t="shared" si="5"/>
        <v>67.1</v>
      </c>
      <c r="T25" s="69" t="str">
        <f t="shared" si="6"/>
        <v>#N/A</v>
      </c>
      <c r="U25" s="70" t="str">
        <f t="shared" si="7"/>
        <v>#N/A</v>
      </c>
      <c r="V25" s="71" t="str">
        <f t="shared" si="8"/>
        <v>FB48</v>
      </c>
      <c r="W25" s="72" t="str">
        <f t="shared" si="9"/>
        <v>#N/A</v>
      </c>
      <c r="X25" s="72" t="str">
        <f t="shared" si="10"/>
        <v>#N/A</v>
      </c>
      <c r="Y25" s="72" t="str">
        <f t="shared" si="11"/>
        <v>#N/A</v>
      </c>
      <c r="Z25" s="72" t="str">
        <f t="shared" si="12"/>
        <v>#N/A</v>
      </c>
      <c r="AA25" s="72" t="str">
        <f t="shared" si="13"/>
        <v>#N/A</v>
      </c>
      <c r="AB25" s="72" t="str">
        <f t="shared" si="14"/>
        <v>#N/A</v>
      </c>
      <c r="AC25" s="72" t="str">
        <f t="shared" si="15"/>
        <v>#N/A</v>
      </c>
      <c r="AD25" s="54"/>
      <c r="AE25" s="55">
        <f>S35</f>
        <v>143.97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>
      <c r="A26" s="56">
        <f t="shared" si="1"/>
        <v>318.7093981</v>
      </c>
      <c r="B26" s="57" t="s">
        <v>41</v>
      </c>
      <c r="C26" s="73"/>
      <c r="D26" s="59" t="s">
        <v>42</v>
      </c>
      <c r="E26" s="60" t="s">
        <v>43</v>
      </c>
      <c r="F26" s="61">
        <v>2009.0</v>
      </c>
      <c r="G26" s="62">
        <v>59.16</v>
      </c>
      <c r="H26" s="63"/>
      <c r="I26" s="64"/>
      <c r="J26" s="65">
        <v>48.0</v>
      </c>
      <c r="K26" s="65">
        <v>50.0</v>
      </c>
      <c r="L26" s="65">
        <v>52.0</v>
      </c>
      <c r="M26" s="66">
        <f t="shared" si="2"/>
        <v>102</v>
      </c>
      <c r="N26" s="65">
        <v>56.0</v>
      </c>
      <c r="O26" s="65">
        <v>-58.0</v>
      </c>
      <c r="P26" s="65">
        <v>58.0</v>
      </c>
      <c r="Q26" s="66">
        <f t="shared" si="3"/>
        <v>114</v>
      </c>
      <c r="R26" s="67">
        <f t="shared" si="4"/>
        <v>216</v>
      </c>
      <c r="S26" s="68">
        <f t="shared" si="5"/>
        <v>156.84</v>
      </c>
      <c r="T26" s="69" t="str">
        <f t="shared" si="6"/>
        <v>#N/A</v>
      </c>
      <c r="U26" s="70" t="str">
        <f t="shared" si="7"/>
        <v>#N/A</v>
      </c>
      <c r="V26" s="71" t="str">
        <f t="shared" si="8"/>
        <v>B62</v>
      </c>
      <c r="W26" s="72" t="str">
        <f t="shared" si="9"/>
        <v>#N/A</v>
      </c>
      <c r="X26" s="72" t="str">
        <f t="shared" si="10"/>
        <v>#N/A</v>
      </c>
      <c r="Y26" s="72" t="str">
        <f t="shared" si="11"/>
        <v>#N/A</v>
      </c>
      <c r="Z26" s="72" t="str">
        <f t="shared" si="12"/>
        <v>#N/A</v>
      </c>
      <c r="AA26" s="72" t="str">
        <f t="shared" si="13"/>
        <v>#N/A</v>
      </c>
      <c r="AB26" s="72" t="str">
        <f t="shared" si="14"/>
        <v>#N/A</v>
      </c>
      <c r="AC26" s="72" t="str">
        <f t="shared" si="15"/>
        <v>#N/A</v>
      </c>
      <c r="AD26" s="54"/>
      <c r="AE26" s="55">
        <f>S41</f>
        <v>375.93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>
      <c r="A27" s="56">
        <f t="shared" si="1"/>
        <v>389.0304454</v>
      </c>
      <c r="B27" s="57" t="s">
        <v>41</v>
      </c>
      <c r="C27" s="73"/>
      <c r="D27" s="74" t="s">
        <v>44</v>
      </c>
      <c r="E27" s="75" t="s">
        <v>45</v>
      </c>
      <c r="F27" s="76">
        <v>2009.0</v>
      </c>
      <c r="G27" s="77">
        <v>115.15</v>
      </c>
      <c r="H27" s="78"/>
      <c r="I27" s="79"/>
      <c r="J27" s="80">
        <v>80.0</v>
      </c>
      <c r="K27" s="80">
        <v>82.0</v>
      </c>
      <c r="L27" s="80">
        <v>84.0</v>
      </c>
      <c r="M27" s="81">
        <f t="shared" si="2"/>
        <v>166</v>
      </c>
      <c r="N27" s="80">
        <v>101.0</v>
      </c>
      <c r="O27" s="80">
        <v>103.0</v>
      </c>
      <c r="P27" s="80">
        <v>105.0</v>
      </c>
      <c r="Q27" s="81">
        <f t="shared" si="3"/>
        <v>208</v>
      </c>
      <c r="R27" s="82">
        <f t="shared" si="4"/>
        <v>374</v>
      </c>
      <c r="S27" s="83">
        <f t="shared" si="5"/>
        <v>258.85</v>
      </c>
      <c r="T27" s="84" t="str">
        <f t="shared" si="6"/>
        <v>#N/A</v>
      </c>
      <c r="U27" s="85" t="str">
        <f t="shared" si="7"/>
        <v>#N/A</v>
      </c>
      <c r="V27" s="86" t="str">
        <f t="shared" si="8"/>
        <v>B+77</v>
      </c>
      <c r="W27" s="72" t="str">
        <f t="shared" si="9"/>
        <v>#N/A</v>
      </c>
      <c r="X27" s="72" t="str">
        <f t="shared" si="10"/>
        <v>#N/A</v>
      </c>
      <c r="Y27" s="72" t="str">
        <f t="shared" si="11"/>
        <v>#N/A</v>
      </c>
      <c r="Z27" s="72" t="str">
        <f t="shared" si="12"/>
        <v>#N/A</v>
      </c>
      <c r="AA27" s="72" t="str">
        <f t="shared" si="13"/>
        <v>#N/A</v>
      </c>
      <c r="AB27" s="72" t="str">
        <f t="shared" si="14"/>
        <v>#N/A</v>
      </c>
      <c r="AC27" s="72" t="str">
        <f t="shared" si="15"/>
        <v>#N/A</v>
      </c>
      <c r="AD27" s="54"/>
      <c r="AE27" s="55">
        <f>S47</f>
        <v>253.15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87"/>
      <c r="D28" s="88"/>
      <c r="E28" s="89"/>
      <c r="F28" s="90"/>
      <c r="G28" s="90"/>
      <c r="H28" s="90"/>
      <c r="I28" s="91"/>
      <c r="J28" s="92"/>
      <c r="K28" s="92"/>
      <c r="L28" s="92"/>
      <c r="M28" s="93"/>
      <c r="N28" s="94"/>
      <c r="O28" s="94"/>
      <c r="P28" s="94"/>
      <c r="Q28" s="93"/>
      <c r="R28" s="95"/>
      <c r="S28" s="96"/>
      <c r="T28" s="97"/>
      <c r="U28" s="98"/>
      <c r="V28" s="99"/>
      <c r="W28" s="72"/>
      <c r="X28" s="72"/>
      <c r="Y28" s="72"/>
      <c r="Z28" s="72"/>
      <c r="AA28" s="72"/>
      <c r="AB28" s="72"/>
      <c r="AC28" s="72"/>
      <c r="AD28" s="54"/>
      <c r="AE28" s="55">
        <f>S53</f>
        <v>200.6</v>
      </c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>
      <c r="A29" s="43" t="s">
        <v>8</v>
      </c>
      <c r="B29" s="43"/>
      <c r="C29" s="44"/>
      <c r="D29" s="45" t="s">
        <v>34</v>
      </c>
      <c r="E29" s="100" t="s">
        <v>46</v>
      </c>
      <c r="F29" s="47"/>
      <c r="G29" s="48"/>
      <c r="H29" s="49"/>
      <c r="I29" s="49" t="s">
        <v>8</v>
      </c>
      <c r="J29" s="101"/>
      <c r="K29" s="102"/>
      <c r="L29" s="102"/>
      <c r="M29" s="51"/>
      <c r="N29" s="103"/>
      <c r="O29" s="103"/>
      <c r="P29" s="103"/>
      <c r="Q29" s="51"/>
      <c r="R29" s="51"/>
      <c r="S29" s="52">
        <f>SUM(S30:S33)</f>
        <v>556.82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5">
        <f>S59</f>
        <v>347.38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>
      <c r="A30" s="56">
        <f t="shared" ref="A30:A33" si="16">IF(R30="","",IF(B30="HOMME",10^(0.938573813*LOG(G30/157.141)^2)*R30,IF(B30="FEMME",10^(1.005487664 * LOG(G30/112.811)^2)*R30,"")))</f>
        <v>229.7870366</v>
      </c>
      <c r="B30" s="57" t="s">
        <v>36</v>
      </c>
      <c r="C30" s="87">
        <f>IF(S29="","",RANK(S29,$AE$23:$AE$29,0))</f>
        <v>2</v>
      </c>
      <c r="D30" s="104" t="s">
        <v>47</v>
      </c>
      <c r="E30" s="105" t="s">
        <v>48</v>
      </c>
      <c r="F30" s="106">
        <v>2008.0</v>
      </c>
      <c r="G30" s="62">
        <v>59.4</v>
      </c>
      <c r="H30" s="63"/>
      <c r="I30" s="64"/>
      <c r="J30" s="65">
        <v>40.0</v>
      </c>
      <c r="K30" s="65">
        <v>42.0</v>
      </c>
      <c r="L30" s="65">
        <v>44.0</v>
      </c>
      <c r="M30" s="66">
        <f t="shared" ref="M30:M33" si="17">IF(MAXA(J30+K30,K30+L30,J30+L30,J30,K30,L30)&lt;=0,0,MAXA(J30+K30,K30+L30,J30+L30,J30,K30,L30))</f>
        <v>86</v>
      </c>
      <c r="N30" s="65">
        <v>50.0</v>
      </c>
      <c r="O30" s="65">
        <v>52.0</v>
      </c>
      <c r="P30" s="65">
        <v>54.0</v>
      </c>
      <c r="Q30" s="66">
        <f t="shared" ref="Q30:Q33" si="18">IF(MAXA(N30+O30,O30+P30,N30+P30,N30,O30,P30)&lt;=0,0,MAXA(N30+O30,O30+P30,N30+P30,N30,O30,P30))</f>
        <v>106</v>
      </c>
      <c r="R30" s="67">
        <f t="shared" ref="R30:R33" si="19">Q30+M30</f>
        <v>192</v>
      </c>
      <c r="S30" s="68">
        <f t="shared" ref="S30:S33" si="20">R30-G30</f>
        <v>132.6</v>
      </c>
      <c r="T30" s="69" t="str">
        <f t="shared" ref="T30:T33" si="21">IF(U30=AC30,$W$2,IF(U30=AB30,$W$3,IF(U30=AA30,$W$5,IF(U30=Z30,$W$6,IF(U30=Y30,$W$7,IF(U30=X30,$W$8,IF(U30&gt;=0,$W$9,$W$10)))))))</f>
        <v>#N/A</v>
      </c>
      <c r="U30" s="70" t="str">
        <f t="shared" ref="U30:U33" si="22">IF(AC30&gt;=0,AC30,IF(AB30&gt;=0,AB30,IF(AA30&gt;=0,AA30,IF(Z30&gt;=0,Z30,IF(Y30&gt;=0,Y30,IF(X30&gt;=0,X30,W30))))))</f>
        <v>#N/A</v>
      </c>
      <c r="V30" s="71" t="str">
        <f t="shared" ref="V30:V33" si="23">IF(B30="HOMME",IF(OR(F30="SEN",F30&lt;1998),VLOOKUP(G30,$AQ$2153:$AV$2171,6),IF(AND(F30&gt;1997,F30&lt;2000),VLOOKUP(G30,$AQ$2153:$AV$2171,5),IF(AND(F30&gt;1999,F30&lt;2002),VLOOKUP(G30,$AQ$2153:$AV$2171,4),IF(AND(F30&gt;2001,F30&lt;2004),VLOOKUP(G30,$AQ$2153:$AV$2171,3),VLOOKUP(G30,$AQ$2153:$AV$2171,2))))), IF(OR(F30="SEN",F30&lt;1998),VLOOKUP(G30,$AW$2156:$BB$2169,6),IF(AND(F30&gt;1997,F30&lt;2000),VLOOKUP(G30,$AW$2156:$BB$2169,5),IF(AND(F30&gt;1999,F30&lt;2002),VLOOKUP(G30,$AW$2156:$BB$2169,4),IF(AND(F30&gt;2001,F30&lt;2004),VLOOKUP(G30,$AW$2156:$BB$2169,3),VLOOKUP(G30,$AW$2156:$BB$2169,2))))))</f>
        <v>FB+58</v>
      </c>
      <c r="W30" s="72" t="str">
        <f t="shared" ref="W30:W33" si="24">R30-HLOOKUP(V30,$AL$877:$DW$884,2,FALSE)</f>
        <v>#N/A</v>
      </c>
      <c r="X30" s="72" t="str">
        <f t="shared" ref="X30:X33" si="25">R30-HLOOKUP(V30,$AL$877:$DW$884,3,FALSE)</f>
        <v>#N/A</v>
      </c>
      <c r="Y30" s="72" t="str">
        <f t="shared" ref="Y30:Y33" si="26">R30-HLOOKUP(V30,$AL$877:$DW$884,4,FALSE)</f>
        <v>#N/A</v>
      </c>
      <c r="Z30" s="72" t="str">
        <f t="shared" ref="Z30:Z33" si="27">R30-HLOOKUP(V30,$AL$877:$EG$884,5,FALSE)</f>
        <v>#N/A</v>
      </c>
      <c r="AA30" s="72" t="str">
        <f t="shared" ref="AA30:AA33" si="28">R30-HLOOKUP(V30,$AL$877:$DW$884,6,FALSE)</f>
        <v>#N/A</v>
      </c>
      <c r="AB30" s="72" t="str">
        <f t="shared" ref="AB30:AB33" si="29">R30-HLOOKUP(V30,$AL$877:$DW$884,7,FALSE)</f>
        <v>#N/A</v>
      </c>
      <c r="AC30" s="72" t="str">
        <f t="shared" ref="AC30:AC33" si="30">R30-HLOOKUP(V30,$AL$877:$DW$884,8,FALSE)</f>
        <v>#N/A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>
      <c r="A31" s="56">
        <f t="shared" si="16"/>
        <v>183.6094129</v>
      </c>
      <c r="B31" s="57" t="s">
        <v>36</v>
      </c>
      <c r="D31" s="59" t="s">
        <v>49</v>
      </c>
      <c r="E31" s="60" t="s">
        <v>50</v>
      </c>
      <c r="F31" s="61">
        <v>2008.0</v>
      </c>
      <c r="G31" s="62">
        <v>51.3</v>
      </c>
      <c r="H31" s="63"/>
      <c r="I31" s="64"/>
      <c r="J31" s="65">
        <v>28.0</v>
      </c>
      <c r="K31" s="65">
        <v>30.0</v>
      </c>
      <c r="L31" s="65">
        <v>32.0</v>
      </c>
      <c r="M31" s="66">
        <f t="shared" si="17"/>
        <v>62</v>
      </c>
      <c r="N31" s="65">
        <v>36.0</v>
      </c>
      <c r="O31" s="65">
        <v>38.0</v>
      </c>
      <c r="P31" s="65">
        <v>40.0</v>
      </c>
      <c r="Q31" s="66">
        <f t="shared" si="18"/>
        <v>78</v>
      </c>
      <c r="R31" s="67">
        <f t="shared" si="19"/>
        <v>140</v>
      </c>
      <c r="S31" s="68">
        <f t="shared" si="20"/>
        <v>88.7</v>
      </c>
      <c r="T31" s="69" t="str">
        <f t="shared" si="21"/>
        <v>#N/A</v>
      </c>
      <c r="U31" s="70" t="str">
        <f t="shared" si="22"/>
        <v>#N/A</v>
      </c>
      <c r="V31" s="71" t="str">
        <f t="shared" si="23"/>
        <v>FB53</v>
      </c>
      <c r="W31" s="72" t="str">
        <f t="shared" si="24"/>
        <v>#N/A</v>
      </c>
      <c r="X31" s="72" t="str">
        <f t="shared" si="25"/>
        <v>#N/A</v>
      </c>
      <c r="Y31" s="72" t="str">
        <f t="shared" si="26"/>
        <v>#N/A</v>
      </c>
      <c r="Z31" s="72" t="str">
        <f t="shared" si="27"/>
        <v>#N/A</v>
      </c>
      <c r="AA31" s="72" t="str">
        <f t="shared" si="28"/>
        <v>#N/A</v>
      </c>
      <c r="AB31" s="72" t="str">
        <f t="shared" si="29"/>
        <v>#N/A</v>
      </c>
      <c r="AC31" s="72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>
      <c r="A32" s="56">
        <f t="shared" si="16"/>
        <v>331.7461336</v>
      </c>
      <c r="B32" s="57" t="s">
        <v>41</v>
      </c>
      <c r="D32" s="59" t="s">
        <v>51</v>
      </c>
      <c r="E32" s="60" t="s">
        <v>52</v>
      </c>
      <c r="F32" s="61">
        <v>2008.0</v>
      </c>
      <c r="G32" s="62">
        <v>65.2</v>
      </c>
      <c r="H32" s="63"/>
      <c r="I32" s="64"/>
      <c r="J32" s="65">
        <v>55.0</v>
      </c>
      <c r="K32" s="65">
        <v>57.0</v>
      </c>
      <c r="L32" s="107">
        <v>0.0</v>
      </c>
      <c r="M32" s="66">
        <f t="shared" si="17"/>
        <v>112</v>
      </c>
      <c r="N32" s="65">
        <v>64.0</v>
      </c>
      <c r="O32" s="65">
        <v>-66.0</v>
      </c>
      <c r="P32" s="65">
        <v>66.0</v>
      </c>
      <c r="Q32" s="66">
        <f t="shared" si="18"/>
        <v>130</v>
      </c>
      <c r="R32" s="67">
        <f t="shared" si="19"/>
        <v>242</v>
      </c>
      <c r="S32" s="68">
        <f t="shared" si="20"/>
        <v>176.8</v>
      </c>
      <c r="T32" s="69" t="str">
        <f t="shared" si="21"/>
        <v>#N/A</v>
      </c>
      <c r="U32" s="70" t="str">
        <f t="shared" si="22"/>
        <v>#N/A</v>
      </c>
      <c r="V32" s="71" t="str">
        <f t="shared" si="23"/>
        <v>B69</v>
      </c>
      <c r="W32" s="72" t="str">
        <f t="shared" si="24"/>
        <v>#N/A</v>
      </c>
      <c r="X32" s="72" t="str">
        <f t="shared" si="25"/>
        <v>#N/A</v>
      </c>
      <c r="Y32" s="72" t="str">
        <f t="shared" si="26"/>
        <v>#N/A</v>
      </c>
      <c r="Z32" s="72" t="str">
        <f t="shared" si="27"/>
        <v>#N/A</v>
      </c>
      <c r="AA32" s="72" t="str">
        <f t="shared" si="28"/>
        <v>#N/A</v>
      </c>
      <c r="AB32" s="72" t="str">
        <f t="shared" si="29"/>
        <v>#N/A</v>
      </c>
      <c r="AC32" s="72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>
      <c r="A33" s="56">
        <f t="shared" si="16"/>
        <v>299.6907095</v>
      </c>
      <c r="B33" s="57" t="s">
        <v>41</v>
      </c>
      <c r="D33" s="108" t="s">
        <v>53</v>
      </c>
      <c r="E33" s="109" t="s">
        <v>54</v>
      </c>
      <c r="F33" s="110">
        <v>2008.0</v>
      </c>
      <c r="G33" s="77">
        <v>69.28</v>
      </c>
      <c r="H33" s="78"/>
      <c r="I33" s="79"/>
      <c r="J33" s="111">
        <v>48.0</v>
      </c>
      <c r="K33" s="80">
        <v>50.0</v>
      </c>
      <c r="L33" s="80">
        <v>52.0</v>
      </c>
      <c r="M33" s="81">
        <f t="shared" si="17"/>
        <v>102</v>
      </c>
      <c r="N33" s="80">
        <v>60.0</v>
      </c>
      <c r="O33" s="80">
        <v>62.0</v>
      </c>
      <c r="P33" s="80">
        <v>64.0</v>
      </c>
      <c r="Q33" s="81">
        <f t="shared" si="18"/>
        <v>126</v>
      </c>
      <c r="R33" s="82">
        <f t="shared" si="19"/>
        <v>228</v>
      </c>
      <c r="S33" s="83">
        <f t="shared" si="20"/>
        <v>158.72</v>
      </c>
      <c r="T33" s="84" t="str">
        <f t="shared" si="21"/>
        <v>#N/A</v>
      </c>
      <c r="U33" s="85" t="str">
        <f t="shared" si="22"/>
        <v>#N/A</v>
      </c>
      <c r="V33" s="86" t="str">
        <f t="shared" si="23"/>
        <v>B77</v>
      </c>
      <c r="W33" s="72" t="str">
        <f t="shared" si="24"/>
        <v>#N/A</v>
      </c>
      <c r="X33" s="72" t="str">
        <f t="shared" si="25"/>
        <v>#N/A</v>
      </c>
      <c r="Y33" s="72" t="str">
        <f t="shared" si="26"/>
        <v>#N/A</v>
      </c>
      <c r="Z33" s="72" t="str">
        <f t="shared" si="27"/>
        <v>#N/A</v>
      </c>
      <c r="AA33" s="72" t="str">
        <f t="shared" si="28"/>
        <v>#N/A</v>
      </c>
      <c r="AB33" s="72" t="str">
        <f t="shared" si="29"/>
        <v>#N/A</v>
      </c>
      <c r="AC33" s="72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87"/>
      <c r="D34" s="88"/>
      <c r="E34" s="89"/>
      <c r="F34" s="90"/>
      <c r="G34" s="90"/>
      <c r="H34" s="90"/>
      <c r="I34" s="91"/>
      <c r="J34" s="92"/>
      <c r="K34" s="92"/>
      <c r="L34" s="92"/>
      <c r="M34" s="93"/>
      <c r="N34" s="92"/>
      <c r="O34" s="92"/>
      <c r="P34" s="92"/>
      <c r="Q34" s="112"/>
      <c r="R34" s="95"/>
      <c r="S34" s="96"/>
      <c r="T34" s="97"/>
      <c r="U34" s="98"/>
      <c r="V34" s="99"/>
      <c r="W34" s="72"/>
      <c r="X34" s="72"/>
      <c r="Y34" s="72"/>
      <c r="Z34" s="72"/>
      <c r="AA34" s="72"/>
      <c r="AB34" s="72"/>
      <c r="AC34" s="72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>
      <c r="A35" s="43" t="s">
        <v>8</v>
      </c>
      <c r="B35" s="43"/>
      <c r="C35" s="44"/>
      <c r="D35" s="45" t="s">
        <v>34</v>
      </c>
      <c r="E35" s="46" t="s">
        <v>55</v>
      </c>
      <c r="F35" s="48"/>
      <c r="G35" s="48"/>
      <c r="H35" s="49"/>
      <c r="I35" s="49" t="s">
        <v>8</v>
      </c>
      <c r="J35" s="101"/>
      <c r="K35" s="102"/>
      <c r="L35" s="102"/>
      <c r="M35" s="51"/>
      <c r="N35" s="102"/>
      <c r="O35" s="102"/>
      <c r="P35" s="102"/>
      <c r="Q35" s="51"/>
      <c r="R35" s="51"/>
      <c r="S35" s="52">
        <f>SUM(S36:S39)</f>
        <v>143.97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>
      <c r="A36" s="56">
        <f t="shared" ref="A36:A39" si="31">IF(R36="","",IF(B36="HOMME",10^(0.938573813*LOG(G36/157.141)^2)*R36,IF(B36="FEMME",10^(1.005487664 * LOG(G36/112.811)^2)*R36,"")))</f>
        <v>148.2126142</v>
      </c>
      <c r="B36" s="57" t="s">
        <v>36</v>
      </c>
      <c r="C36" s="87">
        <f>IF(S35="","",RANK(S35,$AE$23:$AE$29,0))</f>
        <v>7</v>
      </c>
      <c r="D36" s="59" t="s">
        <v>56</v>
      </c>
      <c r="E36" s="60" t="s">
        <v>57</v>
      </c>
      <c r="F36" s="61">
        <v>2008.0</v>
      </c>
      <c r="G36" s="62">
        <v>90.17</v>
      </c>
      <c r="H36" s="63"/>
      <c r="I36" s="64"/>
      <c r="J36" s="65">
        <v>32.0</v>
      </c>
      <c r="K36" s="65">
        <v>34.0</v>
      </c>
      <c r="L36" s="65">
        <v>36.0</v>
      </c>
      <c r="M36" s="66">
        <f t="shared" ref="M36:M39" si="32">IF(MAXA(J36+K36,K36+L36,J36+L36,J36,K36,L36)&lt;=0,0,MAXA(J36+K36,K36+L36,J36+L36,J36,K36,L36))</f>
        <v>70</v>
      </c>
      <c r="N36" s="65">
        <v>36.0</v>
      </c>
      <c r="O36" s="65">
        <v>37.0</v>
      </c>
      <c r="P36" s="65">
        <v>38.0</v>
      </c>
      <c r="Q36" s="66">
        <f t="shared" ref="Q36:Q39" si="33">IF(MAXA(N36+O36,O36+P36,N36+P36,N36,O36,P36)&lt;=0,0,MAXA(N36+O36,O36+P36,N36+P36,N36,O36,P36))</f>
        <v>75</v>
      </c>
      <c r="R36" s="67">
        <f t="shared" ref="R36:R39" si="34">Q36+M36</f>
        <v>145</v>
      </c>
      <c r="S36" s="68">
        <f t="shared" ref="S36:S39" si="35">R36-G36</f>
        <v>54.83</v>
      </c>
      <c r="T36" s="69" t="str">
        <f t="shared" ref="T36:T39" si="36">IF(U36=AC36,$W$2,IF(U36=AB36,$W$3,IF(U36=AA36,$W$5,IF(U36=Z36,$W$6,IF(U36=Y36,$W$7,IF(U36=X36,$W$8,IF(U36&gt;=0,$W$9,$W$10)))))))</f>
        <v>#N/A</v>
      </c>
      <c r="U36" s="70" t="str">
        <f t="shared" ref="U36:U39" si="37">IF(AC36&gt;=0,AC36,IF(AB36&gt;=0,AB36,IF(AA36&gt;=0,AA36,IF(Z36&gt;=0,Z36,IF(Y36&gt;=0,Y36,IF(X36&gt;=0,X36,W36))))))</f>
        <v>#N/A</v>
      </c>
      <c r="V36" s="71" t="str">
        <f t="shared" ref="V36:V39" si="38">IF(B36="HOMME",IF(OR(F36="SEN",F36&lt;1998),VLOOKUP(G36,$AQ$2153:$AV$2171,6),IF(AND(F36&gt;1997,F36&lt;2000),VLOOKUP(G36,$AQ$2153:$AV$2171,5),IF(AND(F36&gt;1999,F36&lt;2002),VLOOKUP(G36,$AQ$2153:$AV$2171,4),IF(AND(F36&gt;2001,F36&lt;2004),VLOOKUP(G36,$AQ$2153:$AV$2171,3),VLOOKUP(G36,$AQ$2153:$AV$2171,2))))), IF(OR(F36="SEN",F36&lt;1998),VLOOKUP(G36,$AW$2156:$BB$2169,6),IF(AND(F36&gt;1997,F36&lt;2000),VLOOKUP(G36,$AW$2156:$BB$2169,5),IF(AND(F36&gt;1999,F36&lt;2002),VLOOKUP(G36,$AW$2156:$BB$2169,4),IF(AND(F36&gt;2001,F36&lt;2004),VLOOKUP(G36,$AW$2156:$BB$2169,3),VLOOKUP(G36,$AW$2156:$BB$2169,2))))))</f>
        <v>FB+58</v>
      </c>
      <c r="W36" s="72" t="str">
        <f t="shared" ref="W36:W39" si="39">R36-HLOOKUP(V36,$AL$877:$DW$884,2,FALSE)</f>
        <v>#N/A</v>
      </c>
      <c r="X36" s="72" t="str">
        <f t="shared" ref="X36:X39" si="40">R36-HLOOKUP(V36,$AL$877:$DW$884,3,FALSE)</f>
        <v>#N/A</v>
      </c>
      <c r="Y36" s="72" t="str">
        <f t="shared" ref="Y36:Y39" si="41">R36-HLOOKUP(V36,$AL$877:$DW$884,4,FALSE)</f>
        <v>#N/A</v>
      </c>
      <c r="Z36" s="72" t="str">
        <f t="shared" ref="Z36:Z39" si="42">R36-HLOOKUP(V36,$AL$877:$EG$884,5,FALSE)</f>
        <v>#N/A</v>
      </c>
      <c r="AA36" s="72" t="str">
        <f t="shared" ref="AA36:AA39" si="43">R36-HLOOKUP(V36,$AL$877:$DW$884,6,FALSE)</f>
        <v>#N/A</v>
      </c>
      <c r="AB36" s="72" t="str">
        <f t="shared" ref="AB36:AB39" si="44">R36-HLOOKUP(V36,$AL$877:$DW$884,7,FALSE)</f>
        <v>#N/A</v>
      </c>
      <c r="AC36" s="72" t="str">
        <f t="shared" ref="AC36:AC39" si="45">R36-HLOOKUP(V36,$AL$877:$DW$884,8,FALSE)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>
      <c r="A37" s="56">
        <f t="shared" si="31"/>
        <v>74.19426576</v>
      </c>
      <c r="B37" s="57" t="s">
        <v>36</v>
      </c>
      <c r="D37" s="59" t="s">
        <v>58</v>
      </c>
      <c r="E37" s="60" t="s">
        <v>59</v>
      </c>
      <c r="F37" s="61">
        <v>2010.0</v>
      </c>
      <c r="G37" s="62">
        <v>46.9</v>
      </c>
      <c r="H37" s="63"/>
      <c r="I37" s="64"/>
      <c r="J37" s="65">
        <v>16.0</v>
      </c>
      <c r="K37" s="65">
        <v>18.0</v>
      </c>
      <c r="L37" s="107">
        <v>-19.0</v>
      </c>
      <c r="M37" s="66">
        <f t="shared" si="32"/>
        <v>34</v>
      </c>
      <c r="N37" s="65">
        <v>19.0</v>
      </c>
      <c r="O37" s="65">
        <v>-21.0</v>
      </c>
      <c r="P37" s="107">
        <v>-21.0</v>
      </c>
      <c r="Q37" s="66">
        <f t="shared" si="33"/>
        <v>19</v>
      </c>
      <c r="R37" s="67">
        <f t="shared" si="34"/>
        <v>53</v>
      </c>
      <c r="S37" s="68">
        <f t="shared" si="35"/>
        <v>6.1</v>
      </c>
      <c r="T37" s="69" t="str">
        <f t="shared" si="36"/>
        <v>#N/A</v>
      </c>
      <c r="U37" s="70" t="str">
        <f t="shared" si="37"/>
        <v>#N/A</v>
      </c>
      <c r="V37" s="71" t="str">
        <f t="shared" si="38"/>
        <v>FB48</v>
      </c>
      <c r="W37" s="72" t="str">
        <f t="shared" si="39"/>
        <v>#N/A</v>
      </c>
      <c r="X37" s="72" t="str">
        <f t="shared" si="40"/>
        <v>#N/A</v>
      </c>
      <c r="Y37" s="72" t="str">
        <f t="shared" si="41"/>
        <v>#N/A</v>
      </c>
      <c r="Z37" s="72" t="str">
        <f t="shared" si="42"/>
        <v>#N/A</v>
      </c>
      <c r="AA37" s="72" t="str">
        <f t="shared" si="43"/>
        <v>#N/A</v>
      </c>
      <c r="AB37" s="72" t="str">
        <f t="shared" si="44"/>
        <v>#N/A</v>
      </c>
      <c r="AC37" s="72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>
      <c r="A38" s="56">
        <f t="shared" si="31"/>
        <v>165.3664098</v>
      </c>
      <c r="B38" s="57" t="s">
        <v>41</v>
      </c>
      <c r="D38" s="59" t="s">
        <v>60</v>
      </c>
      <c r="E38" s="60" t="s">
        <v>61</v>
      </c>
      <c r="F38" s="61">
        <v>2009.0</v>
      </c>
      <c r="G38" s="62">
        <v>89.06</v>
      </c>
      <c r="H38" s="63"/>
      <c r="I38" s="64"/>
      <c r="J38" s="65">
        <v>30.0</v>
      </c>
      <c r="K38" s="65">
        <v>31.0</v>
      </c>
      <c r="L38" s="65">
        <v>33.0</v>
      </c>
      <c r="M38" s="66">
        <f t="shared" si="32"/>
        <v>64</v>
      </c>
      <c r="N38" s="65">
        <v>40.0</v>
      </c>
      <c r="O38" s="107">
        <v>-41.0</v>
      </c>
      <c r="P38" s="65">
        <v>41.0</v>
      </c>
      <c r="Q38" s="66">
        <f t="shared" si="33"/>
        <v>81</v>
      </c>
      <c r="R38" s="67">
        <f t="shared" si="34"/>
        <v>145</v>
      </c>
      <c r="S38" s="68">
        <f t="shared" si="35"/>
        <v>55.94</v>
      </c>
      <c r="T38" s="69" t="str">
        <f t="shared" si="36"/>
        <v>#N/A</v>
      </c>
      <c r="U38" s="70" t="str">
        <f t="shared" si="37"/>
        <v>#N/A</v>
      </c>
      <c r="V38" s="71" t="str">
        <f t="shared" si="38"/>
        <v>B+77</v>
      </c>
      <c r="W38" s="72" t="str">
        <f t="shared" si="39"/>
        <v>#N/A</v>
      </c>
      <c r="X38" s="72" t="str">
        <f t="shared" si="40"/>
        <v>#N/A</v>
      </c>
      <c r="Y38" s="72" t="str">
        <f t="shared" si="41"/>
        <v>#N/A</v>
      </c>
      <c r="Z38" s="72" t="str">
        <f t="shared" si="42"/>
        <v>#N/A</v>
      </c>
      <c r="AA38" s="72" t="str">
        <f t="shared" si="43"/>
        <v>#N/A</v>
      </c>
      <c r="AB38" s="72" t="str">
        <f t="shared" si="44"/>
        <v>#N/A</v>
      </c>
      <c r="AC38" s="72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>
      <c r="A39" s="56">
        <f t="shared" si="31"/>
        <v>129.6966212</v>
      </c>
      <c r="B39" s="57" t="s">
        <v>41</v>
      </c>
      <c r="D39" s="74" t="s">
        <v>62</v>
      </c>
      <c r="E39" s="75" t="s">
        <v>63</v>
      </c>
      <c r="F39" s="76">
        <v>2010.0</v>
      </c>
      <c r="G39" s="77">
        <v>52.9</v>
      </c>
      <c r="H39" s="78"/>
      <c r="I39" s="79"/>
      <c r="J39" s="113">
        <v>-18.0</v>
      </c>
      <c r="K39" s="80">
        <v>18.0</v>
      </c>
      <c r="L39" s="80">
        <v>20.0</v>
      </c>
      <c r="M39" s="81">
        <f t="shared" si="32"/>
        <v>38</v>
      </c>
      <c r="N39" s="80">
        <v>20.0</v>
      </c>
      <c r="O39" s="80">
        <v>-22.0</v>
      </c>
      <c r="P39" s="80">
        <v>22.0</v>
      </c>
      <c r="Q39" s="81">
        <f t="shared" si="33"/>
        <v>42</v>
      </c>
      <c r="R39" s="82">
        <f t="shared" si="34"/>
        <v>80</v>
      </c>
      <c r="S39" s="83">
        <f t="shared" si="35"/>
        <v>27.1</v>
      </c>
      <c r="T39" s="84" t="str">
        <f t="shared" si="36"/>
        <v>#N/A</v>
      </c>
      <c r="U39" s="85" t="str">
        <f t="shared" si="37"/>
        <v>#N/A</v>
      </c>
      <c r="V39" s="86" t="str">
        <f t="shared" si="38"/>
        <v>B56</v>
      </c>
      <c r="W39" s="72" t="str">
        <f t="shared" si="39"/>
        <v>#N/A</v>
      </c>
      <c r="X39" s="72" t="str">
        <f t="shared" si="40"/>
        <v>#N/A</v>
      </c>
      <c r="Y39" s="72" t="str">
        <f t="shared" si="41"/>
        <v>#N/A</v>
      </c>
      <c r="Z39" s="72" t="str">
        <f t="shared" si="42"/>
        <v>#N/A</v>
      </c>
      <c r="AA39" s="72" t="str">
        <f t="shared" si="43"/>
        <v>#N/A</v>
      </c>
      <c r="AB39" s="72" t="str">
        <f t="shared" si="44"/>
        <v>#N/A</v>
      </c>
      <c r="AC39" s="72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87"/>
      <c r="D40" s="114"/>
      <c r="E40" s="115"/>
      <c r="F40" s="116"/>
      <c r="G40" s="116"/>
      <c r="H40" s="116"/>
      <c r="I40" s="117"/>
      <c r="J40" s="118"/>
      <c r="K40" s="118"/>
      <c r="L40" s="118"/>
      <c r="M40" s="112"/>
      <c r="N40" s="118"/>
      <c r="O40" s="118"/>
      <c r="P40" s="118"/>
      <c r="Q40" s="112"/>
      <c r="R40" s="95"/>
      <c r="S40" s="96"/>
      <c r="T40" s="97"/>
      <c r="U40" s="98"/>
      <c r="V40" s="99"/>
      <c r="W40" s="72"/>
      <c r="X40" s="72"/>
      <c r="Y40" s="72"/>
      <c r="Z40" s="72"/>
      <c r="AA40" s="72"/>
      <c r="AB40" s="72"/>
      <c r="AC40" s="72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>
      <c r="A41" s="43" t="s">
        <v>8</v>
      </c>
      <c r="B41" s="43"/>
      <c r="C41" s="44"/>
      <c r="D41" s="45" t="s">
        <v>34</v>
      </c>
      <c r="E41" s="46" t="s">
        <v>64</v>
      </c>
      <c r="F41" s="47"/>
      <c r="G41" s="48"/>
      <c r="H41" s="49"/>
      <c r="I41" s="49" t="s">
        <v>8</v>
      </c>
      <c r="J41" s="101"/>
      <c r="K41" s="102"/>
      <c r="L41" s="102"/>
      <c r="M41" s="51"/>
      <c r="N41" s="102"/>
      <c r="O41" s="102"/>
      <c r="P41" s="102"/>
      <c r="Q41" s="51"/>
      <c r="R41" s="51"/>
      <c r="S41" s="52">
        <f>SUM(S42:S45)</f>
        <v>375.93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>
      <c r="A42" s="56">
        <f t="shared" ref="A42:A45" si="46">IF(R42="","",IF(B42="HOMME",10^(0.938573813*LOG(G42/157.141)^2)*R42,IF(B42="FEMME",10^(1.005487664 * LOG(G42/112.811)^2)*R42,"")))</f>
        <v>166.7633973</v>
      </c>
      <c r="B42" s="57" t="s">
        <v>36</v>
      </c>
      <c r="C42" s="87">
        <f>IF(S41="","",RANK(S41,$AE$23:$AE$29,0))</f>
        <v>3</v>
      </c>
      <c r="D42" s="59" t="s">
        <v>65</v>
      </c>
      <c r="E42" s="60" t="s">
        <v>66</v>
      </c>
      <c r="F42" s="61">
        <v>2008.0</v>
      </c>
      <c r="G42" s="62">
        <v>52.4</v>
      </c>
      <c r="H42" s="63"/>
      <c r="I42" s="64"/>
      <c r="J42" s="65">
        <v>25.0</v>
      </c>
      <c r="K42" s="65">
        <v>26.0</v>
      </c>
      <c r="L42" s="65">
        <v>27.0</v>
      </c>
      <c r="M42" s="66">
        <f t="shared" ref="M42:M45" si="47">IF(MAXA(J42+K42,K42+L42,J42+L42,J42,K42,L42)&lt;=0,0,MAXA(J42+K42,K42+L42,J42+L42,J42,K42,L42))</f>
        <v>53</v>
      </c>
      <c r="N42" s="65">
        <v>35.0</v>
      </c>
      <c r="O42" s="65">
        <v>37.0</v>
      </c>
      <c r="P42" s="65">
        <v>39.0</v>
      </c>
      <c r="Q42" s="66">
        <f t="shared" ref="Q42:Q45" si="48">IF(MAXA(N42+O42,O42+P42,N42+P42,N42,O42,P42)&lt;=0,0,MAXA(N42+O42,O42+P42,N42+P42,N42,O42,P42))</f>
        <v>76</v>
      </c>
      <c r="R42" s="67">
        <f t="shared" ref="R42:R45" si="49">Q42+M42</f>
        <v>129</v>
      </c>
      <c r="S42" s="68">
        <f t="shared" ref="S42:S45" si="50">R42-G42</f>
        <v>76.6</v>
      </c>
      <c r="T42" s="69" t="str">
        <f t="shared" ref="T42:T45" si="51">IF(U42=AC42,$W$2,IF(U42=AB42,$W$3,IF(U42=AA42,$W$5,IF(U42=Z42,$W$6,IF(U42=Y42,$W$7,IF(U42=X42,$W$8,IF(U42&gt;=0,$W$9,$W$10)))))))</f>
        <v>#N/A</v>
      </c>
      <c r="U42" s="70" t="str">
        <f t="shared" ref="U42:U45" si="52">IF(AC42&gt;=0,AC42,IF(AB42&gt;=0,AB42,IF(AA42&gt;=0,AA42,IF(Z42&gt;=0,Z42,IF(Y42&gt;=0,Y42,IF(X42&gt;=0,X42,W42))))))</f>
        <v>#N/A</v>
      </c>
      <c r="V42" s="71" t="str">
        <f t="shared" ref="V42:V45" si="53">IF(B42="HOMME",IF(OR(F42="SEN",F42&lt;1998),VLOOKUP(G42,$AQ$2153:$AV$2171,6),IF(AND(F42&gt;1997,F42&lt;2000),VLOOKUP(G42,$AQ$2153:$AV$2171,5),IF(AND(F42&gt;1999,F42&lt;2002),VLOOKUP(G42,$AQ$2153:$AV$2171,4),IF(AND(F42&gt;2001,F42&lt;2004),VLOOKUP(G42,$AQ$2153:$AV$2171,3),VLOOKUP(G42,$AQ$2153:$AV$2171,2))))), IF(OR(F42="SEN",F42&lt;1998),VLOOKUP(G42,$AW$2156:$BB$2169,6),IF(AND(F42&gt;1997,F42&lt;2000),VLOOKUP(G42,$AW$2156:$BB$2169,5),IF(AND(F42&gt;1999,F42&lt;2002),VLOOKUP(G42,$AW$2156:$BB$2169,4),IF(AND(F42&gt;2001,F42&lt;2004),VLOOKUP(G42,$AW$2156:$BB$2169,3),VLOOKUP(G42,$AW$2156:$BB$2169,2))))))</f>
        <v>FB53</v>
      </c>
      <c r="W42" s="72" t="str">
        <f t="shared" ref="W42:W45" si="54">R42-HLOOKUP(V42,$AL$877:$DW$884,2,FALSE)</f>
        <v>#N/A</v>
      </c>
      <c r="X42" s="72" t="str">
        <f t="shared" ref="X42:X45" si="55">R42-HLOOKUP(V42,$AL$877:$DW$884,3,FALSE)</f>
        <v>#N/A</v>
      </c>
      <c r="Y42" s="72" t="str">
        <f t="shared" ref="Y42:Y45" si="56">R42-HLOOKUP(V42,$AL$877:$DW$884,4,FALSE)</f>
        <v>#N/A</v>
      </c>
      <c r="Z42" s="72" t="str">
        <f t="shared" ref="Z42:Z45" si="57">R42-HLOOKUP(V42,$AL$877:$EG$884,5,FALSE)</f>
        <v>#N/A</v>
      </c>
      <c r="AA42" s="72" t="str">
        <f t="shared" ref="AA42:AA45" si="58">R42-HLOOKUP(V42,$AL$877:$DW$884,6,FALSE)</f>
        <v>#N/A</v>
      </c>
      <c r="AB42" s="72" t="str">
        <f t="shared" ref="AB42:AB45" si="59">R42-HLOOKUP(V42,$AL$877:$DW$884,7,FALSE)</f>
        <v>#N/A</v>
      </c>
      <c r="AC42" s="72" t="str">
        <f t="shared" ref="AC42:AC45" si="60">R42-HLOOKUP(V42,$AL$877:$DW$884,8,FALSE)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>
      <c r="A43" s="56">
        <f t="shared" si="46"/>
        <v>117.8163925</v>
      </c>
      <c r="B43" s="57" t="s">
        <v>36</v>
      </c>
      <c r="D43" s="104" t="s">
        <v>67</v>
      </c>
      <c r="E43" s="105" t="s">
        <v>68</v>
      </c>
      <c r="F43" s="106">
        <v>2008.0</v>
      </c>
      <c r="G43" s="62">
        <v>44.0</v>
      </c>
      <c r="H43" s="63"/>
      <c r="I43" s="64"/>
      <c r="J43" s="119">
        <v>-22.0</v>
      </c>
      <c r="K43" s="65">
        <v>22.0</v>
      </c>
      <c r="L43" s="119">
        <v>-23.0</v>
      </c>
      <c r="M43" s="66">
        <f t="shared" si="47"/>
        <v>22</v>
      </c>
      <c r="N43" s="65">
        <v>27.0</v>
      </c>
      <c r="O43" s="65">
        <v>28.0</v>
      </c>
      <c r="P43" s="65">
        <v>30.0</v>
      </c>
      <c r="Q43" s="66">
        <f t="shared" si="48"/>
        <v>58</v>
      </c>
      <c r="R43" s="67">
        <f t="shared" si="49"/>
        <v>80</v>
      </c>
      <c r="S43" s="68">
        <f t="shared" si="50"/>
        <v>36</v>
      </c>
      <c r="T43" s="69" t="str">
        <f t="shared" si="51"/>
        <v>#N/A</v>
      </c>
      <c r="U43" s="70" t="str">
        <f t="shared" si="52"/>
        <v>#N/A</v>
      </c>
      <c r="V43" s="71" t="str">
        <f t="shared" si="53"/>
        <v>FB44</v>
      </c>
      <c r="W43" s="72" t="str">
        <f t="shared" si="54"/>
        <v>#N/A</v>
      </c>
      <c r="X43" s="72" t="str">
        <f t="shared" si="55"/>
        <v>#N/A</v>
      </c>
      <c r="Y43" s="72" t="str">
        <f t="shared" si="56"/>
        <v>#N/A</v>
      </c>
      <c r="Z43" s="72" t="str">
        <f t="shared" si="57"/>
        <v>#N/A</v>
      </c>
      <c r="AA43" s="72" t="str">
        <f t="shared" si="58"/>
        <v>#N/A</v>
      </c>
      <c r="AB43" s="72" t="str">
        <f t="shared" si="59"/>
        <v>#N/A</v>
      </c>
      <c r="AC43" s="72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>
      <c r="A44" s="56">
        <f t="shared" si="46"/>
        <v>293.7894123</v>
      </c>
      <c r="B44" s="57" t="s">
        <v>41</v>
      </c>
      <c r="D44" s="59" t="s">
        <v>69</v>
      </c>
      <c r="E44" s="120" t="s">
        <v>70</v>
      </c>
      <c r="F44" s="61">
        <v>2008.0</v>
      </c>
      <c r="G44" s="62">
        <v>53.49</v>
      </c>
      <c r="H44" s="63"/>
      <c r="I44" s="64"/>
      <c r="J44" s="65">
        <v>39.0</v>
      </c>
      <c r="K44" s="65">
        <v>40.0</v>
      </c>
      <c r="L44" s="65">
        <v>42.0</v>
      </c>
      <c r="M44" s="66">
        <f t="shared" si="47"/>
        <v>82</v>
      </c>
      <c r="N44" s="65">
        <v>50.0</v>
      </c>
      <c r="O44" s="65">
        <v>51.0</v>
      </c>
      <c r="P44" s="65">
        <v>-52.0</v>
      </c>
      <c r="Q44" s="66">
        <f t="shared" si="48"/>
        <v>101</v>
      </c>
      <c r="R44" s="67">
        <f t="shared" si="49"/>
        <v>183</v>
      </c>
      <c r="S44" s="68">
        <f t="shared" si="50"/>
        <v>129.51</v>
      </c>
      <c r="T44" s="69" t="str">
        <f t="shared" si="51"/>
        <v>#N/A</v>
      </c>
      <c r="U44" s="70" t="str">
        <f t="shared" si="52"/>
        <v>#N/A</v>
      </c>
      <c r="V44" s="71" t="str">
        <f t="shared" si="53"/>
        <v>B56</v>
      </c>
      <c r="W44" s="72" t="str">
        <f t="shared" si="54"/>
        <v>#N/A</v>
      </c>
      <c r="X44" s="72" t="str">
        <f t="shared" si="55"/>
        <v>#N/A</v>
      </c>
      <c r="Y44" s="72" t="str">
        <f t="shared" si="56"/>
        <v>#N/A</v>
      </c>
      <c r="Z44" s="72" t="str">
        <f t="shared" si="57"/>
        <v>#N/A</v>
      </c>
      <c r="AA44" s="72" t="str">
        <f t="shared" si="58"/>
        <v>#N/A</v>
      </c>
      <c r="AB44" s="72" t="str">
        <f t="shared" si="59"/>
        <v>#N/A</v>
      </c>
      <c r="AC44" s="72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>
      <c r="A45" s="56">
        <f t="shared" si="46"/>
        <v>287.1238001</v>
      </c>
      <c r="B45" s="57" t="s">
        <v>41</v>
      </c>
      <c r="D45" s="74" t="s">
        <v>71</v>
      </c>
      <c r="E45" s="75" t="s">
        <v>72</v>
      </c>
      <c r="F45" s="76">
        <v>2008.0</v>
      </c>
      <c r="G45" s="77">
        <v>58.18</v>
      </c>
      <c r="H45" s="78"/>
      <c r="I45" s="79"/>
      <c r="J45" s="80">
        <v>41.0</v>
      </c>
      <c r="K45" s="80">
        <v>43.0</v>
      </c>
      <c r="L45" s="80">
        <v>45.0</v>
      </c>
      <c r="M45" s="81">
        <f t="shared" si="47"/>
        <v>88</v>
      </c>
      <c r="N45" s="80">
        <v>50.0</v>
      </c>
      <c r="O45" s="80">
        <v>51.0</v>
      </c>
      <c r="P45" s="80">
        <v>53.0</v>
      </c>
      <c r="Q45" s="81">
        <f t="shared" si="48"/>
        <v>104</v>
      </c>
      <c r="R45" s="82">
        <f t="shared" si="49"/>
        <v>192</v>
      </c>
      <c r="S45" s="83">
        <f t="shared" si="50"/>
        <v>133.82</v>
      </c>
      <c r="T45" s="84" t="str">
        <f t="shared" si="51"/>
        <v>#N/A</v>
      </c>
      <c r="U45" s="85" t="str">
        <f t="shared" si="52"/>
        <v>#N/A</v>
      </c>
      <c r="V45" s="86" t="str">
        <f t="shared" si="53"/>
        <v>B62</v>
      </c>
      <c r="W45" s="72" t="str">
        <f t="shared" si="54"/>
        <v>#N/A</v>
      </c>
      <c r="X45" s="72" t="str">
        <f t="shared" si="55"/>
        <v>#N/A</v>
      </c>
      <c r="Y45" s="72" t="str">
        <f t="shared" si="56"/>
        <v>#N/A</v>
      </c>
      <c r="Z45" s="72" t="str">
        <f t="shared" si="57"/>
        <v>#N/A</v>
      </c>
      <c r="AA45" s="72" t="str">
        <f t="shared" si="58"/>
        <v>#N/A</v>
      </c>
      <c r="AB45" s="72" t="str">
        <f t="shared" si="59"/>
        <v>#N/A</v>
      </c>
      <c r="AC45" s="72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87"/>
      <c r="D46" s="121"/>
      <c r="E46" s="122"/>
      <c r="F46" s="123"/>
      <c r="G46" s="124"/>
      <c r="H46" s="124"/>
      <c r="I46" s="125"/>
      <c r="J46" s="126"/>
      <c r="K46" s="126"/>
      <c r="L46" s="126"/>
      <c r="M46" s="127"/>
      <c r="N46" s="126"/>
      <c r="O46" s="126"/>
      <c r="P46" s="126"/>
      <c r="Q46" s="127"/>
      <c r="R46" s="128"/>
      <c r="S46" s="129"/>
      <c r="T46" s="130"/>
      <c r="U46" s="131"/>
      <c r="V46" s="132"/>
      <c r="W46" s="72"/>
      <c r="X46" s="72"/>
      <c r="Y46" s="72"/>
      <c r="Z46" s="72"/>
      <c r="AA46" s="72"/>
      <c r="AB46" s="72"/>
      <c r="AC46" s="72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>
      <c r="A47" s="43" t="s">
        <v>8</v>
      </c>
      <c r="B47" s="43"/>
      <c r="C47" s="44"/>
      <c r="D47" s="45" t="s">
        <v>34</v>
      </c>
      <c r="E47" s="46" t="s">
        <v>73</v>
      </c>
      <c r="F47" s="47"/>
      <c r="G47" s="48"/>
      <c r="H47" s="49"/>
      <c r="I47" s="49" t="s">
        <v>8</v>
      </c>
      <c r="J47" s="101"/>
      <c r="K47" s="102"/>
      <c r="L47" s="102"/>
      <c r="M47" s="51"/>
      <c r="N47" s="102"/>
      <c r="O47" s="102"/>
      <c r="P47" s="102"/>
      <c r="Q47" s="51"/>
      <c r="R47" s="51"/>
      <c r="S47" s="52">
        <f>SUM(S48:S51)</f>
        <v>253.15</v>
      </c>
      <c r="T47" s="51"/>
      <c r="U47" s="51"/>
      <c r="V47" s="53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>
      <c r="A48" s="56">
        <f t="shared" ref="A48:A51" si="61">IF(R48="","",IF(B48="HOMME",10^(0.938573813*LOG(G48/157.141)^2)*R48,IF(B48="FEMME",10^(1.005487664 * LOG(G48/112.811)^2)*R48,"")))</f>
        <v>61.22188977</v>
      </c>
      <c r="B48" s="57" t="s">
        <v>36</v>
      </c>
      <c r="C48" s="87">
        <f>IF(S47="","",RANK(S47,$AE$23:$AE$29,0))</f>
        <v>5</v>
      </c>
      <c r="D48" s="59" t="s">
        <v>74</v>
      </c>
      <c r="E48" s="60" t="s">
        <v>75</v>
      </c>
      <c r="F48" s="61">
        <v>2007.0</v>
      </c>
      <c r="G48" s="62">
        <v>63.5</v>
      </c>
      <c r="H48" s="63"/>
      <c r="I48" s="64"/>
      <c r="J48" s="65">
        <v>23.0</v>
      </c>
      <c r="K48" s="119">
        <v>-25.0</v>
      </c>
      <c r="L48" s="119">
        <v>-25.0</v>
      </c>
      <c r="M48" s="66">
        <f t="shared" ref="M48:M51" si="62">IF(MAXA(J48+K48,K48+L48,J48+L48,J48,K48,L48)&lt;=0,0,MAXA(J48+K48,K48+L48,J48+L48,J48,K48,L48))</f>
        <v>23</v>
      </c>
      <c r="N48" s="107">
        <v>-30.0</v>
      </c>
      <c r="O48" s="65">
        <v>30.0</v>
      </c>
      <c r="P48" s="107">
        <v>-31.0</v>
      </c>
      <c r="Q48" s="66">
        <f t="shared" ref="Q48:Q51" si="63">IF(MAXA(N48+O48,O48+P48,N48+P48,N48,O48,P48)&lt;=0,0,MAXA(N48+O48,O48+P48,N48+P48,N48,O48,P48))</f>
        <v>30</v>
      </c>
      <c r="R48" s="67">
        <f t="shared" ref="R48:R51" si="64">Q48+M48</f>
        <v>53</v>
      </c>
      <c r="S48" s="68">
        <f t="shared" ref="S48:S51" si="65">R48-G48</f>
        <v>-10.5</v>
      </c>
      <c r="T48" s="69" t="str">
        <f t="shared" ref="T48:T51" si="66">IF(U48=AC48,$W$2,IF(U48=AB48,$W$3,IF(U48=AA48,$W$5,IF(U48=Z48,$W$6,IF(U48=Y48,$W$7,IF(U48=X48,$W$8,IF(U48&gt;=0,$W$9,$W$10)))))))</f>
        <v>#N/A</v>
      </c>
      <c r="U48" s="70" t="str">
        <f t="shared" ref="U48:U51" si="67">IF(AC48&gt;=0,AC48,IF(AB48&gt;=0,AB48,IF(AA48&gt;=0,AA48,IF(Z48&gt;=0,Z48,IF(Y48&gt;=0,Y48,IF(X48&gt;=0,X48,W48))))))</f>
        <v>#N/A</v>
      </c>
      <c r="V48" s="71" t="str">
        <f t="shared" ref="V48:V51" si="68">IF(B48="HOMME",IF(OR(F48="SEN",F48&lt;1998),VLOOKUP(G48,$AQ$2153:$AV$2171,6),IF(AND(F48&gt;1997,F48&lt;2000),VLOOKUP(G48,$AQ$2153:$AV$2171,5),IF(AND(F48&gt;1999,F48&lt;2002),VLOOKUP(G48,$AQ$2153:$AV$2171,4),IF(AND(F48&gt;2001,F48&lt;2004),VLOOKUP(G48,$AQ$2153:$AV$2171,3),VLOOKUP(G48,$AQ$2153:$AV$2171,2))))), IF(OR(F48="SEN",F48&lt;1998),VLOOKUP(G48,$AW$2156:$BB$2169,6),IF(AND(F48&gt;1997,F48&lt;2000),VLOOKUP(G48,$AW$2156:$BB$2169,5),IF(AND(F48&gt;1999,F48&lt;2002),VLOOKUP(G48,$AW$2156:$BB$2169,4),IF(AND(F48&gt;2001,F48&lt;2004),VLOOKUP(G48,$AW$2156:$BB$2169,3),VLOOKUP(G48,$AW$2156:$BB$2169,2))))))</f>
        <v>FB+58</v>
      </c>
      <c r="W48" s="72" t="str">
        <f t="shared" ref="W48:W51" si="69">R48-HLOOKUP(V48,$AL$877:$DW$884,2,FALSE)</f>
        <v>#N/A</v>
      </c>
      <c r="X48" s="72" t="str">
        <f t="shared" ref="X48:X51" si="70">R48-HLOOKUP(V48,$AL$877:$DW$884,3,FALSE)</f>
        <v>#N/A</v>
      </c>
      <c r="Y48" s="72" t="str">
        <f t="shared" ref="Y48:Y51" si="71">R48-HLOOKUP(V48,$AL$877:$DW$884,4,FALSE)</f>
        <v>#N/A</v>
      </c>
      <c r="Z48" s="72" t="str">
        <f t="shared" ref="Z48:Z51" si="72">R48-HLOOKUP(V48,$AL$877:$EG$884,5,FALSE)</f>
        <v>#N/A</v>
      </c>
      <c r="AA48" s="72" t="str">
        <f t="shared" ref="AA48:AA51" si="73">R48-HLOOKUP(V48,$AL$877:$DW$884,6,FALSE)</f>
        <v>#N/A</v>
      </c>
      <c r="AB48" s="72" t="str">
        <f t="shared" ref="AB48:AB51" si="74">R48-HLOOKUP(V48,$AL$877:$DW$884,7,FALSE)</f>
        <v>#N/A</v>
      </c>
      <c r="AC48" s="72" t="str">
        <f t="shared" ref="AC48:AC51" si="75">R48-HLOOKUP(V48,$AL$877:$DW$884,8,FALSE)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>
      <c r="A49" s="56">
        <f t="shared" si="61"/>
        <v>223.3939134</v>
      </c>
      <c r="B49" s="57" t="s">
        <v>36</v>
      </c>
      <c r="D49" s="59" t="s">
        <v>76</v>
      </c>
      <c r="E49" s="60" t="s">
        <v>77</v>
      </c>
      <c r="F49" s="61">
        <v>2008.0</v>
      </c>
      <c r="G49" s="62">
        <v>63.9</v>
      </c>
      <c r="H49" s="63"/>
      <c r="I49" s="64"/>
      <c r="J49" s="65">
        <v>40.0</v>
      </c>
      <c r="K49" s="65">
        <v>42.0</v>
      </c>
      <c r="L49" s="119">
        <v>-44.0</v>
      </c>
      <c r="M49" s="66">
        <f t="shared" si="62"/>
        <v>82</v>
      </c>
      <c r="N49" s="65">
        <v>53.0</v>
      </c>
      <c r="O49" s="65">
        <v>55.0</v>
      </c>
      <c r="P49" s="65">
        <v>57.0</v>
      </c>
      <c r="Q49" s="66">
        <f t="shared" si="63"/>
        <v>112</v>
      </c>
      <c r="R49" s="67">
        <f t="shared" si="64"/>
        <v>194</v>
      </c>
      <c r="S49" s="68">
        <f t="shared" si="65"/>
        <v>130.1</v>
      </c>
      <c r="T49" s="69" t="str">
        <f t="shared" si="66"/>
        <v>#N/A</v>
      </c>
      <c r="U49" s="70" t="str">
        <f t="shared" si="67"/>
        <v>#N/A</v>
      </c>
      <c r="V49" s="71" t="str">
        <f t="shared" si="68"/>
        <v>FB+58</v>
      </c>
      <c r="W49" s="72" t="str">
        <f t="shared" si="69"/>
        <v>#N/A</v>
      </c>
      <c r="X49" s="72" t="str">
        <f t="shared" si="70"/>
        <v>#N/A</v>
      </c>
      <c r="Y49" s="72" t="str">
        <f t="shared" si="71"/>
        <v>#N/A</v>
      </c>
      <c r="Z49" s="72" t="str">
        <f t="shared" si="72"/>
        <v>#N/A</v>
      </c>
      <c r="AA49" s="72" t="str">
        <f t="shared" si="73"/>
        <v>#N/A</v>
      </c>
      <c r="AB49" s="72" t="str">
        <f t="shared" si="74"/>
        <v>#N/A</v>
      </c>
      <c r="AC49" s="72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>
      <c r="A50" s="56">
        <f t="shared" si="61"/>
        <v>131.1452684</v>
      </c>
      <c r="B50" s="57" t="s">
        <v>41</v>
      </c>
      <c r="D50" s="59" t="s">
        <v>78</v>
      </c>
      <c r="E50" s="60" t="s">
        <v>79</v>
      </c>
      <c r="F50" s="61">
        <v>2009.0</v>
      </c>
      <c r="G50" s="62">
        <v>61.84</v>
      </c>
      <c r="H50" s="63"/>
      <c r="I50" s="64"/>
      <c r="J50" s="119">
        <v>-26.0</v>
      </c>
      <c r="K50" s="65">
        <v>26.0</v>
      </c>
      <c r="L50" s="119">
        <v>-27.0</v>
      </c>
      <c r="M50" s="66">
        <f t="shared" si="62"/>
        <v>26</v>
      </c>
      <c r="N50" s="107">
        <v>-32.0</v>
      </c>
      <c r="O50" s="65">
        <v>32.0</v>
      </c>
      <c r="P50" s="65">
        <v>34.0</v>
      </c>
      <c r="Q50" s="66">
        <f t="shared" si="63"/>
        <v>66</v>
      </c>
      <c r="R50" s="67">
        <f t="shared" si="64"/>
        <v>92</v>
      </c>
      <c r="S50" s="68">
        <f t="shared" si="65"/>
        <v>30.16</v>
      </c>
      <c r="T50" s="69" t="str">
        <f t="shared" si="66"/>
        <v>#N/A</v>
      </c>
      <c r="U50" s="70" t="str">
        <f t="shared" si="67"/>
        <v>#N/A</v>
      </c>
      <c r="V50" s="71" t="str">
        <f t="shared" si="68"/>
        <v>B62</v>
      </c>
      <c r="W50" s="72" t="str">
        <f t="shared" si="69"/>
        <v>#N/A</v>
      </c>
      <c r="X50" s="72" t="str">
        <f t="shared" si="70"/>
        <v>#N/A</v>
      </c>
      <c r="Y50" s="72" t="str">
        <f t="shared" si="71"/>
        <v>#N/A</v>
      </c>
      <c r="Z50" s="72" t="str">
        <f t="shared" si="72"/>
        <v>#N/A</v>
      </c>
      <c r="AA50" s="72" t="str">
        <f t="shared" si="73"/>
        <v>#N/A</v>
      </c>
      <c r="AB50" s="72" t="str">
        <f t="shared" si="74"/>
        <v>#N/A</v>
      </c>
      <c r="AC50" s="72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>
      <c r="A51" s="56">
        <f t="shared" si="61"/>
        <v>237.4180389</v>
      </c>
      <c r="B51" s="57" t="s">
        <v>41</v>
      </c>
      <c r="D51" s="74" t="s">
        <v>80</v>
      </c>
      <c r="E51" s="75" t="s">
        <v>81</v>
      </c>
      <c r="F51" s="76">
        <v>2009.0</v>
      </c>
      <c r="G51" s="77">
        <v>60.61</v>
      </c>
      <c r="H51" s="78"/>
      <c r="I51" s="79"/>
      <c r="J51" s="133">
        <v>-37.0</v>
      </c>
      <c r="K51" s="80">
        <v>37.0</v>
      </c>
      <c r="L51" s="80">
        <v>39.0</v>
      </c>
      <c r="M51" s="81">
        <f t="shared" si="62"/>
        <v>76</v>
      </c>
      <c r="N51" s="80">
        <v>43.0</v>
      </c>
      <c r="O51" s="80">
        <v>45.0</v>
      </c>
      <c r="P51" s="113">
        <v>-47.0</v>
      </c>
      <c r="Q51" s="81">
        <f t="shared" si="63"/>
        <v>88</v>
      </c>
      <c r="R51" s="82">
        <f t="shared" si="64"/>
        <v>164</v>
      </c>
      <c r="S51" s="83">
        <f t="shared" si="65"/>
        <v>103.39</v>
      </c>
      <c r="T51" s="84" t="str">
        <f t="shared" si="66"/>
        <v>#N/A</v>
      </c>
      <c r="U51" s="85" t="str">
        <f t="shared" si="67"/>
        <v>#N/A</v>
      </c>
      <c r="V51" s="86" t="str">
        <f t="shared" si="68"/>
        <v>B62</v>
      </c>
      <c r="W51" s="72" t="str">
        <f t="shared" si="69"/>
        <v>#N/A</v>
      </c>
      <c r="X51" s="72" t="str">
        <f t="shared" si="70"/>
        <v>#N/A</v>
      </c>
      <c r="Y51" s="72" t="str">
        <f t="shared" si="71"/>
        <v>#N/A</v>
      </c>
      <c r="Z51" s="72" t="str">
        <f t="shared" si="72"/>
        <v>#N/A</v>
      </c>
      <c r="AA51" s="72" t="str">
        <f t="shared" si="73"/>
        <v>#N/A</v>
      </c>
      <c r="AB51" s="72" t="str">
        <f t="shared" si="74"/>
        <v>#N/A</v>
      </c>
      <c r="AC51" s="72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9.75" customHeight="1">
      <c r="A52" s="56"/>
      <c r="B52" s="57"/>
      <c r="C52" s="87"/>
      <c r="D52" s="88"/>
      <c r="E52" s="89"/>
      <c r="F52" s="90"/>
      <c r="G52" s="116"/>
      <c r="H52" s="116"/>
      <c r="I52" s="117"/>
      <c r="J52" s="118"/>
      <c r="K52" s="118"/>
      <c r="L52" s="118"/>
      <c r="M52" s="112"/>
      <c r="N52" s="118"/>
      <c r="O52" s="118"/>
      <c r="P52" s="118"/>
      <c r="Q52" s="112"/>
      <c r="R52" s="95"/>
      <c r="S52" s="96"/>
      <c r="T52" s="97"/>
      <c r="U52" s="98"/>
      <c r="V52" s="99"/>
      <c r="W52" s="72"/>
      <c r="X52" s="72"/>
      <c r="Y52" s="72"/>
      <c r="Z52" s="72"/>
      <c r="AA52" s="72"/>
      <c r="AB52" s="72"/>
      <c r="AC52" s="72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</row>
    <row r="53">
      <c r="A53" s="43" t="s">
        <v>8</v>
      </c>
      <c r="B53" s="43"/>
      <c r="C53" s="44"/>
      <c r="D53" s="45" t="s">
        <v>34</v>
      </c>
      <c r="E53" s="100" t="s">
        <v>82</v>
      </c>
      <c r="F53" s="47"/>
      <c r="G53" s="48"/>
      <c r="H53" s="49"/>
      <c r="I53" s="49" t="s">
        <v>8</v>
      </c>
      <c r="J53" s="101"/>
      <c r="K53" s="102"/>
      <c r="L53" s="102"/>
      <c r="M53" s="51"/>
      <c r="N53" s="102"/>
      <c r="O53" s="102"/>
      <c r="P53" s="102"/>
      <c r="Q53" s="51"/>
      <c r="R53" s="51"/>
      <c r="S53" s="52">
        <f>SUM(S54:S57)</f>
        <v>200.6</v>
      </c>
      <c r="T53" s="51"/>
      <c r="U53" s="51"/>
      <c r="V53" s="53" t="s">
        <v>8</v>
      </c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</row>
    <row r="54">
      <c r="A54" s="56">
        <f t="shared" ref="A54:A57" si="76">IF(R54="","",IF(B54="HOMME",10^(0.938573813*LOG(G54/157.141)^2)*R54,IF(B54="FEMME",10^(1.005487664 * LOG(G54/112.811)^2)*R54,"")))</f>
        <v>134.5453847</v>
      </c>
      <c r="B54" s="57" t="s">
        <v>36</v>
      </c>
      <c r="C54" s="87">
        <f>IF(S53="","",RANK(S53,$AE$23:$AE$29,0))</f>
        <v>6</v>
      </c>
      <c r="D54" s="59" t="s">
        <v>83</v>
      </c>
      <c r="E54" s="60" t="s">
        <v>84</v>
      </c>
      <c r="F54" s="61">
        <v>2008.0</v>
      </c>
      <c r="G54" s="62">
        <v>57.2</v>
      </c>
      <c r="H54" s="63"/>
      <c r="I54" s="64"/>
      <c r="J54" s="65">
        <v>23.0</v>
      </c>
      <c r="K54" s="65">
        <v>25.0</v>
      </c>
      <c r="L54" s="65">
        <v>-27.0</v>
      </c>
      <c r="M54" s="66">
        <f t="shared" ref="M54:M57" si="77">IF(MAXA(J54+K54,K54+L54,J54+L54,J54,K54,L54)&lt;=0,0,MAXA(J54+K54,K54+L54,J54+L54,J54,K54,L54))</f>
        <v>48</v>
      </c>
      <c r="N54" s="65">
        <v>30.0</v>
      </c>
      <c r="O54" s="107">
        <v>-32.0</v>
      </c>
      <c r="P54" s="65">
        <v>32.0</v>
      </c>
      <c r="Q54" s="66">
        <f t="shared" ref="Q54:Q57" si="78">IF(MAXA(N54+O54,O54+P54,N54+P54,N54,O54,P54)&lt;=0,0,MAXA(N54+O54,O54+P54,N54+P54,N54,O54,P54))</f>
        <v>62</v>
      </c>
      <c r="R54" s="67">
        <f t="shared" ref="R54:R57" si="79">Q54+M54</f>
        <v>110</v>
      </c>
      <c r="S54" s="68">
        <f t="shared" ref="S54:S57" si="80">R54-G54</f>
        <v>52.8</v>
      </c>
      <c r="T54" s="69" t="str">
        <f t="shared" ref="T54:T57" si="81">IF(U54=AC54,$W$2,IF(U54=AB54,$W$3,IF(U54=AA54,$W$5,IF(U54=Z54,$W$6,IF(U54=Y54,$W$7,IF(U54=X54,$W$8,IF(U54&gt;=0,$W$9,$W$10)))))))</f>
        <v>#N/A</v>
      </c>
      <c r="U54" s="70" t="str">
        <f t="shared" ref="U54:U57" si="82">IF(AC54&gt;=0,AC54,IF(AB54&gt;=0,AB54,IF(AA54&gt;=0,AA54,IF(Z54&gt;=0,Z54,IF(Y54&gt;=0,Y54,IF(X54&gt;=0,X54,W54))))))</f>
        <v>#N/A</v>
      </c>
      <c r="V54" s="71" t="str">
        <f t="shared" ref="V54:V57" si="83">IF(B54="HOMME",IF(OR(F54="SEN",F54&lt;1998),VLOOKUP(G54,$AQ$2153:$AV$2171,6),IF(AND(F54&gt;1997,F54&lt;2000),VLOOKUP(G54,$AQ$2153:$AV$2171,5),IF(AND(F54&gt;1999,F54&lt;2002),VLOOKUP(G54,$AQ$2153:$AV$2171,4),IF(AND(F54&gt;2001,F54&lt;2004),VLOOKUP(G54,$AQ$2153:$AV$2171,3),VLOOKUP(G54,$AQ$2153:$AV$2171,2))))), IF(OR(F54="SEN",F54&lt;1998),VLOOKUP(G54,$AW$2156:$BB$2169,6),IF(AND(F54&gt;1997,F54&lt;2000),VLOOKUP(G54,$AW$2156:$BB$2169,5),IF(AND(F54&gt;1999,F54&lt;2002),VLOOKUP(G54,$AW$2156:$BB$2169,4),IF(AND(F54&gt;2001,F54&lt;2004),VLOOKUP(G54,$AW$2156:$BB$2169,3),VLOOKUP(G54,$AW$2156:$BB$2169,2))))))</f>
        <v>FB58</v>
      </c>
      <c r="W54" s="72" t="str">
        <f t="shared" ref="W54:W57" si="84">R54-HLOOKUP(V54,$AL$877:$DW$884,2,FALSE)</f>
        <v>#N/A</v>
      </c>
      <c r="X54" s="72" t="str">
        <f t="shared" ref="X54:X57" si="85">R54-HLOOKUP(V54,$AL$877:$DW$884,3,FALSE)</f>
        <v>#N/A</v>
      </c>
      <c r="Y54" s="72" t="str">
        <f t="shared" ref="Y54:Y57" si="86">R54-HLOOKUP(V54,$AL$877:$DW$884,4,FALSE)</f>
        <v>#N/A</v>
      </c>
      <c r="Z54" s="72" t="str">
        <f t="shared" ref="Z54:Z57" si="87">R54-HLOOKUP(V54,$AL$877:$EG$884,5,FALSE)</f>
        <v>#N/A</v>
      </c>
      <c r="AA54" s="72" t="str">
        <f t="shared" ref="AA54:AA57" si="88">R54-HLOOKUP(V54,$AL$877:$DW$884,6,FALSE)</f>
        <v>#N/A</v>
      </c>
      <c r="AB54" s="72" t="str">
        <f t="shared" ref="AB54:AB57" si="89">R54-HLOOKUP(V54,$AL$877:$DW$884,7,FALSE)</f>
        <v>#N/A</v>
      </c>
      <c r="AC54" s="72" t="str">
        <f t="shared" ref="AC54:AC57" si="90">R54-HLOOKUP(V54,$AL$877:$DW$884,8,FALSE)</f>
        <v>#N/A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</row>
    <row r="55">
      <c r="A55" s="56">
        <f t="shared" si="76"/>
        <v>117.8648369</v>
      </c>
      <c r="B55" s="57" t="s">
        <v>36</v>
      </c>
      <c r="D55" s="104" t="s">
        <v>85</v>
      </c>
      <c r="E55" s="105" t="s">
        <v>86</v>
      </c>
      <c r="F55" s="106">
        <v>2010.0</v>
      </c>
      <c r="G55" s="62">
        <v>41.4</v>
      </c>
      <c r="H55" s="63"/>
      <c r="I55" s="64"/>
      <c r="J55" s="65">
        <v>16.0</v>
      </c>
      <c r="K55" s="65">
        <v>17.0</v>
      </c>
      <c r="L55" s="65">
        <v>18.0</v>
      </c>
      <c r="M55" s="66">
        <f t="shared" si="77"/>
        <v>35</v>
      </c>
      <c r="N55" s="65">
        <v>19.0</v>
      </c>
      <c r="O55" s="65">
        <v>20.0</v>
      </c>
      <c r="P55" s="65">
        <v>21.0</v>
      </c>
      <c r="Q55" s="66">
        <f t="shared" si="78"/>
        <v>41</v>
      </c>
      <c r="R55" s="67">
        <f t="shared" si="79"/>
        <v>76</v>
      </c>
      <c r="S55" s="68">
        <f t="shared" si="80"/>
        <v>34.6</v>
      </c>
      <c r="T55" s="69" t="str">
        <f t="shared" si="81"/>
        <v>#N/A</v>
      </c>
      <c r="U55" s="70" t="str">
        <f t="shared" si="82"/>
        <v>#N/A</v>
      </c>
      <c r="V55" s="71" t="str">
        <f t="shared" si="83"/>
        <v>FB44</v>
      </c>
      <c r="W55" s="72" t="str">
        <f t="shared" si="84"/>
        <v>#N/A</v>
      </c>
      <c r="X55" s="72" t="str">
        <f t="shared" si="85"/>
        <v>#N/A</v>
      </c>
      <c r="Y55" s="72" t="str">
        <f t="shared" si="86"/>
        <v>#N/A</v>
      </c>
      <c r="Z55" s="72" t="str">
        <f t="shared" si="87"/>
        <v>#N/A</v>
      </c>
      <c r="AA55" s="72" t="str">
        <f t="shared" si="88"/>
        <v>#N/A</v>
      </c>
      <c r="AB55" s="72" t="str">
        <f t="shared" si="89"/>
        <v>#N/A</v>
      </c>
      <c r="AC55" s="72" t="str">
        <f t="shared" si="90"/>
        <v>#N/A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</row>
    <row r="56">
      <c r="A56" s="56">
        <f t="shared" si="76"/>
        <v>169.9076671</v>
      </c>
      <c r="B56" s="57" t="s">
        <v>41</v>
      </c>
      <c r="D56" s="59" t="s">
        <v>87</v>
      </c>
      <c r="E56" s="60" t="s">
        <v>88</v>
      </c>
      <c r="F56" s="61">
        <v>2009.0</v>
      </c>
      <c r="G56" s="62">
        <v>51.33</v>
      </c>
      <c r="H56" s="63"/>
      <c r="I56" s="64"/>
      <c r="J56" s="65">
        <v>21.0</v>
      </c>
      <c r="K56" s="65">
        <v>23.0</v>
      </c>
      <c r="L56" s="119">
        <v>-25.0</v>
      </c>
      <c r="M56" s="66">
        <f t="shared" si="77"/>
        <v>44</v>
      </c>
      <c r="N56" s="65">
        <v>26.0</v>
      </c>
      <c r="O56" s="65">
        <v>28.0</v>
      </c>
      <c r="P56" s="65">
        <v>30.0</v>
      </c>
      <c r="Q56" s="66">
        <f t="shared" si="78"/>
        <v>58</v>
      </c>
      <c r="R56" s="67">
        <f t="shared" si="79"/>
        <v>102</v>
      </c>
      <c r="S56" s="68">
        <f t="shared" si="80"/>
        <v>50.67</v>
      </c>
      <c r="T56" s="69" t="str">
        <f t="shared" si="81"/>
        <v>#N/A</v>
      </c>
      <c r="U56" s="70" t="str">
        <f t="shared" si="82"/>
        <v>#N/A</v>
      </c>
      <c r="V56" s="71" t="str">
        <f t="shared" si="83"/>
        <v>B56</v>
      </c>
      <c r="W56" s="72" t="str">
        <f t="shared" si="84"/>
        <v>#N/A</v>
      </c>
      <c r="X56" s="72" t="str">
        <f t="shared" si="85"/>
        <v>#N/A</v>
      </c>
      <c r="Y56" s="72" t="str">
        <f t="shared" si="86"/>
        <v>#N/A</v>
      </c>
      <c r="Z56" s="72" t="str">
        <f t="shared" si="87"/>
        <v>#N/A</v>
      </c>
      <c r="AA56" s="72" t="str">
        <f t="shared" si="88"/>
        <v>#N/A</v>
      </c>
      <c r="AB56" s="72" t="str">
        <f t="shared" si="89"/>
        <v>#N/A</v>
      </c>
      <c r="AC56" s="72" t="str">
        <f t="shared" si="90"/>
        <v>#N/A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</row>
    <row r="57">
      <c r="A57" s="56">
        <f t="shared" si="76"/>
        <v>186.2883736</v>
      </c>
      <c r="B57" s="57" t="s">
        <v>41</v>
      </c>
      <c r="D57" s="74" t="s">
        <v>89</v>
      </c>
      <c r="E57" s="75" t="s">
        <v>90</v>
      </c>
      <c r="F57" s="76">
        <v>2009.0</v>
      </c>
      <c r="G57" s="77">
        <v>53.47</v>
      </c>
      <c r="H57" s="78"/>
      <c r="I57" s="79"/>
      <c r="J57" s="80">
        <v>24.0</v>
      </c>
      <c r="K57" s="80">
        <v>26.0</v>
      </c>
      <c r="L57" s="133">
        <v>-28.0</v>
      </c>
      <c r="M57" s="81">
        <f t="shared" si="77"/>
        <v>50</v>
      </c>
      <c r="N57" s="113">
        <v>-32.0</v>
      </c>
      <c r="O57" s="80">
        <v>32.0</v>
      </c>
      <c r="P57" s="80">
        <v>34.0</v>
      </c>
      <c r="Q57" s="81">
        <f t="shared" si="78"/>
        <v>66</v>
      </c>
      <c r="R57" s="82">
        <f t="shared" si="79"/>
        <v>116</v>
      </c>
      <c r="S57" s="83">
        <f t="shared" si="80"/>
        <v>62.53</v>
      </c>
      <c r="T57" s="84" t="str">
        <f t="shared" si="81"/>
        <v>#N/A</v>
      </c>
      <c r="U57" s="85" t="str">
        <f t="shared" si="82"/>
        <v>#N/A</v>
      </c>
      <c r="V57" s="86" t="str">
        <f t="shared" si="83"/>
        <v>B56</v>
      </c>
      <c r="W57" s="72" t="str">
        <f t="shared" si="84"/>
        <v>#N/A</v>
      </c>
      <c r="X57" s="72" t="str">
        <f t="shared" si="85"/>
        <v>#N/A</v>
      </c>
      <c r="Y57" s="72" t="str">
        <f t="shared" si="86"/>
        <v>#N/A</v>
      </c>
      <c r="Z57" s="72" t="str">
        <f t="shared" si="87"/>
        <v>#N/A</v>
      </c>
      <c r="AA57" s="72" t="str">
        <f t="shared" si="88"/>
        <v>#N/A</v>
      </c>
      <c r="AB57" s="72" t="str">
        <f t="shared" si="89"/>
        <v>#N/A</v>
      </c>
      <c r="AC57" s="72" t="str">
        <f t="shared" si="90"/>
        <v>#N/A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</row>
    <row r="58" ht="9.75" customHeight="1">
      <c r="A58" s="56"/>
      <c r="B58" s="57"/>
      <c r="C58" s="87"/>
      <c r="D58" s="114"/>
      <c r="E58" s="115"/>
      <c r="F58" s="116"/>
      <c r="G58" s="116"/>
      <c r="H58" s="116"/>
      <c r="I58" s="117"/>
      <c r="J58" s="118"/>
      <c r="K58" s="118"/>
      <c r="L58" s="118"/>
      <c r="M58" s="112"/>
      <c r="N58" s="118"/>
      <c r="O58" s="118"/>
      <c r="P58" s="118"/>
      <c r="Q58" s="112"/>
      <c r="R58" s="95"/>
      <c r="S58" s="96"/>
      <c r="T58" s="97"/>
      <c r="U58" s="98"/>
      <c r="V58" s="99"/>
      <c r="W58" s="72"/>
      <c r="X58" s="72"/>
      <c r="Y58" s="72"/>
      <c r="Z58" s="72"/>
      <c r="AA58" s="72"/>
      <c r="AB58" s="72"/>
      <c r="AC58" s="72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</row>
    <row r="59">
      <c r="A59" s="56"/>
      <c r="B59" s="43"/>
      <c r="C59" s="44"/>
      <c r="D59" s="45" t="s">
        <v>34</v>
      </c>
      <c r="E59" s="46" t="s">
        <v>91</v>
      </c>
      <c r="F59" s="47"/>
      <c r="G59" s="48"/>
      <c r="H59" s="49"/>
      <c r="I59" s="49" t="s">
        <v>8</v>
      </c>
      <c r="J59" s="101"/>
      <c r="K59" s="102"/>
      <c r="L59" s="102"/>
      <c r="M59" s="51"/>
      <c r="N59" s="102"/>
      <c r="O59" s="102"/>
      <c r="P59" s="102"/>
      <c r="Q59" s="51"/>
      <c r="R59" s="51"/>
      <c r="S59" s="52">
        <f>SUM(S60:S63)</f>
        <v>347.38</v>
      </c>
      <c r="T59" s="51"/>
      <c r="U59" s="51"/>
      <c r="V59" s="53" t="s">
        <v>8</v>
      </c>
      <c r="W59" s="72"/>
      <c r="X59" s="72"/>
      <c r="Y59" s="72"/>
      <c r="Z59" s="72"/>
      <c r="AA59" s="72"/>
      <c r="AB59" s="72"/>
      <c r="AC59" s="72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</row>
    <row r="60">
      <c r="A60" s="56">
        <f t="shared" ref="A60:A63" si="91">IF(R60="","",IF(B60="HOMME",10^(0.938573813*LOG(G60/157.141)^2)*R60,IF(B60="FEMME",10^(1.005487664 * LOG(G60/112.811)^2)*R60,"")))</f>
        <v>159.4667004</v>
      </c>
      <c r="B60" s="57" t="s">
        <v>36</v>
      </c>
      <c r="C60" s="87">
        <f>IF(S59="","",RANK(S59,$AE$23:$AE$29,0))</f>
        <v>4</v>
      </c>
      <c r="D60" s="59" t="s">
        <v>92</v>
      </c>
      <c r="E60" s="60" t="s">
        <v>93</v>
      </c>
      <c r="F60" s="61">
        <v>2010.0</v>
      </c>
      <c r="G60" s="62">
        <v>54.8</v>
      </c>
      <c r="H60" s="63"/>
      <c r="I60" s="64"/>
      <c r="J60" s="65">
        <v>24.0</v>
      </c>
      <c r="K60" s="65">
        <v>26.0</v>
      </c>
      <c r="L60" s="65">
        <v>28.0</v>
      </c>
      <c r="M60" s="66">
        <f t="shared" ref="M60:M63" si="92">IF(MAXA(J60+K60,K60+L60,J60+L60,J60,K60,L60)&lt;=0,0,MAXA(J60+K60,K60+L60,J60+L60,J60,K60,L60))</f>
        <v>54</v>
      </c>
      <c r="N60" s="107">
        <v>-36.0</v>
      </c>
      <c r="O60" s="65">
        <v>36.0</v>
      </c>
      <c r="P60" s="65">
        <v>37.0</v>
      </c>
      <c r="Q60" s="66">
        <f t="shared" ref="Q60:Q63" si="93">IF(MAXA(N60+O60,O60+P60,N60+P60,N60,O60,P60)&lt;=0,0,MAXA(N60+O60,O60+P60,N60+P60,N60,O60,P60))</f>
        <v>73</v>
      </c>
      <c r="R60" s="67">
        <f t="shared" ref="R60:R63" si="94">Q60+M60</f>
        <v>127</v>
      </c>
      <c r="S60" s="68">
        <f t="shared" ref="S60:S63" si="95">R60-G60</f>
        <v>72.2</v>
      </c>
      <c r="T60" s="69" t="str">
        <f t="shared" ref="T60:T63" si="96">IF(U60=AC60,$W$2,IF(U60=AB60,$W$3,IF(U60=AA60,$W$5,IF(U60=Z60,$W$6,IF(U60=Y60,$W$7,IF(U60=X60,$W$8,IF(U60&gt;=0,$W$9,$W$10)))))))</f>
        <v>Oly+</v>
      </c>
      <c r="U60" s="70" t="str">
        <f t="shared" ref="U60:U63" si="97">IF(AC60&gt;=0,AC60,IF(AB60&gt;=0,AB60,IF(AA60&gt;=0,AA60,IF(Z60&gt;=0,Z60,IF(Y60&gt;=0,Y60,IF(X60&gt;=0,X60,W60))))))</f>
        <v/>
      </c>
      <c r="V60" s="71" t="str">
        <f t="shared" ref="V60:V63" si="98">IF(B60="HOMME",IF(OR(F60="SEN",F60&lt;1998),VLOOKUP(G60,$AQ$2153:$AV$2171,6),IF(AND(F60&gt;1997,F60&lt;2000),VLOOKUP(G60,$AQ$2153:$AV$2171,5),IF(AND(F60&gt;1999,F60&lt;2002),VLOOKUP(G60,$AQ$2153:$AV$2171,4),IF(AND(F60&gt;2001,F60&lt;2004),VLOOKUP(G60,$AQ$2153:$AV$2171,3),VLOOKUP(G60,$AQ$2153:$AV$2171,2))))), IF(OR(F60="SEN",F60&lt;1998),VLOOKUP(G60,$AW$2156:$BB$2169,6),IF(AND(F60&gt;1997,F60&lt;2000),VLOOKUP(G60,$AW$2156:$BB$2169,5),IF(AND(F60&gt;1999,F60&lt;2002),VLOOKUP(G60,$AW$2156:$BB$2169,4),IF(AND(F60&gt;2001,F60&lt;2004),VLOOKUP(G60,$AW$2156:$BB$2169,3),VLOOKUP(G60,$AW$2156:$BB$2169,2))))))</f>
        <v>FB58</v>
      </c>
      <c r="W60" s="72"/>
      <c r="X60" s="72"/>
      <c r="Y60" s="72"/>
      <c r="Z60" s="72"/>
      <c r="AA60" s="72"/>
      <c r="AB60" s="72"/>
      <c r="AC60" s="72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</row>
    <row r="61">
      <c r="A61" s="56">
        <f t="shared" si="91"/>
        <v>131.3026968</v>
      </c>
      <c r="B61" s="57" t="s">
        <v>36</v>
      </c>
      <c r="D61" s="104" t="s">
        <v>94</v>
      </c>
      <c r="E61" s="105" t="s">
        <v>95</v>
      </c>
      <c r="F61" s="106">
        <v>2009.0</v>
      </c>
      <c r="G61" s="62">
        <v>61.7</v>
      </c>
      <c r="H61" s="63"/>
      <c r="I61" s="64"/>
      <c r="J61" s="119">
        <v>-22.0</v>
      </c>
      <c r="K61" s="65">
        <v>22.0</v>
      </c>
      <c r="L61" s="65">
        <v>24.0</v>
      </c>
      <c r="M61" s="66">
        <f t="shared" si="92"/>
        <v>46</v>
      </c>
      <c r="N61" s="65">
        <v>32.0</v>
      </c>
      <c r="O61" s="65">
        <v>34.0</v>
      </c>
      <c r="P61" s="107">
        <v>-36.0</v>
      </c>
      <c r="Q61" s="66">
        <f t="shared" si="93"/>
        <v>66</v>
      </c>
      <c r="R61" s="67">
        <f t="shared" si="94"/>
        <v>112</v>
      </c>
      <c r="S61" s="68">
        <f t="shared" si="95"/>
        <v>50.3</v>
      </c>
      <c r="T61" s="69" t="str">
        <f t="shared" si="96"/>
        <v>Oly+</v>
      </c>
      <c r="U61" s="70" t="str">
        <f t="shared" si="97"/>
        <v/>
      </c>
      <c r="V61" s="71" t="str">
        <f t="shared" si="98"/>
        <v>FB+58</v>
      </c>
      <c r="W61" s="72"/>
      <c r="X61" s="72"/>
      <c r="Y61" s="72"/>
      <c r="Z61" s="72"/>
      <c r="AA61" s="72"/>
      <c r="AB61" s="72"/>
      <c r="AC61" s="72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</row>
    <row r="62">
      <c r="A62" s="56">
        <f t="shared" si="91"/>
        <v>209.1016643</v>
      </c>
      <c r="B62" s="57" t="s">
        <v>41</v>
      </c>
      <c r="D62" s="59" t="s">
        <v>96</v>
      </c>
      <c r="E62" s="60" t="s">
        <v>97</v>
      </c>
      <c r="F62" s="61">
        <v>2008.0</v>
      </c>
      <c r="G62" s="62">
        <v>75.52</v>
      </c>
      <c r="H62" s="63"/>
      <c r="I62" s="64"/>
      <c r="J62" s="65">
        <v>34.0</v>
      </c>
      <c r="K62" s="65">
        <v>36.0</v>
      </c>
      <c r="L62" s="65">
        <v>38.0</v>
      </c>
      <c r="M62" s="66">
        <f t="shared" si="92"/>
        <v>74</v>
      </c>
      <c r="N62" s="65">
        <v>44.0</v>
      </c>
      <c r="O62" s="65">
        <v>46.0</v>
      </c>
      <c r="P62" s="65">
        <v>48.0</v>
      </c>
      <c r="Q62" s="66">
        <f t="shared" si="93"/>
        <v>94</v>
      </c>
      <c r="R62" s="67">
        <f t="shared" si="94"/>
        <v>168</v>
      </c>
      <c r="S62" s="68">
        <f t="shared" si="95"/>
        <v>92.48</v>
      </c>
      <c r="T62" s="69" t="str">
        <f t="shared" si="96"/>
        <v>Oly+</v>
      </c>
      <c r="U62" s="70" t="str">
        <f t="shared" si="97"/>
        <v/>
      </c>
      <c r="V62" s="71" t="str">
        <f t="shared" si="98"/>
        <v>B77</v>
      </c>
      <c r="W62" s="72"/>
      <c r="X62" s="72"/>
      <c r="Y62" s="72"/>
      <c r="Z62" s="72"/>
      <c r="AA62" s="72"/>
      <c r="AB62" s="72"/>
      <c r="AC62" s="72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</row>
    <row r="63">
      <c r="A63" s="56">
        <f t="shared" si="91"/>
        <v>267.2964722</v>
      </c>
      <c r="B63" s="57" t="s">
        <v>41</v>
      </c>
      <c r="D63" s="74" t="s">
        <v>98</v>
      </c>
      <c r="E63" s="75" t="s">
        <v>99</v>
      </c>
      <c r="F63" s="76">
        <v>2009.0</v>
      </c>
      <c r="G63" s="77">
        <v>67.6</v>
      </c>
      <c r="H63" s="78"/>
      <c r="I63" s="79"/>
      <c r="J63" s="80">
        <v>40.0</v>
      </c>
      <c r="K63" s="80">
        <v>42.0</v>
      </c>
      <c r="L63" s="80">
        <v>-44.0</v>
      </c>
      <c r="M63" s="81">
        <f t="shared" si="92"/>
        <v>82</v>
      </c>
      <c r="N63" s="80">
        <v>58.0</v>
      </c>
      <c r="O63" s="113">
        <v>-60.0</v>
      </c>
      <c r="P63" s="80">
        <v>60.0</v>
      </c>
      <c r="Q63" s="81">
        <f t="shared" si="93"/>
        <v>118</v>
      </c>
      <c r="R63" s="82">
        <f t="shared" si="94"/>
        <v>200</v>
      </c>
      <c r="S63" s="83">
        <f t="shared" si="95"/>
        <v>132.4</v>
      </c>
      <c r="T63" s="84" t="str">
        <f t="shared" si="96"/>
        <v>Oly+</v>
      </c>
      <c r="U63" s="85" t="str">
        <f t="shared" si="97"/>
        <v/>
      </c>
      <c r="V63" s="86" t="str">
        <f t="shared" si="98"/>
        <v>B69</v>
      </c>
      <c r="W63" s="72"/>
      <c r="X63" s="72"/>
      <c r="Y63" s="72"/>
      <c r="Z63" s="72"/>
      <c r="AA63" s="72"/>
      <c r="AB63" s="72"/>
      <c r="AC63" s="72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</row>
    <row r="64">
      <c r="A64" s="56"/>
      <c r="B64" s="57"/>
      <c r="C64" s="87"/>
      <c r="D64" s="134"/>
      <c r="E64" s="135"/>
      <c r="F64" s="42"/>
      <c r="G64" s="136"/>
      <c r="H64" s="42"/>
      <c r="I64" s="41"/>
      <c r="J64" s="137"/>
      <c r="K64" s="137"/>
      <c r="L64" s="137"/>
      <c r="M64" s="138"/>
      <c r="N64" s="137"/>
      <c r="O64" s="137"/>
      <c r="P64" s="137"/>
      <c r="Q64" s="138"/>
      <c r="R64" s="139"/>
      <c r="S64" s="140"/>
      <c r="T64" s="141"/>
      <c r="U64" s="142"/>
      <c r="V64" s="143"/>
      <c r="W64" s="72"/>
      <c r="X64" s="72"/>
      <c r="Y64" s="72"/>
      <c r="Z64" s="72"/>
      <c r="AA64" s="72"/>
      <c r="AB64" s="72"/>
      <c r="AC64" s="72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</row>
    <row r="65">
      <c r="A65" s="56"/>
      <c r="B65" s="57"/>
      <c r="C65" s="87"/>
      <c r="D65" s="134"/>
      <c r="E65" s="135"/>
      <c r="F65" s="144" t="s">
        <v>100</v>
      </c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6"/>
      <c r="T65" s="141"/>
      <c r="U65" s="142"/>
      <c r="V65" s="143"/>
      <c r="W65" s="72"/>
      <c r="X65" s="72"/>
      <c r="Y65" s="72"/>
      <c r="Z65" s="72"/>
      <c r="AA65" s="72"/>
      <c r="AB65" s="72"/>
      <c r="AC65" s="72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</row>
    <row r="66">
      <c r="A66" s="57"/>
      <c r="B66" s="57"/>
      <c r="C66" s="44"/>
      <c r="D66" s="147"/>
      <c r="E66" s="54"/>
      <c r="F66" s="148"/>
      <c r="G66" s="149"/>
      <c r="H66" s="148"/>
      <c r="I66" s="54"/>
      <c r="J66" s="150"/>
      <c r="K66" s="150"/>
      <c r="L66" s="150"/>
      <c r="M66" s="151"/>
      <c r="N66" s="150"/>
      <c r="O66" s="150"/>
      <c r="P66" s="150"/>
      <c r="Q66" s="151"/>
      <c r="R66" s="44"/>
      <c r="S66" s="152"/>
      <c r="T66" s="153"/>
      <c r="U66" s="154"/>
      <c r="V66" s="155"/>
      <c r="W66" s="72"/>
      <c r="X66" s="72"/>
      <c r="Y66" s="72"/>
      <c r="Z66" s="72"/>
      <c r="AA66" s="72"/>
      <c r="AB66" s="72"/>
      <c r="AC66" s="72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</row>
    <row r="67">
      <c r="A67" s="57"/>
      <c r="B67" s="57"/>
      <c r="C67" s="44"/>
      <c r="D67" s="156"/>
      <c r="E67" s="157" t="s">
        <v>101</v>
      </c>
      <c r="F67" s="158"/>
      <c r="G67" s="159"/>
      <c r="H67" s="159"/>
      <c r="I67" s="159"/>
      <c r="J67" s="160"/>
      <c r="K67" s="150"/>
      <c r="L67" s="150"/>
      <c r="M67" s="161" t="s">
        <v>102</v>
      </c>
      <c r="N67" s="162"/>
      <c r="O67" s="159"/>
      <c r="P67" s="160"/>
      <c r="Q67" s="151"/>
      <c r="R67" s="163"/>
      <c r="S67" s="160"/>
      <c r="T67" s="153"/>
      <c r="U67" s="154"/>
      <c r="V67" s="155"/>
      <c r="W67" s="72"/>
      <c r="X67" s="72"/>
      <c r="Y67" s="72"/>
      <c r="Z67" s="72"/>
      <c r="AA67" s="72"/>
      <c r="AB67" s="72"/>
      <c r="AC67" s="72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</row>
    <row r="68">
      <c r="A68" s="54"/>
      <c r="B68" s="54"/>
      <c r="C68" s="150"/>
      <c r="D68" s="147"/>
      <c r="E68" s="54"/>
      <c r="F68" s="148"/>
      <c r="G68" s="56"/>
      <c r="H68" s="56"/>
      <c r="I68" s="56"/>
      <c r="J68" s="56"/>
      <c r="K68" s="54"/>
      <c r="L68" s="164" t="s">
        <v>103</v>
      </c>
      <c r="M68" s="161" t="s">
        <v>104</v>
      </c>
      <c r="N68" s="162"/>
      <c r="O68" s="159"/>
      <c r="P68" s="160"/>
      <c r="Q68" s="157" t="s">
        <v>105</v>
      </c>
      <c r="R68" s="158"/>
      <c r="S68" s="160"/>
      <c r="T68" s="54"/>
      <c r="U68" s="54"/>
      <c r="V68" s="165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</row>
    <row r="69">
      <c r="A69" s="54"/>
      <c r="B69" s="54"/>
      <c r="C69" s="150"/>
      <c r="D69" s="147"/>
      <c r="E69" s="135"/>
      <c r="F69" s="166"/>
      <c r="G69" s="166"/>
      <c r="H69" s="166"/>
      <c r="I69" s="166"/>
      <c r="J69" s="166"/>
      <c r="K69" s="166"/>
      <c r="L69" s="166"/>
      <c r="M69" s="161" t="s">
        <v>106</v>
      </c>
      <c r="N69" s="162"/>
      <c r="O69" s="159"/>
      <c r="P69" s="160"/>
      <c r="Q69" s="54"/>
      <c r="R69" s="158"/>
      <c r="S69" s="160"/>
      <c r="T69" s="54"/>
      <c r="U69" s="54"/>
      <c r="V69" s="165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</row>
    <row r="70">
      <c r="C70" s="1"/>
      <c r="D70" s="167"/>
      <c r="E70" s="168" t="s">
        <v>107</v>
      </c>
      <c r="F70" s="169"/>
      <c r="G70" s="159"/>
      <c r="H70" s="159"/>
      <c r="I70" s="159"/>
      <c r="J70" s="160"/>
      <c r="L70" s="56"/>
      <c r="N70" s="56"/>
      <c r="O70" s="170"/>
      <c r="P70" s="170"/>
      <c r="V70" s="171"/>
    </row>
    <row r="71">
      <c r="C71" s="1"/>
      <c r="D71" s="167"/>
      <c r="E71" s="135"/>
      <c r="F71" s="3"/>
      <c r="M71" s="161" t="s">
        <v>102</v>
      </c>
      <c r="N71" s="162"/>
      <c r="O71" s="159"/>
      <c r="P71" s="160"/>
      <c r="R71" s="163"/>
      <c r="S71" s="160"/>
      <c r="V71" s="171"/>
    </row>
    <row r="72">
      <c r="C72" s="1"/>
      <c r="D72" s="167"/>
      <c r="E72" s="135"/>
      <c r="F72" s="3"/>
      <c r="L72" s="172" t="s">
        <v>108</v>
      </c>
      <c r="M72" s="161" t="s">
        <v>104</v>
      </c>
      <c r="N72" s="162"/>
      <c r="O72" s="159"/>
      <c r="P72" s="160"/>
      <c r="Q72" s="157" t="s">
        <v>105</v>
      </c>
      <c r="R72" s="158"/>
      <c r="S72" s="160"/>
      <c r="V72" s="171"/>
    </row>
    <row r="73">
      <c r="C73" s="1"/>
      <c r="D73" s="167"/>
      <c r="E73" s="168" t="s">
        <v>109</v>
      </c>
      <c r="F73" s="169"/>
      <c r="G73" s="159"/>
      <c r="H73" s="159"/>
      <c r="I73" s="159"/>
      <c r="J73" s="160"/>
      <c r="L73" s="135"/>
      <c r="M73" s="161" t="s">
        <v>106</v>
      </c>
      <c r="N73" s="162"/>
      <c r="O73" s="159"/>
      <c r="P73" s="160"/>
      <c r="R73" s="158"/>
      <c r="S73" s="160"/>
      <c r="V73" s="171"/>
    </row>
    <row r="74">
      <c r="C74" s="1"/>
      <c r="D74" s="173"/>
      <c r="E74" s="174"/>
      <c r="F74" s="175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6"/>
    </row>
    <row r="75">
      <c r="C75" s="1"/>
      <c r="D75" s="2"/>
      <c r="F75" s="3"/>
    </row>
    <row r="76">
      <c r="B76" s="177"/>
      <c r="C76" s="178"/>
      <c r="D76" s="179"/>
      <c r="F76" s="3"/>
    </row>
    <row r="77">
      <c r="B77" s="177"/>
      <c r="C77" s="178"/>
      <c r="D77" s="179"/>
      <c r="F77" s="3"/>
    </row>
    <row r="78">
      <c r="C78" s="1"/>
      <c r="D78" s="2"/>
      <c r="F78" s="3"/>
    </row>
    <row r="79">
      <c r="C79" s="1"/>
      <c r="D79" s="180"/>
      <c r="E79" s="181"/>
      <c r="F79" s="182"/>
    </row>
    <row r="80">
      <c r="C80" s="1"/>
      <c r="D80" s="177"/>
      <c r="E80" s="178"/>
      <c r="F80" s="179"/>
    </row>
    <row r="81">
      <c r="C81" s="1"/>
      <c r="D81" s="177"/>
      <c r="E81" s="178"/>
      <c r="F81" s="179"/>
    </row>
    <row r="82">
      <c r="C82" s="1"/>
      <c r="D82" s="177"/>
      <c r="E82" s="178"/>
      <c r="F82" s="179"/>
    </row>
    <row r="83">
      <c r="C83" s="1"/>
      <c r="D83" s="177"/>
      <c r="E83" s="178"/>
      <c r="F83" s="179"/>
    </row>
    <row r="84">
      <c r="C84" s="1"/>
      <c r="D84" s="183"/>
      <c r="E84" s="135"/>
      <c r="F84" s="42"/>
    </row>
    <row r="85">
      <c r="C85" s="1"/>
      <c r="D85" s="180"/>
      <c r="E85" s="178"/>
      <c r="F85" s="182"/>
    </row>
    <row r="86">
      <c r="C86" s="1"/>
      <c r="D86" s="177"/>
      <c r="E86" s="178"/>
      <c r="F86" s="179"/>
    </row>
    <row r="87">
      <c r="C87" s="1"/>
      <c r="D87" s="177"/>
      <c r="E87" s="178"/>
      <c r="F87" s="179"/>
    </row>
    <row r="88">
      <c r="C88" s="1"/>
      <c r="D88" s="177"/>
      <c r="E88" s="178"/>
      <c r="F88" s="179"/>
    </row>
    <row r="89">
      <c r="C89" s="1"/>
      <c r="D89" s="177"/>
      <c r="E89" s="178"/>
      <c r="F89" s="179"/>
    </row>
    <row r="90">
      <c r="C90" s="1"/>
      <c r="D90" s="183"/>
      <c r="E90" s="135"/>
      <c r="F90" s="42"/>
    </row>
    <row r="91">
      <c r="C91" s="1"/>
      <c r="D91" s="180"/>
      <c r="E91" s="181"/>
      <c r="F91" s="184"/>
    </row>
    <row r="92">
      <c r="C92" s="1"/>
      <c r="D92" s="177"/>
      <c r="E92" s="178"/>
      <c r="F92" s="179"/>
    </row>
    <row r="93">
      <c r="C93" s="1"/>
      <c r="D93" s="177"/>
      <c r="E93" s="178"/>
      <c r="F93" s="179"/>
    </row>
    <row r="94">
      <c r="C94" s="1"/>
      <c r="D94" s="177"/>
      <c r="E94" s="178"/>
      <c r="F94" s="179"/>
    </row>
    <row r="95">
      <c r="C95" s="1"/>
      <c r="D95" s="177"/>
      <c r="E95" s="178"/>
      <c r="F95" s="179"/>
    </row>
    <row r="96">
      <c r="C96" s="1"/>
      <c r="D96" s="183"/>
      <c r="E96" s="135"/>
      <c r="F96" s="42"/>
    </row>
    <row r="97">
      <c r="C97" s="1"/>
      <c r="D97" s="180"/>
      <c r="E97" s="181"/>
      <c r="F97" s="182"/>
    </row>
    <row r="98">
      <c r="C98" s="1"/>
      <c r="D98" s="177"/>
      <c r="E98" s="178"/>
      <c r="F98" s="179"/>
    </row>
    <row r="99">
      <c r="C99" s="1"/>
      <c r="D99" s="177"/>
      <c r="E99" s="178"/>
      <c r="F99" s="179"/>
    </row>
    <row r="100">
      <c r="C100" s="1"/>
      <c r="D100" s="177"/>
      <c r="E100" s="178"/>
      <c r="F100" s="179"/>
    </row>
    <row r="101">
      <c r="C101" s="1"/>
      <c r="D101" s="177"/>
      <c r="E101" s="178"/>
      <c r="F101" s="179"/>
    </row>
    <row r="102">
      <c r="C102" s="1"/>
      <c r="D102" s="183"/>
      <c r="E102" s="135"/>
      <c r="F102" s="42"/>
    </row>
    <row r="103">
      <c r="C103" s="1"/>
      <c r="D103" s="180"/>
      <c r="E103" s="181"/>
      <c r="F103" s="182"/>
    </row>
    <row r="104">
      <c r="C104" s="1"/>
      <c r="D104" s="177"/>
      <c r="E104" s="178"/>
      <c r="F104" s="179"/>
    </row>
    <row r="105">
      <c r="C105" s="1"/>
      <c r="D105" s="177"/>
      <c r="E105" s="178"/>
      <c r="F105" s="179"/>
    </row>
    <row r="106">
      <c r="C106" s="1"/>
      <c r="D106" s="177"/>
      <c r="E106" s="185"/>
      <c r="F106" s="179"/>
    </row>
    <row r="107">
      <c r="C107" s="1"/>
      <c r="D107" s="177"/>
      <c r="E107" s="178"/>
      <c r="F107" s="179"/>
    </row>
    <row r="108">
      <c r="C108" s="1"/>
      <c r="D108" s="183"/>
      <c r="E108" s="135"/>
      <c r="F108" s="42"/>
    </row>
    <row r="109">
      <c r="C109" s="1"/>
      <c r="D109" s="180"/>
      <c r="E109" s="181"/>
      <c r="F109" s="182"/>
    </row>
    <row r="110">
      <c r="C110" s="1"/>
      <c r="D110" s="177"/>
      <c r="E110" s="178"/>
      <c r="F110" s="179"/>
    </row>
    <row r="111">
      <c r="C111" s="1"/>
      <c r="D111" s="177"/>
      <c r="E111" s="178"/>
      <c r="F111" s="179"/>
    </row>
    <row r="112">
      <c r="C112" s="1"/>
      <c r="D112" s="177"/>
      <c r="E112" s="178"/>
      <c r="F112" s="179"/>
    </row>
    <row r="113">
      <c r="C113" s="1"/>
      <c r="D113" s="177"/>
      <c r="E113" s="178"/>
      <c r="F113" s="179"/>
    </row>
    <row r="114">
      <c r="C114" s="1"/>
      <c r="D114" s="183"/>
      <c r="E114" s="135"/>
      <c r="F114" s="42"/>
    </row>
    <row r="115">
      <c r="C115" s="1"/>
      <c r="D115" s="180"/>
      <c r="E115" s="178"/>
      <c r="F115" s="182"/>
    </row>
    <row r="116">
      <c r="C116" s="1"/>
      <c r="D116" s="177"/>
      <c r="E116" s="178"/>
      <c r="F116" s="179"/>
    </row>
    <row r="117">
      <c r="C117" s="1"/>
      <c r="D117" s="177"/>
      <c r="E117" s="178"/>
      <c r="F117" s="179"/>
    </row>
    <row r="118">
      <c r="C118" s="1"/>
      <c r="D118" s="177"/>
      <c r="E118" s="178"/>
      <c r="F118" s="179"/>
    </row>
    <row r="119">
      <c r="C119" s="1"/>
      <c r="D119" s="177"/>
      <c r="E119" s="178"/>
      <c r="F119" s="179"/>
    </row>
    <row r="120">
      <c r="C120" s="1"/>
      <c r="D120" s="2"/>
      <c r="F120" s="3"/>
    </row>
    <row r="121">
      <c r="C121" s="1"/>
      <c r="D121" s="2"/>
      <c r="F121" s="3"/>
    </row>
    <row r="122">
      <c r="C122" s="1"/>
      <c r="D122" s="2"/>
      <c r="F122" s="3"/>
    </row>
    <row r="123">
      <c r="C123" s="1"/>
      <c r="D123" s="2"/>
      <c r="F123" s="3"/>
    </row>
    <row r="124">
      <c r="C124" s="1"/>
      <c r="D124" s="2"/>
      <c r="F124" s="3"/>
    </row>
    <row r="125">
      <c r="C125" s="1"/>
      <c r="D125" s="2"/>
      <c r="F125" s="3"/>
    </row>
    <row r="126">
      <c r="C126" s="1"/>
      <c r="D126" s="2"/>
      <c r="F126" s="3"/>
    </row>
    <row r="127">
      <c r="C127" s="1"/>
      <c r="D127" s="2"/>
      <c r="F127" s="3"/>
    </row>
    <row r="128">
      <c r="C128" s="1"/>
      <c r="D128" s="2"/>
      <c r="F128" s="3"/>
    </row>
    <row r="129">
      <c r="C129" s="1"/>
      <c r="D129" s="2"/>
      <c r="F129" s="3"/>
    </row>
    <row r="130">
      <c r="C130" s="1"/>
      <c r="D130" s="2"/>
      <c r="F130" s="3"/>
    </row>
    <row r="131">
      <c r="C131" s="1"/>
      <c r="D131" s="2"/>
      <c r="F131" s="3"/>
    </row>
    <row r="132">
      <c r="C132" s="1"/>
      <c r="D132" s="2"/>
      <c r="F132" s="3"/>
    </row>
    <row r="133">
      <c r="C133" s="1"/>
      <c r="D133" s="2"/>
      <c r="F133" s="3"/>
    </row>
    <row r="134">
      <c r="C134" s="1"/>
      <c r="D134" s="2"/>
      <c r="F134" s="3"/>
    </row>
    <row r="135">
      <c r="C135" s="1"/>
      <c r="D135" s="2"/>
      <c r="F135" s="3"/>
    </row>
    <row r="136">
      <c r="C136" s="1"/>
      <c r="D136" s="2"/>
      <c r="F136" s="3"/>
    </row>
    <row r="137">
      <c r="C137" s="1"/>
      <c r="D137" s="2"/>
      <c r="F137" s="3"/>
    </row>
    <row r="138">
      <c r="C138" s="1"/>
      <c r="D138" s="2"/>
      <c r="F138" s="3"/>
    </row>
    <row r="139">
      <c r="C139" s="1"/>
      <c r="D139" s="2"/>
      <c r="F139" s="3"/>
    </row>
    <row r="140">
      <c r="C140" s="1"/>
      <c r="D140" s="2"/>
      <c r="F140" s="3"/>
    </row>
    <row r="141">
      <c r="C141" s="1"/>
      <c r="D141" s="2"/>
      <c r="F141" s="3"/>
    </row>
    <row r="142">
      <c r="C142" s="1"/>
      <c r="D142" s="2"/>
      <c r="F142" s="3"/>
    </row>
    <row r="143">
      <c r="C143" s="1"/>
      <c r="D143" s="2"/>
      <c r="F143" s="3"/>
    </row>
    <row r="144">
      <c r="C144" s="1"/>
      <c r="D144" s="2"/>
      <c r="F144" s="3"/>
    </row>
    <row r="145">
      <c r="C145" s="1"/>
      <c r="D145" s="2"/>
      <c r="F145" s="3"/>
    </row>
    <row r="146">
      <c r="C146" s="1"/>
      <c r="D146" s="2"/>
      <c r="F146" s="3"/>
    </row>
    <row r="147">
      <c r="C147" s="1"/>
      <c r="D147" s="2"/>
      <c r="F147" s="3"/>
    </row>
    <row r="148">
      <c r="C148" s="1"/>
      <c r="D148" s="2"/>
      <c r="F148" s="3"/>
    </row>
    <row r="149">
      <c r="C149" s="1"/>
      <c r="D149" s="2"/>
      <c r="F149" s="3"/>
    </row>
    <row r="150">
      <c r="C150" s="1"/>
      <c r="D150" s="2"/>
      <c r="F150" s="3"/>
    </row>
    <row r="151">
      <c r="C151" s="1"/>
      <c r="D151" s="2"/>
      <c r="F151" s="3"/>
    </row>
    <row r="152">
      <c r="C152" s="1"/>
      <c r="D152" s="2"/>
      <c r="F152" s="3"/>
    </row>
    <row r="153">
      <c r="C153" s="1"/>
      <c r="D153" s="2"/>
      <c r="F153" s="3"/>
    </row>
    <row r="154">
      <c r="C154" s="1"/>
      <c r="D154" s="2"/>
      <c r="F154" s="3"/>
    </row>
    <row r="155">
      <c r="C155" s="1"/>
      <c r="D155" s="2"/>
      <c r="F155" s="3"/>
    </row>
    <row r="156">
      <c r="C156" s="1"/>
      <c r="D156" s="2"/>
      <c r="F156" s="3"/>
    </row>
    <row r="157">
      <c r="C157" s="1"/>
      <c r="D157" s="2"/>
      <c r="F157" s="3"/>
    </row>
    <row r="158">
      <c r="C158" s="1"/>
      <c r="D158" s="2"/>
      <c r="F158" s="3"/>
    </row>
    <row r="159">
      <c r="C159" s="1"/>
      <c r="D159" s="2"/>
      <c r="F159" s="3"/>
    </row>
    <row r="160">
      <c r="C160" s="1"/>
      <c r="D160" s="2"/>
      <c r="F160" s="3"/>
    </row>
    <row r="161">
      <c r="C161" s="1"/>
      <c r="D161" s="2"/>
      <c r="F161" s="3"/>
    </row>
    <row r="162">
      <c r="C162" s="1"/>
      <c r="D162" s="2"/>
      <c r="F162" s="3"/>
    </row>
    <row r="163">
      <c r="C163" s="1"/>
      <c r="D163" s="2"/>
      <c r="F163" s="3"/>
    </row>
    <row r="164">
      <c r="C164" s="1"/>
      <c r="D164" s="2"/>
      <c r="F164" s="3"/>
    </row>
    <row r="165">
      <c r="C165" s="1"/>
      <c r="D165" s="2"/>
      <c r="F165" s="3"/>
    </row>
    <row r="166">
      <c r="C166" s="1"/>
      <c r="D166" s="2"/>
      <c r="F166" s="3"/>
    </row>
    <row r="167">
      <c r="C167" s="1"/>
      <c r="D167" s="2"/>
      <c r="F167" s="3"/>
    </row>
    <row r="168">
      <c r="C168" s="1"/>
      <c r="D168" s="2"/>
      <c r="F168" s="3"/>
    </row>
    <row r="169">
      <c r="C169" s="1"/>
      <c r="D169" s="2"/>
      <c r="F169" s="3"/>
    </row>
    <row r="170">
      <c r="C170" s="1"/>
      <c r="D170" s="2"/>
      <c r="F170" s="3"/>
    </row>
    <row r="171">
      <c r="C171" s="1"/>
      <c r="D171" s="2"/>
      <c r="F171" s="3"/>
    </row>
    <row r="172">
      <c r="C172" s="1"/>
      <c r="D172" s="2"/>
      <c r="F172" s="3"/>
    </row>
    <row r="173">
      <c r="C173" s="1"/>
      <c r="D173" s="2"/>
      <c r="F173" s="3"/>
    </row>
    <row r="174">
      <c r="C174" s="1"/>
      <c r="D174" s="2"/>
      <c r="F174" s="3"/>
    </row>
    <row r="175">
      <c r="C175" s="1"/>
      <c r="D175" s="2"/>
      <c r="F175" s="3"/>
    </row>
    <row r="176">
      <c r="C176" s="1"/>
      <c r="D176" s="2"/>
      <c r="F176" s="3"/>
    </row>
    <row r="177">
      <c r="C177" s="1"/>
      <c r="D177" s="2"/>
      <c r="F177" s="3"/>
    </row>
    <row r="178">
      <c r="C178" s="1"/>
      <c r="D178" s="2"/>
      <c r="F178" s="3"/>
    </row>
    <row r="179">
      <c r="C179" s="1"/>
      <c r="D179" s="2"/>
      <c r="F179" s="3"/>
    </row>
    <row r="180">
      <c r="C180" s="1"/>
      <c r="D180" s="2"/>
      <c r="F180" s="3"/>
    </row>
    <row r="181">
      <c r="C181" s="1"/>
      <c r="D181" s="2"/>
      <c r="F181" s="3"/>
    </row>
    <row r="182">
      <c r="C182" s="1"/>
      <c r="D182" s="2"/>
      <c r="F182" s="3"/>
    </row>
    <row r="183">
      <c r="C183" s="1"/>
      <c r="D183" s="2"/>
      <c r="F183" s="3"/>
    </row>
    <row r="184">
      <c r="C184" s="1"/>
      <c r="D184" s="2"/>
      <c r="F184" s="3"/>
    </row>
    <row r="185">
      <c r="C185" s="1"/>
      <c r="D185" s="2"/>
      <c r="F185" s="3"/>
    </row>
    <row r="186">
      <c r="C186" s="1"/>
      <c r="D186" s="2"/>
      <c r="F186" s="3"/>
    </row>
    <row r="187">
      <c r="C187" s="1"/>
      <c r="D187" s="2"/>
      <c r="F187" s="3"/>
    </row>
    <row r="188">
      <c r="C188" s="1"/>
      <c r="D188" s="2"/>
      <c r="F188" s="3"/>
    </row>
    <row r="189">
      <c r="C189" s="1"/>
      <c r="D189" s="2"/>
      <c r="F189" s="3"/>
    </row>
    <row r="190">
      <c r="C190" s="1"/>
      <c r="D190" s="2"/>
      <c r="F190" s="3"/>
    </row>
    <row r="191">
      <c r="C191" s="1"/>
      <c r="D191" s="2"/>
      <c r="F191" s="3"/>
    </row>
    <row r="192">
      <c r="C192" s="1"/>
      <c r="D192" s="2"/>
      <c r="F192" s="3"/>
    </row>
    <row r="193">
      <c r="C193" s="1"/>
      <c r="D193" s="2"/>
      <c r="F193" s="3"/>
    </row>
    <row r="194">
      <c r="C194" s="1"/>
      <c r="D194" s="2"/>
      <c r="F194" s="3"/>
    </row>
    <row r="195">
      <c r="C195" s="1"/>
      <c r="D195" s="2"/>
      <c r="F195" s="3"/>
    </row>
    <row r="196">
      <c r="C196" s="1"/>
      <c r="D196" s="2"/>
      <c r="F196" s="3"/>
    </row>
    <row r="197">
      <c r="C197" s="1"/>
      <c r="D197" s="2"/>
      <c r="F197" s="3"/>
    </row>
    <row r="198">
      <c r="C198" s="1"/>
      <c r="D198" s="2"/>
      <c r="F198" s="3"/>
    </row>
    <row r="199">
      <c r="C199" s="1"/>
      <c r="D199" s="2"/>
      <c r="F199" s="3"/>
    </row>
    <row r="200">
      <c r="C200" s="1"/>
      <c r="D200" s="2"/>
      <c r="F200" s="3"/>
    </row>
    <row r="201">
      <c r="C201" s="1"/>
      <c r="D201" s="2"/>
      <c r="F201" s="3"/>
    </row>
    <row r="202">
      <c r="C202" s="1"/>
      <c r="D202" s="2"/>
      <c r="F202" s="3"/>
      <c r="H202" s="3"/>
    </row>
    <row r="203">
      <c r="C203" s="1"/>
      <c r="D203" s="2"/>
      <c r="F203" s="3"/>
      <c r="H203" s="3"/>
    </row>
    <row r="204">
      <c r="C204" s="1"/>
      <c r="D204" s="2"/>
      <c r="F204" s="3"/>
      <c r="H204" s="3"/>
    </row>
    <row r="205">
      <c r="C205" s="1"/>
      <c r="D205" s="2"/>
      <c r="F205" s="3"/>
      <c r="H205" s="3"/>
    </row>
    <row r="206">
      <c r="C206" s="1"/>
      <c r="D206" s="2"/>
      <c r="F206" s="3"/>
      <c r="H206" s="3"/>
    </row>
    <row r="207">
      <c r="C207" s="1"/>
      <c r="D207" s="2"/>
      <c r="F207" s="3"/>
      <c r="H207" s="3"/>
    </row>
    <row r="208">
      <c r="C208" s="1"/>
      <c r="D208" s="2"/>
      <c r="F208" s="3"/>
      <c r="H208" s="3"/>
    </row>
    <row r="209">
      <c r="C209" s="1"/>
      <c r="D209" s="2"/>
      <c r="F209" s="3"/>
      <c r="H209" s="3"/>
    </row>
    <row r="210">
      <c r="C210" s="1"/>
      <c r="D210" s="2"/>
      <c r="F210" s="3"/>
      <c r="H210" s="3"/>
    </row>
    <row r="211">
      <c r="C211" s="1"/>
      <c r="D211" s="2"/>
      <c r="F211" s="3"/>
      <c r="H211" s="3"/>
    </row>
    <row r="212">
      <c r="C212" s="1"/>
      <c r="D212" s="2"/>
      <c r="F212" s="3"/>
      <c r="H212" s="3"/>
    </row>
    <row r="213">
      <c r="C213" s="1"/>
      <c r="D213" s="2"/>
      <c r="F213" s="3"/>
      <c r="H213" s="3"/>
    </row>
    <row r="214">
      <c r="C214" s="1"/>
      <c r="D214" s="2"/>
      <c r="F214" s="3"/>
      <c r="H214" s="3"/>
    </row>
    <row r="215">
      <c r="C215" s="1"/>
      <c r="D215" s="2"/>
      <c r="F215" s="3"/>
      <c r="H215" s="3"/>
    </row>
    <row r="216">
      <c r="C216" s="1"/>
      <c r="D216" s="2"/>
      <c r="F216" s="3"/>
      <c r="H216" s="3"/>
    </row>
    <row r="217">
      <c r="C217" s="1"/>
      <c r="D217" s="2"/>
      <c r="F217" s="3"/>
      <c r="H217" s="3"/>
    </row>
    <row r="218">
      <c r="C218" s="1"/>
      <c r="D218" s="2"/>
      <c r="F218" s="3"/>
      <c r="H218" s="3"/>
    </row>
    <row r="219">
      <c r="C219" s="1"/>
      <c r="D219" s="2"/>
      <c r="F219" s="3"/>
      <c r="H219" s="3"/>
    </row>
    <row r="220">
      <c r="C220" s="1"/>
      <c r="D220" s="2"/>
      <c r="F220" s="3"/>
      <c r="H220" s="3"/>
    </row>
    <row r="221">
      <c r="C221" s="1"/>
      <c r="D221" s="2"/>
      <c r="F221" s="3"/>
      <c r="H221" s="3"/>
    </row>
    <row r="222">
      <c r="C222" s="1"/>
      <c r="D222" s="2"/>
      <c r="F222" s="3"/>
      <c r="H222" s="3"/>
    </row>
    <row r="223">
      <c r="C223" s="1"/>
      <c r="D223" s="2"/>
      <c r="F223" s="3"/>
      <c r="H223" s="3"/>
    </row>
    <row r="224">
      <c r="C224" s="1"/>
      <c r="D224" s="2"/>
      <c r="F224" s="3"/>
      <c r="H224" s="3"/>
    </row>
    <row r="225">
      <c r="C225" s="1"/>
      <c r="D225" s="2"/>
      <c r="F225" s="3"/>
      <c r="H225" s="3"/>
    </row>
    <row r="226">
      <c r="C226" s="1"/>
      <c r="D226" s="2"/>
      <c r="F226" s="3"/>
      <c r="H226" s="3"/>
    </row>
    <row r="227">
      <c r="C227" s="1"/>
      <c r="D227" s="2"/>
      <c r="F227" s="3"/>
      <c r="H227" s="3"/>
    </row>
    <row r="228">
      <c r="C228" s="1"/>
      <c r="D228" s="2"/>
      <c r="F228" s="3"/>
      <c r="H228" s="3"/>
    </row>
    <row r="229">
      <c r="C229" s="1"/>
      <c r="D229" s="2"/>
      <c r="F229" s="3"/>
      <c r="H229" s="3"/>
    </row>
    <row r="230">
      <c r="C230" s="1"/>
      <c r="D230" s="2"/>
      <c r="F230" s="3"/>
      <c r="H230" s="3"/>
    </row>
    <row r="231">
      <c r="C231" s="1"/>
      <c r="D231" s="2"/>
      <c r="F231" s="3"/>
      <c r="H231" s="3"/>
    </row>
    <row r="232">
      <c r="C232" s="1"/>
      <c r="D232" s="2"/>
      <c r="F232" s="3"/>
      <c r="H232" s="3"/>
    </row>
    <row r="233">
      <c r="C233" s="1"/>
      <c r="D233" s="2"/>
      <c r="F233" s="3"/>
      <c r="H233" s="3"/>
    </row>
    <row r="234">
      <c r="C234" s="1"/>
      <c r="D234" s="2"/>
      <c r="F234" s="3"/>
      <c r="H234" s="3"/>
    </row>
    <row r="235">
      <c r="C235" s="1"/>
      <c r="D235" s="2"/>
      <c r="F235" s="3"/>
      <c r="H235" s="3"/>
    </row>
    <row r="236">
      <c r="C236" s="1"/>
      <c r="D236" s="2"/>
      <c r="F236" s="3"/>
      <c r="H236" s="3"/>
    </row>
    <row r="237">
      <c r="C237" s="1"/>
      <c r="D237" s="2"/>
      <c r="F237" s="3"/>
      <c r="H237" s="3"/>
    </row>
    <row r="238">
      <c r="C238" s="1"/>
      <c r="D238" s="2"/>
      <c r="F238" s="3"/>
      <c r="H238" s="3"/>
    </row>
    <row r="239">
      <c r="C239" s="1"/>
      <c r="D239" s="2"/>
      <c r="F239" s="3"/>
      <c r="H239" s="3"/>
    </row>
    <row r="240">
      <c r="C240" s="1"/>
      <c r="D240" s="2"/>
      <c r="F240" s="3"/>
      <c r="H240" s="3"/>
    </row>
    <row r="241">
      <c r="C241" s="1"/>
      <c r="D241" s="2"/>
      <c r="F241" s="3"/>
      <c r="H241" s="3"/>
    </row>
    <row r="242">
      <c r="C242" s="1"/>
      <c r="D242" s="2"/>
      <c r="F242" s="3"/>
      <c r="H242" s="3"/>
    </row>
    <row r="243">
      <c r="C243" s="1"/>
      <c r="D243" s="2"/>
      <c r="F243" s="3"/>
      <c r="H243" s="3"/>
    </row>
    <row r="244">
      <c r="C244" s="1"/>
      <c r="D244" s="2"/>
      <c r="F244" s="3"/>
      <c r="H244" s="3"/>
    </row>
    <row r="245">
      <c r="C245" s="1"/>
      <c r="D245" s="2"/>
      <c r="F245" s="3"/>
      <c r="H245" s="3"/>
    </row>
    <row r="246">
      <c r="C246" s="1"/>
      <c r="D246" s="2"/>
      <c r="F246" s="3"/>
      <c r="H246" s="3"/>
    </row>
    <row r="247">
      <c r="C247" s="1"/>
      <c r="D247" s="2"/>
      <c r="F247" s="3"/>
      <c r="H247" s="3"/>
    </row>
    <row r="248">
      <c r="C248" s="1"/>
      <c r="D248" s="2"/>
      <c r="F248" s="3"/>
      <c r="H248" s="3"/>
    </row>
    <row r="249">
      <c r="C249" s="1"/>
      <c r="D249" s="2"/>
      <c r="F249" s="3"/>
      <c r="H249" s="3"/>
    </row>
    <row r="250">
      <c r="C250" s="1"/>
      <c r="D250" s="2"/>
      <c r="F250" s="3"/>
      <c r="H250" s="3"/>
    </row>
    <row r="251">
      <c r="C251" s="1"/>
      <c r="D251" s="2"/>
      <c r="F251" s="3"/>
      <c r="H251" s="3"/>
    </row>
    <row r="252">
      <c r="C252" s="1"/>
      <c r="D252" s="2"/>
      <c r="F252" s="3"/>
      <c r="H252" s="3"/>
    </row>
    <row r="253">
      <c r="C253" s="1"/>
      <c r="D253" s="2"/>
      <c r="F253" s="3"/>
      <c r="H253" s="3"/>
    </row>
    <row r="254">
      <c r="C254" s="1"/>
      <c r="D254" s="2"/>
      <c r="F254" s="3"/>
      <c r="H254" s="3"/>
    </row>
    <row r="255">
      <c r="C255" s="1"/>
      <c r="D255" s="2"/>
      <c r="F255" s="3"/>
      <c r="H255" s="3"/>
    </row>
    <row r="256">
      <c r="C256" s="1"/>
      <c r="D256" s="2"/>
      <c r="F256" s="3"/>
      <c r="H256" s="3"/>
    </row>
    <row r="257">
      <c r="C257" s="1"/>
      <c r="D257" s="2"/>
      <c r="F257" s="3"/>
      <c r="H257" s="3"/>
    </row>
    <row r="258">
      <c r="C258" s="1"/>
      <c r="D258" s="2"/>
      <c r="F258" s="3"/>
      <c r="H258" s="3"/>
    </row>
    <row r="259">
      <c r="C259" s="1"/>
      <c r="D259" s="2"/>
      <c r="F259" s="3"/>
      <c r="H259" s="3"/>
    </row>
    <row r="260">
      <c r="C260" s="1"/>
      <c r="D260" s="2"/>
      <c r="F260" s="3"/>
      <c r="H260" s="3"/>
    </row>
    <row r="261">
      <c r="C261" s="1"/>
      <c r="D261" s="2"/>
      <c r="F261" s="3"/>
      <c r="H261" s="3"/>
    </row>
    <row r="262">
      <c r="C262" s="1"/>
      <c r="D262" s="2"/>
      <c r="F262" s="3"/>
      <c r="H262" s="3"/>
    </row>
    <row r="263">
      <c r="C263" s="1"/>
      <c r="D263" s="2"/>
      <c r="F263" s="3"/>
      <c r="H263" s="3"/>
    </row>
    <row r="264">
      <c r="C264" s="1"/>
      <c r="D264" s="2"/>
      <c r="F264" s="3"/>
      <c r="H264" s="3"/>
    </row>
    <row r="265">
      <c r="C265" s="1"/>
      <c r="D265" s="2"/>
      <c r="F265" s="3"/>
      <c r="H265" s="3"/>
    </row>
    <row r="266">
      <c r="C266" s="1"/>
      <c r="D266" s="2"/>
      <c r="F266" s="3"/>
      <c r="H266" s="3"/>
    </row>
    <row r="267">
      <c r="C267" s="1"/>
      <c r="D267" s="2"/>
      <c r="F267" s="3"/>
      <c r="H267" s="3"/>
    </row>
    <row r="268">
      <c r="C268" s="1"/>
      <c r="D268" s="2"/>
      <c r="F268" s="3"/>
      <c r="H268" s="3"/>
    </row>
    <row r="269">
      <c r="C269" s="1"/>
      <c r="D269" s="2"/>
      <c r="F269" s="3"/>
      <c r="H269" s="3"/>
    </row>
    <row r="270">
      <c r="C270" s="1"/>
      <c r="D270" s="2"/>
      <c r="F270" s="3"/>
      <c r="H270" s="3"/>
    </row>
    <row r="271">
      <c r="C271" s="1"/>
      <c r="D271" s="2"/>
      <c r="F271" s="3"/>
      <c r="H271" s="3"/>
    </row>
    <row r="272">
      <c r="C272" s="1"/>
      <c r="D272" s="2"/>
      <c r="F272" s="3"/>
      <c r="H272" s="3"/>
    </row>
    <row r="273">
      <c r="C273" s="1"/>
      <c r="D273" s="2"/>
      <c r="F273" s="3"/>
      <c r="H273" s="3"/>
    </row>
    <row r="274">
      <c r="C274" s="1"/>
      <c r="D274" s="2"/>
      <c r="F274" s="3"/>
      <c r="H274" s="3"/>
    </row>
    <row r="275">
      <c r="C275" s="1"/>
      <c r="D275" s="2"/>
      <c r="F275" s="3"/>
      <c r="H275" s="3"/>
    </row>
    <row r="276">
      <c r="C276" s="1"/>
      <c r="D276" s="2"/>
      <c r="F276" s="3"/>
      <c r="H276" s="3"/>
    </row>
    <row r="277">
      <c r="C277" s="1"/>
      <c r="D277" s="2"/>
      <c r="F277" s="3"/>
      <c r="H277" s="3"/>
    </row>
    <row r="278">
      <c r="C278" s="1"/>
      <c r="D278" s="2"/>
      <c r="F278" s="3"/>
      <c r="H278" s="3"/>
    </row>
    <row r="279">
      <c r="C279" s="1"/>
      <c r="D279" s="2"/>
      <c r="F279" s="3"/>
      <c r="H279" s="3"/>
    </row>
    <row r="280">
      <c r="C280" s="1"/>
      <c r="D280" s="2"/>
      <c r="F280" s="3"/>
      <c r="H280" s="3"/>
    </row>
    <row r="281">
      <c r="C281" s="1"/>
      <c r="D281" s="2"/>
      <c r="F281" s="3"/>
      <c r="H281" s="3"/>
    </row>
    <row r="282">
      <c r="C282" s="1"/>
      <c r="D282" s="2"/>
      <c r="F282" s="3"/>
      <c r="H282" s="3"/>
    </row>
    <row r="283">
      <c r="C283" s="1"/>
      <c r="D283" s="2"/>
      <c r="F283" s="3"/>
      <c r="H283" s="3"/>
    </row>
    <row r="284">
      <c r="C284" s="1"/>
      <c r="D284" s="2"/>
      <c r="F284" s="3"/>
      <c r="H284" s="3"/>
    </row>
    <row r="285">
      <c r="C285" s="1"/>
      <c r="D285" s="2"/>
      <c r="F285" s="3"/>
      <c r="H285" s="3"/>
    </row>
    <row r="286">
      <c r="C286" s="1"/>
      <c r="D286" s="2"/>
      <c r="F286" s="3"/>
      <c r="H286" s="3"/>
    </row>
    <row r="287">
      <c r="C287" s="1"/>
      <c r="D287" s="2"/>
      <c r="F287" s="3"/>
      <c r="H287" s="3"/>
    </row>
    <row r="288">
      <c r="C288" s="1"/>
      <c r="D288" s="2"/>
      <c r="F288" s="3"/>
      <c r="H288" s="3"/>
    </row>
    <row r="289">
      <c r="C289" s="1"/>
      <c r="D289" s="2"/>
      <c r="F289" s="3"/>
      <c r="H289" s="3"/>
    </row>
    <row r="290">
      <c r="C290" s="1"/>
      <c r="D290" s="2"/>
      <c r="F290" s="3"/>
      <c r="H290" s="3"/>
    </row>
    <row r="291">
      <c r="C291" s="1"/>
      <c r="D291" s="2"/>
      <c r="F291" s="3"/>
      <c r="H291" s="3"/>
    </row>
    <row r="292">
      <c r="C292" s="1"/>
      <c r="D292" s="2"/>
      <c r="F292" s="3"/>
      <c r="H292" s="3"/>
    </row>
    <row r="293">
      <c r="C293" s="1"/>
      <c r="D293" s="2"/>
      <c r="F293" s="3"/>
      <c r="H293" s="3"/>
    </row>
    <row r="294">
      <c r="C294" s="1"/>
      <c r="D294" s="2"/>
      <c r="F294" s="3"/>
      <c r="H294" s="3"/>
    </row>
    <row r="295">
      <c r="C295" s="1"/>
      <c r="D295" s="2"/>
      <c r="F295" s="3"/>
      <c r="H295" s="3"/>
    </row>
    <row r="296">
      <c r="C296" s="1"/>
      <c r="D296" s="2"/>
      <c r="F296" s="3"/>
      <c r="H296" s="3"/>
    </row>
    <row r="297">
      <c r="C297" s="1"/>
      <c r="D297" s="2"/>
      <c r="F297" s="3"/>
      <c r="H297" s="3"/>
    </row>
    <row r="298">
      <c r="C298" s="1"/>
      <c r="D298" s="2"/>
      <c r="F298" s="3"/>
      <c r="H298" s="3"/>
    </row>
    <row r="299">
      <c r="C299" s="1"/>
      <c r="D299" s="2"/>
      <c r="F299" s="3"/>
      <c r="H299" s="3"/>
    </row>
    <row r="300">
      <c r="C300" s="1"/>
      <c r="D300" s="2"/>
      <c r="F300" s="3"/>
      <c r="H300" s="3"/>
    </row>
    <row r="301">
      <c r="C301" s="1"/>
      <c r="D301" s="2"/>
      <c r="F301" s="3"/>
      <c r="H301" s="3"/>
    </row>
    <row r="302">
      <c r="C302" s="1"/>
      <c r="D302" s="2"/>
      <c r="F302" s="3"/>
      <c r="H302" s="3"/>
    </row>
    <row r="303">
      <c r="C303" s="1"/>
      <c r="D303" s="2"/>
      <c r="F303" s="3"/>
      <c r="H303" s="3"/>
    </row>
    <row r="304">
      <c r="C304" s="1"/>
      <c r="D304" s="2"/>
      <c r="F304" s="3"/>
      <c r="H304" s="3"/>
    </row>
    <row r="305">
      <c r="C305" s="1"/>
      <c r="D305" s="2"/>
      <c r="F305" s="3"/>
      <c r="H305" s="3"/>
    </row>
    <row r="306">
      <c r="C306" s="1"/>
      <c r="D306" s="2"/>
      <c r="F306" s="3"/>
      <c r="H306" s="3"/>
    </row>
    <row r="307">
      <c r="C307" s="1"/>
      <c r="D307" s="2"/>
      <c r="F307" s="3"/>
      <c r="H307" s="3"/>
    </row>
    <row r="308">
      <c r="C308" s="1"/>
      <c r="D308" s="2"/>
      <c r="F308" s="3"/>
      <c r="H308" s="3"/>
    </row>
    <row r="309">
      <c r="C309" s="1"/>
      <c r="D309" s="2"/>
      <c r="F309" s="3"/>
      <c r="H309" s="3"/>
    </row>
    <row r="310">
      <c r="C310" s="1"/>
      <c r="D310" s="2"/>
      <c r="F310" s="3"/>
      <c r="H310" s="3"/>
    </row>
    <row r="311">
      <c r="C311" s="1"/>
      <c r="D311" s="2"/>
      <c r="F311" s="3"/>
      <c r="H311" s="3"/>
    </row>
    <row r="312">
      <c r="C312" s="1"/>
      <c r="D312" s="2"/>
      <c r="F312" s="3"/>
      <c r="H312" s="3"/>
    </row>
    <row r="313">
      <c r="C313" s="1"/>
      <c r="D313" s="2"/>
      <c r="F313" s="3"/>
      <c r="H313" s="3"/>
    </row>
    <row r="314">
      <c r="C314" s="1"/>
      <c r="D314" s="2"/>
      <c r="F314" s="3"/>
      <c r="H314" s="3"/>
    </row>
    <row r="315">
      <c r="C315" s="1"/>
      <c r="D315" s="2"/>
      <c r="F315" s="3"/>
      <c r="H315" s="3"/>
    </row>
    <row r="316">
      <c r="C316" s="1"/>
      <c r="D316" s="2"/>
      <c r="F316" s="3"/>
      <c r="H316" s="3"/>
    </row>
    <row r="317">
      <c r="C317" s="1"/>
      <c r="D317" s="2"/>
      <c r="F317" s="3"/>
      <c r="H317" s="3"/>
    </row>
    <row r="318">
      <c r="C318" s="1"/>
      <c r="D318" s="2"/>
      <c r="F318" s="3"/>
      <c r="H318" s="3"/>
    </row>
    <row r="319">
      <c r="C319" s="1"/>
      <c r="D319" s="2"/>
      <c r="F319" s="3"/>
      <c r="H319" s="3"/>
    </row>
    <row r="320">
      <c r="C320" s="1"/>
      <c r="D320" s="2"/>
      <c r="F320" s="3"/>
      <c r="H320" s="3"/>
    </row>
    <row r="321">
      <c r="C321" s="1"/>
      <c r="D321" s="2"/>
      <c r="F321" s="3"/>
      <c r="H321" s="3"/>
    </row>
    <row r="322">
      <c r="C322" s="1"/>
      <c r="D322" s="2"/>
      <c r="F322" s="3"/>
      <c r="H322" s="3"/>
    </row>
    <row r="323">
      <c r="C323" s="1"/>
      <c r="D323" s="2"/>
      <c r="F323" s="3"/>
      <c r="H323" s="3"/>
    </row>
    <row r="324">
      <c r="C324" s="1"/>
      <c r="D324" s="2"/>
      <c r="F324" s="3"/>
      <c r="H324" s="3"/>
    </row>
    <row r="325">
      <c r="C325" s="1"/>
      <c r="D325" s="2"/>
      <c r="F325" s="3"/>
      <c r="H325" s="3"/>
    </row>
    <row r="326">
      <c r="C326" s="1"/>
      <c r="D326" s="2"/>
      <c r="F326" s="3"/>
      <c r="H326" s="3"/>
    </row>
    <row r="327">
      <c r="C327" s="1"/>
      <c r="D327" s="2"/>
      <c r="F327" s="3"/>
      <c r="H327" s="3"/>
    </row>
    <row r="328">
      <c r="C328" s="1"/>
      <c r="D328" s="2"/>
      <c r="F328" s="3"/>
      <c r="H328" s="3"/>
    </row>
    <row r="329">
      <c r="C329" s="1"/>
      <c r="D329" s="2"/>
      <c r="F329" s="3"/>
      <c r="H329" s="3"/>
    </row>
    <row r="330">
      <c r="C330" s="1"/>
      <c r="D330" s="2"/>
      <c r="F330" s="3"/>
      <c r="H330" s="3"/>
    </row>
    <row r="331">
      <c r="C331" s="1"/>
      <c r="D331" s="2"/>
      <c r="F331" s="3"/>
      <c r="H331" s="3"/>
    </row>
    <row r="332">
      <c r="C332" s="1"/>
      <c r="D332" s="2"/>
      <c r="F332" s="3"/>
      <c r="H332" s="3"/>
    </row>
    <row r="333">
      <c r="C333" s="1"/>
      <c r="D333" s="2"/>
      <c r="F333" s="3"/>
      <c r="H333" s="3"/>
    </row>
    <row r="334">
      <c r="C334" s="1"/>
      <c r="D334" s="2"/>
      <c r="F334" s="3"/>
      <c r="H334" s="3"/>
    </row>
    <row r="335">
      <c r="C335" s="1"/>
      <c r="D335" s="2"/>
      <c r="F335" s="3"/>
      <c r="H335" s="3"/>
    </row>
    <row r="336">
      <c r="C336" s="1"/>
      <c r="D336" s="2"/>
      <c r="F336" s="3"/>
      <c r="H336" s="3"/>
    </row>
    <row r="337">
      <c r="C337" s="1"/>
      <c r="D337" s="2"/>
      <c r="F337" s="3"/>
      <c r="H337" s="3"/>
    </row>
    <row r="338">
      <c r="C338" s="1"/>
      <c r="D338" s="2"/>
      <c r="F338" s="3"/>
      <c r="H338" s="3"/>
    </row>
    <row r="339">
      <c r="C339" s="1"/>
      <c r="D339" s="2"/>
      <c r="F339" s="3"/>
      <c r="H339" s="3"/>
    </row>
    <row r="340">
      <c r="C340" s="1"/>
      <c r="D340" s="2"/>
      <c r="F340" s="3"/>
      <c r="H340" s="3"/>
    </row>
    <row r="341">
      <c r="C341" s="1"/>
      <c r="D341" s="2"/>
      <c r="F341" s="3"/>
      <c r="H341" s="3"/>
    </row>
    <row r="342">
      <c r="C342" s="1"/>
      <c r="D342" s="2"/>
      <c r="F342" s="3"/>
      <c r="H342" s="3"/>
    </row>
    <row r="343">
      <c r="C343" s="1"/>
      <c r="D343" s="2"/>
      <c r="F343" s="3"/>
      <c r="H343" s="3"/>
    </row>
    <row r="344">
      <c r="C344" s="1"/>
      <c r="D344" s="2"/>
      <c r="F344" s="3"/>
      <c r="H344" s="3"/>
    </row>
    <row r="345">
      <c r="C345" s="1"/>
      <c r="D345" s="2"/>
      <c r="F345" s="3"/>
      <c r="H345" s="3"/>
    </row>
    <row r="346">
      <c r="C346" s="1"/>
      <c r="D346" s="2"/>
      <c r="F346" s="3"/>
      <c r="H346" s="3"/>
    </row>
    <row r="347">
      <c r="C347" s="1"/>
      <c r="D347" s="2"/>
      <c r="F347" s="3"/>
      <c r="H347" s="3"/>
    </row>
    <row r="348">
      <c r="C348" s="1"/>
      <c r="D348" s="2"/>
      <c r="F348" s="3"/>
      <c r="H348" s="3"/>
    </row>
    <row r="349">
      <c r="C349" s="1"/>
      <c r="D349" s="2"/>
      <c r="F349" s="3"/>
      <c r="H349" s="3"/>
    </row>
    <row r="350">
      <c r="C350" s="1"/>
      <c r="D350" s="2"/>
      <c r="F350" s="3"/>
      <c r="H350" s="3"/>
    </row>
    <row r="351">
      <c r="C351" s="1"/>
      <c r="D351" s="2"/>
      <c r="F351" s="3"/>
      <c r="H351" s="3"/>
    </row>
    <row r="352">
      <c r="C352" s="1"/>
      <c r="D352" s="2"/>
      <c r="F352" s="3"/>
      <c r="H352" s="3"/>
    </row>
    <row r="353">
      <c r="C353" s="1"/>
      <c r="D353" s="2"/>
      <c r="F353" s="3"/>
      <c r="H353" s="3"/>
    </row>
    <row r="354">
      <c r="C354" s="1"/>
      <c r="D354" s="2"/>
      <c r="F354" s="3"/>
      <c r="H354" s="3"/>
    </row>
    <row r="355">
      <c r="C355" s="1"/>
      <c r="D355" s="2"/>
      <c r="F355" s="3"/>
      <c r="H355" s="3"/>
    </row>
    <row r="356">
      <c r="C356" s="1"/>
      <c r="D356" s="2"/>
      <c r="F356" s="3"/>
      <c r="H356" s="3"/>
    </row>
    <row r="357">
      <c r="C357" s="1"/>
      <c r="D357" s="2"/>
      <c r="F357" s="3"/>
      <c r="H357" s="3"/>
    </row>
    <row r="358">
      <c r="C358" s="1"/>
      <c r="D358" s="2"/>
      <c r="F358" s="3"/>
      <c r="H358" s="3"/>
    </row>
    <row r="359">
      <c r="C359" s="1"/>
      <c r="D359" s="2"/>
      <c r="F359" s="3"/>
      <c r="H359" s="3"/>
    </row>
    <row r="360">
      <c r="C360" s="1"/>
      <c r="D360" s="2"/>
      <c r="F360" s="3"/>
      <c r="H360" s="3"/>
    </row>
    <row r="361">
      <c r="C361" s="1"/>
      <c r="D361" s="2"/>
      <c r="F361" s="3"/>
      <c r="H361" s="3"/>
    </row>
    <row r="362">
      <c r="C362" s="1"/>
      <c r="D362" s="2"/>
      <c r="F362" s="3"/>
      <c r="H362" s="3"/>
    </row>
    <row r="363">
      <c r="C363" s="1"/>
      <c r="D363" s="2"/>
      <c r="F363" s="3"/>
      <c r="H363" s="3"/>
    </row>
    <row r="364">
      <c r="C364" s="1"/>
      <c r="D364" s="2"/>
      <c r="F364" s="3"/>
      <c r="H364" s="3"/>
    </row>
    <row r="365">
      <c r="C365" s="1"/>
      <c r="D365" s="2"/>
      <c r="F365" s="3"/>
      <c r="H365" s="3"/>
    </row>
    <row r="366">
      <c r="C366" s="1"/>
      <c r="D366" s="2"/>
      <c r="F366" s="3"/>
      <c r="H366" s="3"/>
    </row>
    <row r="367">
      <c r="C367" s="1"/>
      <c r="D367" s="2"/>
      <c r="F367" s="3"/>
      <c r="H367" s="3"/>
    </row>
    <row r="368">
      <c r="C368" s="1"/>
      <c r="D368" s="2"/>
      <c r="F368" s="3"/>
      <c r="H368" s="3"/>
    </row>
    <row r="369">
      <c r="C369" s="1"/>
      <c r="D369" s="2"/>
      <c r="F369" s="3"/>
      <c r="H369" s="3"/>
    </row>
    <row r="370">
      <c r="C370" s="1"/>
      <c r="D370" s="2"/>
      <c r="F370" s="3"/>
      <c r="H370" s="3"/>
    </row>
    <row r="371">
      <c r="C371" s="1"/>
      <c r="D371" s="2"/>
      <c r="F371" s="3"/>
      <c r="H371" s="3"/>
    </row>
    <row r="372">
      <c r="C372" s="1"/>
      <c r="D372" s="2"/>
      <c r="F372" s="3"/>
      <c r="H372" s="3"/>
    </row>
    <row r="373">
      <c r="C373" s="1"/>
      <c r="D373" s="2"/>
      <c r="F373" s="3"/>
      <c r="H373" s="3"/>
    </row>
    <row r="374">
      <c r="C374" s="1"/>
      <c r="D374" s="2"/>
      <c r="F374" s="3"/>
      <c r="H374" s="3"/>
    </row>
    <row r="375">
      <c r="C375" s="1"/>
      <c r="D375" s="2"/>
      <c r="F375" s="3"/>
      <c r="H375" s="3"/>
    </row>
    <row r="376">
      <c r="C376" s="1"/>
      <c r="D376" s="2"/>
      <c r="F376" s="3"/>
      <c r="H376" s="3"/>
    </row>
    <row r="377">
      <c r="C377" s="1"/>
      <c r="D377" s="2"/>
      <c r="F377" s="3"/>
      <c r="H377" s="3"/>
    </row>
    <row r="378">
      <c r="C378" s="1"/>
      <c r="D378" s="2"/>
      <c r="F378" s="3"/>
      <c r="H378" s="3"/>
    </row>
    <row r="379">
      <c r="C379" s="1"/>
      <c r="D379" s="2"/>
      <c r="F379" s="3"/>
      <c r="H379" s="3"/>
    </row>
    <row r="380">
      <c r="C380" s="1"/>
      <c r="D380" s="2"/>
      <c r="F380" s="3"/>
      <c r="H380" s="3"/>
    </row>
    <row r="381">
      <c r="C381" s="1"/>
      <c r="D381" s="2"/>
      <c r="F381" s="3"/>
      <c r="H381" s="3"/>
    </row>
    <row r="382">
      <c r="C382" s="1"/>
      <c r="D382" s="2"/>
      <c r="F382" s="3"/>
      <c r="H382" s="3"/>
    </row>
    <row r="383">
      <c r="C383" s="1"/>
      <c r="D383" s="2"/>
      <c r="F383" s="3"/>
      <c r="H383" s="3"/>
    </row>
    <row r="384">
      <c r="C384" s="1"/>
      <c r="D384" s="2"/>
      <c r="F384" s="3"/>
      <c r="H384" s="3"/>
    </row>
    <row r="385">
      <c r="C385" s="1"/>
      <c r="D385" s="2"/>
      <c r="F385" s="3"/>
      <c r="H385" s="3"/>
    </row>
    <row r="386">
      <c r="C386" s="1"/>
      <c r="D386" s="2"/>
      <c r="F386" s="3"/>
      <c r="H386" s="3"/>
    </row>
    <row r="387">
      <c r="C387" s="1"/>
      <c r="D387" s="2"/>
      <c r="F387" s="3"/>
      <c r="H387" s="3"/>
    </row>
    <row r="388">
      <c r="C388" s="1"/>
      <c r="D388" s="2"/>
      <c r="F388" s="3"/>
      <c r="H388" s="3"/>
    </row>
    <row r="389">
      <c r="C389" s="1"/>
      <c r="D389" s="2"/>
      <c r="F389" s="3"/>
      <c r="H389" s="3"/>
    </row>
    <row r="390">
      <c r="C390" s="1"/>
      <c r="D390" s="2"/>
      <c r="F390" s="3"/>
      <c r="H390" s="3"/>
    </row>
    <row r="391">
      <c r="C391" s="1"/>
      <c r="D391" s="2"/>
      <c r="F391" s="3"/>
      <c r="H391" s="3"/>
    </row>
    <row r="392">
      <c r="C392" s="1"/>
      <c r="D392" s="2"/>
      <c r="F392" s="3"/>
      <c r="H392" s="3"/>
    </row>
    <row r="393">
      <c r="C393" s="1"/>
      <c r="D393" s="2"/>
      <c r="F393" s="3"/>
      <c r="H393" s="3"/>
    </row>
    <row r="394">
      <c r="C394" s="1"/>
      <c r="D394" s="2"/>
      <c r="F394" s="3"/>
      <c r="H394" s="3"/>
    </row>
    <row r="395">
      <c r="C395" s="1"/>
      <c r="D395" s="2"/>
      <c r="F395" s="3"/>
      <c r="H395" s="3"/>
    </row>
    <row r="396">
      <c r="C396" s="1"/>
      <c r="D396" s="2"/>
      <c r="F396" s="3"/>
      <c r="H396" s="3"/>
    </row>
    <row r="397">
      <c r="C397" s="1"/>
      <c r="D397" s="2"/>
      <c r="F397" s="3"/>
      <c r="H397" s="3"/>
    </row>
    <row r="398">
      <c r="C398" s="1"/>
      <c r="D398" s="2"/>
      <c r="F398" s="3"/>
      <c r="H398" s="3"/>
    </row>
    <row r="399">
      <c r="C399" s="1"/>
      <c r="D399" s="2"/>
      <c r="F399" s="3"/>
      <c r="H399" s="3"/>
    </row>
    <row r="400">
      <c r="C400" s="1"/>
      <c r="D400" s="2"/>
      <c r="F400" s="3"/>
      <c r="H400" s="3"/>
    </row>
    <row r="401">
      <c r="C401" s="1"/>
      <c r="D401" s="2"/>
      <c r="F401" s="3"/>
      <c r="H401" s="3"/>
    </row>
    <row r="402">
      <c r="C402" s="1"/>
      <c r="D402" s="2"/>
      <c r="F402" s="3"/>
      <c r="H402" s="3"/>
    </row>
    <row r="403">
      <c r="C403" s="1"/>
      <c r="D403" s="2"/>
      <c r="F403" s="3"/>
      <c r="H403" s="3"/>
    </row>
    <row r="404">
      <c r="C404" s="1"/>
      <c r="D404" s="2"/>
      <c r="F404" s="3"/>
      <c r="H404" s="3"/>
    </row>
    <row r="405">
      <c r="C405" s="1"/>
      <c r="D405" s="2"/>
      <c r="F405" s="3"/>
      <c r="H405" s="3"/>
    </row>
    <row r="406">
      <c r="C406" s="1"/>
      <c r="D406" s="2"/>
      <c r="F406" s="3"/>
      <c r="H406" s="3"/>
    </row>
    <row r="407">
      <c r="C407" s="1"/>
      <c r="D407" s="2"/>
      <c r="F407" s="3"/>
      <c r="H407" s="3"/>
    </row>
    <row r="408">
      <c r="C408" s="1"/>
      <c r="D408" s="2"/>
      <c r="F408" s="3"/>
      <c r="H408" s="3"/>
    </row>
    <row r="409">
      <c r="C409" s="1"/>
      <c r="D409" s="2"/>
      <c r="F409" s="3"/>
      <c r="H409" s="3"/>
    </row>
    <row r="410">
      <c r="C410" s="1"/>
      <c r="D410" s="2"/>
      <c r="F410" s="3"/>
      <c r="H410" s="3"/>
    </row>
    <row r="411">
      <c r="C411" s="1"/>
      <c r="D411" s="2"/>
      <c r="F411" s="3"/>
      <c r="H411" s="3"/>
    </row>
    <row r="412">
      <c r="C412" s="1"/>
      <c r="D412" s="2"/>
      <c r="F412" s="3"/>
      <c r="H412" s="3"/>
    </row>
    <row r="413">
      <c r="C413" s="1"/>
      <c r="D413" s="2"/>
      <c r="F413" s="3"/>
      <c r="H413" s="3"/>
    </row>
    <row r="414">
      <c r="C414" s="1"/>
      <c r="D414" s="2"/>
      <c r="F414" s="3"/>
      <c r="H414" s="3"/>
    </row>
    <row r="415">
      <c r="C415" s="1"/>
      <c r="D415" s="2"/>
      <c r="F415" s="3"/>
      <c r="H415" s="3"/>
    </row>
    <row r="416">
      <c r="C416" s="1"/>
      <c r="D416" s="2"/>
      <c r="F416" s="3"/>
      <c r="H416" s="3"/>
    </row>
    <row r="417">
      <c r="C417" s="1"/>
      <c r="D417" s="2"/>
      <c r="F417" s="3"/>
      <c r="H417" s="3"/>
    </row>
    <row r="418">
      <c r="C418" s="1"/>
      <c r="D418" s="2"/>
      <c r="F418" s="3"/>
      <c r="H418" s="3"/>
    </row>
    <row r="419">
      <c r="C419" s="1"/>
      <c r="D419" s="2"/>
      <c r="F419" s="3"/>
      <c r="H419" s="3"/>
    </row>
    <row r="420">
      <c r="C420" s="1"/>
      <c r="D420" s="2"/>
      <c r="F420" s="3"/>
      <c r="H420" s="3"/>
    </row>
    <row r="421">
      <c r="C421" s="1"/>
      <c r="D421" s="2"/>
      <c r="F421" s="3"/>
      <c r="H421" s="3"/>
    </row>
    <row r="422">
      <c r="C422" s="1"/>
      <c r="D422" s="2"/>
      <c r="F422" s="3"/>
      <c r="H422" s="3"/>
    </row>
    <row r="423">
      <c r="C423" s="1"/>
      <c r="D423" s="2"/>
      <c r="F423" s="3"/>
      <c r="H423" s="3"/>
    </row>
    <row r="424">
      <c r="C424" s="1"/>
      <c r="D424" s="2"/>
      <c r="F424" s="3"/>
      <c r="H424" s="3"/>
    </row>
    <row r="425">
      <c r="C425" s="1"/>
      <c r="D425" s="2"/>
      <c r="F425" s="3"/>
      <c r="H425" s="3"/>
    </row>
    <row r="426">
      <c r="C426" s="1"/>
      <c r="D426" s="2"/>
      <c r="F426" s="3"/>
      <c r="H426" s="3"/>
    </row>
    <row r="427">
      <c r="C427" s="1"/>
      <c r="D427" s="2"/>
      <c r="F427" s="3"/>
      <c r="H427" s="3"/>
    </row>
    <row r="428">
      <c r="C428" s="1"/>
      <c r="D428" s="2"/>
      <c r="F428" s="3"/>
      <c r="H428" s="3"/>
    </row>
    <row r="429">
      <c r="C429" s="1"/>
      <c r="D429" s="2"/>
      <c r="F429" s="3"/>
      <c r="H429" s="3"/>
    </row>
    <row r="430">
      <c r="C430" s="1"/>
      <c r="D430" s="2"/>
      <c r="F430" s="3"/>
      <c r="H430" s="3"/>
    </row>
    <row r="431">
      <c r="C431" s="1"/>
      <c r="D431" s="2"/>
      <c r="F431" s="3"/>
      <c r="H431" s="3"/>
    </row>
    <row r="432">
      <c r="C432" s="1"/>
      <c r="D432" s="2"/>
      <c r="F432" s="3"/>
      <c r="H432" s="3"/>
    </row>
    <row r="433">
      <c r="C433" s="1"/>
      <c r="D433" s="2"/>
      <c r="F433" s="3"/>
      <c r="H433" s="3"/>
    </row>
    <row r="434">
      <c r="C434" s="1"/>
      <c r="D434" s="2"/>
      <c r="F434" s="3"/>
      <c r="H434" s="3"/>
    </row>
    <row r="435">
      <c r="C435" s="1"/>
      <c r="D435" s="2"/>
      <c r="F435" s="3"/>
      <c r="H435" s="3"/>
    </row>
    <row r="436">
      <c r="C436" s="1"/>
      <c r="D436" s="2"/>
      <c r="F436" s="3"/>
      <c r="H436" s="3"/>
    </row>
    <row r="437">
      <c r="C437" s="1"/>
      <c r="D437" s="2"/>
      <c r="F437" s="3"/>
      <c r="H437" s="3"/>
    </row>
    <row r="438">
      <c r="C438" s="1"/>
      <c r="D438" s="2"/>
      <c r="F438" s="3"/>
      <c r="H438" s="3"/>
    </row>
    <row r="439">
      <c r="C439" s="1"/>
      <c r="D439" s="2"/>
      <c r="F439" s="3"/>
      <c r="H439" s="3"/>
    </row>
    <row r="440">
      <c r="C440" s="1"/>
      <c r="D440" s="2"/>
      <c r="F440" s="3"/>
      <c r="H440" s="3"/>
    </row>
    <row r="441">
      <c r="C441" s="1"/>
      <c r="D441" s="2"/>
      <c r="F441" s="3"/>
      <c r="H441" s="3"/>
    </row>
    <row r="442">
      <c r="C442" s="1"/>
      <c r="D442" s="2"/>
      <c r="F442" s="3"/>
      <c r="H442" s="3"/>
    </row>
    <row r="443">
      <c r="C443" s="1"/>
      <c r="D443" s="2"/>
      <c r="F443" s="3"/>
      <c r="H443" s="3"/>
    </row>
    <row r="444">
      <c r="C444" s="1"/>
      <c r="D444" s="2"/>
      <c r="F444" s="3"/>
      <c r="H444" s="3"/>
    </row>
    <row r="445">
      <c r="C445" s="1"/>
      <c r="D445" s="2"/>
      <c r="F445" s="3"/>
      <c r="H445" s="3"/>
    </row>
    <row r="446">
      <c r="C446" s="1"/>
      <c r="D446" s="2"/>
      <c r="F446" s="3"/>
      <c r="H446" s="3"/>
    </row>
    <row r="447">
      <c r="C447" s="1"/>
      <c r="D447" s="2"/>
      <c r="F447" s="3"/>
      <c r="H447" s="3"/>
    </row>
    <row r="448">
      <c r="C448" s="1"/>
      <c r="D448" s="2"/>
      <c r="F448" s="3"/>
      <c r="H448" s="3"/>
    </row>
    <row r="449">
      <c r="C449" s="1"/>
      <c r="D449" s="2"/>
      <c r="F449" s="3"/>
      <c r="H449" s="3"/>
    </row>
    <row r="450">
      <c r="C450" s="1"/>
      <c r="D450" s="2"/>
      <c r="F450" s="3"/>
      <c r="H450" s="3"/>
    </row>
    <row r="451">
      <c r="C451" s="1"/>
      <c r="D451" s="2"/>
      <c r="F451" s="3"/>
      <c r="H451" s="3"/>
    </row>
    <row r="452">
      <c r="C452" s="1"/>
      <c r="D452" s="2"/>
      <c r="F452" s="3"/>
      <c r="H452" s="3"/>
    </row>
    <row r="453">
      <c r="C453" s="1"/>
      <c r="D453" s="2"/>
      <c r="F453" s="3"/>
      <c r="H453" s="3"/>
    </row>
    <row r="454">
      <c r="C454" s="1"/>
      <c r="D454" s="2"/>
      <c r="F454" s="3"/>
      <c r="H454" s="3"/>
    </row>
    <row r="455">
      <c r="C455" s="1"/>
      <c r="D455" s="2"/>
      <c r="F455" s="3"/>
      <c r="H455" s="3"/>
    </row>
    <row r="456">
      <c r="C456" s="1"/>
      <c r="D456" s="2"/>
      <c r="F456" s="3"/>
      <c r="H456" s="3"/>
    </row>
    <row r="457">
      <c r="C457" s="1"/>
      <c r="D457" s="2"/>
      <c r="F457" s="3"/>
      <c r="H457" s="3"/>
    </row>
    <row r="458">
      <c r="C458" s="1"/>
      <c r="D458" s="2"/>
      <c r="F458" s="3"/>
      <c r="H458" s="3"/>
    </row>
    <row r="459">
      <c r="C459" s="1"/>
      <c r="D459" s="2"/>
      <c r="F459" s="3"/>
      <c r="H459" s="3"/>
    </row>
    <row r="460">
      <c r="C460" s="1"/>
      <c r="D460" s="2"/>
      <c r="F460" s="3"/>
      <c r="H460" s="3"/>
    </row>
    <row r="461">
      <c r="C461" s="1"/>
      <c r="D461" s="2"/>
      <c r="F461" s="3"/>
      <c r="H461" s="3"/>
    </row>
    <row r="462">
      <c r="C462" s="1"/>
      <c r="D462" s="2"/>
      <c r="F462" s="3"/>
      <c r="H462" s="3"/>
    </row>
    <row r="463">
      <c r="C463" s="1"/>
      <c r="D463" s="2"/>
      <c r="F463" s="3"/>
      <c r="H463" s="3"/>
    </row>
    <row r="464">
      <c r="C464" s="1"/>
      <c r="D464" s="2"/>
      <c r="F464" s="3"/>
      <c r="H464" s="3"/>
    </row>
    <row r="465">
      <c r="C465" s="1"/>
      <c r="D465" s="2"/>
      <c r="F465" s="3"/>
      <c r="H465" s="3"/>
    </row>
    <row r="466">
      <c r="C466" s="1"/>
      <c r="D466" s="2"/>
      <c r="F466" s="3"/>
      <c r="H466" s="3"/>
    </row>
    <row r="467">
      <c r="C467" s="1"/>
      <c r="D467" s="2"/>
      <c r="F467" s="3"/>
      <c r="H467" s="3"/>
    </row>
    <row r="468">
      <c r="C468" s="1"/>
      <c r="D468" s="2"/>
      <c r="F468" s="3"/>
      <c r="H468" s="3"/>
    </row>
    <row r="469">
      <c r="C469" s="1"/>
      <c r="D469" s="2"/>
      <c r="F469" s="3"/>
      <c r="H469" s="3"/>
    </row>
    <row r="470">
      <c r="C470" s="1"/>
      <c r="D470" s="2"/>
      <c r="F470" s="3"/>
      <c r="H470" s="3"/>
    </row>
    <row r="471">
      <c r="C471" s="1"/>
      <c r="D471" s="2"/>
      <c r="F471" s="3"/>
      <c r="H471" s="3"/>
    </row>
    <row r="472">
      <c r="C472" s="1"/>
      <c r="D472" s="2"/>
      <c r="F472" s="3"/>
      <c r="H472" s="3"/>
    </row>
    <row r="473">
      <c r="C473" s="1"/>
      <c r="D473" s="2"/>
      <c r="F473" s="3"/>
      <c r="H473" s="3"/>
    </row>
    <row r="474">
      <c r="C474" s="1"/>
      <c r="D474" s="2"/>
      <c r="F474" s="3"/>
      <c r="H474" s="3"/>
    </row>
    <row r="475">
      <c r="C475" s="1"/>
      <c r="D475" s="2"/>
      <c r="F475" s="3"/>
      <c r="H475" s="3"/>
    </row>
    <row r="476">
      <c r="C476" s="1"/>
      <c r="D476" s="2"/>
      <c r="F476" s="3"/>
      <c r="H476" s="3"/>
    </row>
    <row r="477">
      <c r="C477" s="1"/>
      <c r="D477" s="2"/>
      <c r="F477" s="3"/>
      <c r="H477" s="3"/>
    </row>
    <row r="478">
      <c r="C478" s="1"/>
      <c r="D478" s="2"/>
      <c r="F478" s="3"/>
      <c r="H478" s="3"/>
    </row>
    <row r="479">
      <c r="C479" s="1"/>
      <c r="D479" s="2"/>
      <c r="F479" s="3"/>
      <c r="H479" s="3"/>
    </row>
    <row r="480">
      <c r="C480" s="1"/>
      <c r="D480" s="2"/>
      <c r="F480" s="3"/>
      <c r="H480" s="3"/>
    </row>
    <row r="481">
      <c r="C481" s="1"/>
      <c r="D481" s="2"/>
      <c r="F481" s="3"/>
      <c r="H481" s="3"/>
    </row>
    <row r="482">
      <c r="C482" s="1"/>
      <c r="D482" s="2"/>
      <c r="F482" s="3"/>
      <c r="H482" s="3"/>
    </row>
    <row r="483">
      <c r="C483" s="1"/>
      <c r="D483" s="2"/>
      <c r="F483" s="3"/>
      <c r="H483" s="3"/>
    </row>
    <row r="484">
      <c r="C484" s="1"/>
      <c r="D484" s="2"/>
      <c r="F484" s="3"/>
      <c r="H484" s="3"/>
    </row>
    <row r="485">
      <c r="C485" s="1"/>
      <c r="D485" s="2"/>
      <c r="F485" s="3"/>
      <c r="H485" s="3"/>
    </row>
    <row r="486">
      <c r="C486" s="1"/>
      <c r="D486" s="2"/>
      <c r="F486" s="3"/>
      <c r="H486" s="3"/>
    </row>
    <row r="487">
      <c r="C487" s="1"/>
      <c r="D487" s="2"/>
      <c r="F487" s="3"/>
      <c r="H487" s="3"/>
    </row>
    <row r="488">
      <c r="C488" s="1"/>
      <c r="D488" s="2"/>
      <c r="F488" s="3"/>
      <c r="H488" s="3"/>
    </row>
    <row r="489">
      <c r="C489" s="1"/>
      <c r="D489" s="2"/>
      <c r="F489" s="3"/>
      <c r="H489" s="3"/>
    </row>
    <row r="490">
      <c r="C490" s="1"/>
      <c r="D490" s="2"/>
      <c r="F490" s="3"/>
      <c r="H490" s="3"/>
    </row>
    <row r="491">
      <c r="C491" s="1"/>
      <c r="D491" s="2"/>
      <c r="F491" s="3"/>
      <c r="H491" s="3"/>
    </row>
    <row r="492">
      <c r="C492" s="1"/>
      <c r="D492" s="2"/>
      <c r="F492" s="3"/>
      <c r="H492" s="3"/>
    </row>
    <row r="493">
      <c r="C493" s="1"/>
      <c r="D493" s="2"/>
      <c r="F493" s="3"/>
      <c r="H493" s="3"/>
    </row>
    <row r="494">
      <c r="C494" s="1"/>
      <c r="D494" s="2"/>
      <c r="F494" s="3"/>
      <c r="H494" s="3"/>
    </row>
    <row r="495">
      <c r="C495" s="1"/>
      <c r="D495" s="2"/>
      <c r="F495" s="3"/>
      <c r="H495" s="3"/>
    </row>
    <row r="496">
      <c r="C496" s="1"/>
      <c r="D496" s="2"/>
      <c r="F496" s="3"/>
      <c r="H496" s="3"/>
    </row>
    <row r="497">
      <c r="C497" s="1"/>
      <c r="D497" s="2"/>
      <c r="F497" s="3"/>
      <c r="H497" s="3"/>
    </row>
    <row r="498">
      <c r="C498" s="1"/>
      <c r="D498" s="2"/>
      <c r="F498" s="3"/>
      <c r="H498" s="3"/>
    </row>
    <row r="499">
      <c r="C499" s="1"/>
      <c r="D499" s="2"/>
      <c r="F499" s="3"/>
      <c r="H499" s="3"/>
    </row>
    <row r="500">
      <c r="C500" s="1"/>
      <c r="D500" s="2"/>
      <c r="F500" s="3"/>
      <c r="H500" s="3"/>
    </row>
    <row r="501">
      <c r="C501" s="1"/>
      <c r="D501" s="2"/>
      <c r="F501" s="3"/>
      <c r="H501" s="3"/>
    </row>
    <row r="502">
      <c r="C502" s="1"/>
      <c r="D502" s="2"/>
      <c r="F502" s="3"/>
      <c r="H502" s="3"/>
    </row>
    <row r="503">
      <c r="C503" s="1"/>
      <c r="D503" s="2"/>
      <c r="F503" s="3"/>
      <c r="H503" s="3"/>
    </row>
    <row r="504">
      <c r="C504" s="1"/>
      <c r="D504" s="2"/>
      <c r="F504" s="3"/>
      <c r="H504" s="3"/>
    </row>
    <row r="505">
      <c r="C505" s="1"/>
      <c r="D505" s="2"/>
      <c r="F505" s="3"/>
      <c r="H505" s="3"/>
    </row>
    <row r="506">
      <c r="C506" s="1"/>
      <c r="D506" s="2"/>
      <c r="F506" s="3"/>
      <c r="H506" s="3"/>
    </row>
    <row r="507">
      <c r="C507" s="1"/>
      <c r="D507" s="2"/>
      <c r="F507" s="3"/>
      <c r="H507" s="3"/>
    </row>
    <row r="508">
      <c r="C508" s="1"/>
      <c r="D508" s="2"/>
      <c r="F508" s="3"/>
      <c r="H508" s="3"/>
    </row>
    <row r="509">
      <c r="C509" s="1"/>
      <c r="D509" s="2"/>
      <c r="F509" s="3"/>
      <c r="H509" s="3"/>
    </row>
    <row r="510">
      <c r="C510" s="1"/>
      <c r="D510" s="2"/>
      <c r="F510" s="3"/>
      <c r="H510" s="3"/>
    </row>
    <row r="511">
      <c r="C511" s="1"/>
      <c r="D511" s="2"/>
      <c r="F511" s="3"/>
      <c r="H511" s="3"/>
    </row>
    <row r="512">
      <c r="C512" s="1"/>
      <c r="D512" s="2"/>
      <c r="F512" s="3"/>
      <c r="H512" s="3"/>
    </row>
    <row r="513">
      <c r="C513" s="1"/>
      <c r="D513" s="2"/>
      <c r="F513" s="3"/>
      <c r="H513" s="3"/>
    </row>
    <row r="514">
      <c r="C514" s="1"/>
      <c r="D514" s="2"/>
      <c r="F514" s="3"/>
      <c r="H514" s="3"/>
    </row>
    <row r="515">
      <c r="C515" s="1"/>
      <c r="D515" s="2"/>
      <c r="F515" s="3"/>
      <c r="H515" s="3"/>
    </row>
    <row r="516">
      <c r="C516" s="1"/>
      <c r="D516" s="2"/>
      <c r="F516" s="3"/>
      <c r="H516" s="3"/>
    </row>
    <row r="517">
      <c r="C517" s="1"/>
      <c r="D517" s="2"/>
      <c r="F517" s="3"/>
      <c r="H517" s="3"/>
    </row>
    <row r="518">
      <c r="C518" s="1"/>
      <c r="D518" s="2"/>
      <c r="F518" s="3"/>
      <c r="H518" s="3"/>
    </row>
    <row r="519">
      <c r="C519" s="1"/>
      <c r="D519" s="2"/>
      <c r="F519" s="3"/>
      <c r="H519" s="3"/>
    </row>
    <row r="520">
      <c r="C520" s="1"/>
      <c r="D520" s="2"/>
      <c r="F520" s="3"/>
      <c r="H520" s="3"/>
    </row>
    <row r="521">
      <c r="C521" s="1"/>
      <c r="D521" s="2"/>
      <c r="F521" s="3"/>
      <c r="H521" s="3"/>
    </row>
    <row r="522">
      <c r="C522" s="1"/>
      <c r="D522" s="2"/>
      <c r="F522" s="3"/>
      <c r="H522" s="3"/>
    </row>
    <row r="523">
      <c r="C523" s="1"/>
      <c r="D523" s="2"/>
      <c r="F523" s="3"/>
      <c r="H523" s="3"/>
    </row>
    <row r="524">
      <c r="C524" s="1"/>
      <c r="D524" s="2"/>
      <c r="F524" s="3"/>
      <c r="H524" s="3"/>
    </row>
    <row r="525">
      <c r="C525" s="1"/>
      <c r="D525" s="2"/>
      <c r="F525" s="3"/>
      <c r="H525" s="3"/>
    </row>
    <row r="526">
      <c r="C526" s="1"/>
      <c r="D526" s="2"/>
      <c r="F526" s="3"/>
      <c r="H526" s="3"/>
    </row>
    <row r="527">
      <c r="C527" s="1"/>
      <c r="D527" s="2"/>
      <c r="F527" s="3"/>
      <c r="H527" s="3"/>
    </row>
    <row r="528">
      <c r="C528" s="1"/>
      <c r="D528" s="2"/>
      <c r="F528" s="3"/>
      <c r="H528" s="3"/>
    </row>
    <row r="529">
      <c r="C529" s="1"/>
      <c r="D529" s="2"/>
      <c r="F529" s="3"/>
      <c r="H529" s="3"/>
    </row>
    <row r="530">
      <c r="C530" s="1"/>
      <c r="D530" s="2"/>
      <c r="F530" s="3"/>
      <c r="H530" s="3"/>
    </row>
    <row r="531">
      <c r="C531" s="1"/>
      <c r="D531" s="2"/>
      <c r="F531" s="3"/>
      <c r="H531" s="3"/>
    </row>
    <row r="532">
      <c r="C532" s="1"/>
      <c r="D532" s="2"/>
      <c r="F532" s="3"/>
      <c r="H532" s="3"/>
    </row>
    <row r="533">
      <c r="C533" s="1"/>
      <c r="D533" s="2"/>
      <c r="F533" s="3"/>
      <c r="H533" s="3"/>
    </row>
    <row r="534">
      <c r="C534" s="1"/>
      <c r="D534" s="2"/>
      <c r="F534" s="3"/>
      <c r="H534" s="3"/>
    </row>
    <row r="535">
      <c r="C535" s="1"/>
      <c r="D535" s="2"/>
      <c r="F535" s="3"/>
      <c r="H535" s="3"/>
    </row>
    <row r="536">
      <c r="C536" s="1"/>
      <c r="D536" s="2"/>
      <c r="F536" s="3"/>
      <c r="H536" s="3"/>
    </row>
    <row r="537">
      <c r="C537" s="1"/>
      <c r="D537" s="2"/>
      <c r="F537" s="3"/>
      <c r="H537" s="3"/>
    </row>
    <row r="538">
      <c r="C538" s="1"/>
      <c r="D538" s="2"/>
      <c r="F538" s="3"/>
      <c r="H538" s="3"/>
    </row>
    <row r="539">
      <c r="C539" s="1"/>
      <c r="D539" s="2"/>
      <c r="F539" s="3"/>
      <c r="H539" s="3"/>
    </row>
    <row r="540">
      <c r="C540" s="1"/>
      <c r="D540" s="2"/>
      <c r="F540" s="3"/>
      <c r="H540" s="3"/>
    </row>
    <row r="541">
      <c r="C541" s="1"/>
      <c r="D541" s="2"/>
      <c r="F541" s="3"/>
      <c r="H541" s="3"/>
    </row>
    <row r="542">
      <c r="C542" s="1"/>
      <c r="D542" s="2"/>
      <c r="F542" s="3"/>
      <c r="H542" s="3"/>
    </row>
    <row r="543">
      <c r="C543" s="1"/>
      <c r="D543" s="2"/>
      <c r="F543" s="3"/>
      <c r="H543" s="3"/>
    </row>
    <row r="544">
      <c r="C544" s="1"/>
      <c r="D544" s="2"/>
      <c r="F544" s="3"/>
      <c r="H544" s="3"/>
    </row>
    <row r="545">
      <c r="C545" s="1"/>
      <c r="D545" s="2"/>
      <c r="F545" s="3"/>
      <c r="H545" s="3"/>
    </row>
    <row r="546">
      <c r="C546" s="1"/>
      <c r="D546" s="2"/>
      <c r="F546" s="3"/>
      <c r="H546" s="3"/>
    </row>
    <row r="547">
      <c r="C547" s="1"/>
      <c r="D547" s="2"/>
      <c r="F547" s="3"/>
      <c r="H547" s="3"/>
    </row>
    <row r="548">
      <c r="C548" s="1"/>
      <c r="D548" s="2"/>
      <c r="F548" s="3"/>
      <c r="H548" s="3"/>
    </row>
    <row r="549">
      <c r="C549" s="1"/>
      <c r="D549" s="2"/>
      <c r="F549" s="3"/>
      <c r="H549" s="3"/>
    </row>
    <row r="550">
      <c r="C550" s="1"/>
      <c r="D550" s="2"/>
      <c r="F550" s="3"/>
      <c r="H550" s="3"/>
    </row>
    <row r="551">
      <c r="C551" s="1"/>
      <c r="D551" s="2"/>
      <c r="F551" s="3"/>
      <c r="H551" s="3"/>
    </row>
    <row r="552">
      <c r="C552" s="1"/>
      <c r="D552" s="2"/>
      <c r="F552" s="3"/>
      <c r="H552" s="3"/>
    </row>
    <row r="553">
      <c r="C553" s="1"/>
      <c r="D553" s="2"/>
      <c r="F553" s="3"/>
      <c r="H553" s="3"/>
    </row>
    <row r="554">
      <c r="C554" s="1"/>
      <c r="D554" s="2"/>
      <c r="F554" s="3"/>
      <c r="H554" s="3"/>
    </row>
    <row r="555">
      <c r="C555" s="1"/>
      <c r="D555" s="2"/>
      <c r="F555" s="3"/>
      <c r="H555" s="3"/>
    </row>
    <row r="556">
      <c r="C556" s="1"/>
      <c r="D556" s="2"/>
      <c r="F556" s="3"/>
      <c r="H556" s="3"/>
    </row>
    <row r="557">
      <c r="C557" s="1"/>
      <c r="D557" s="2"/>
      <c r="F557" s="3"/>
      <c r="H557" s="3"/>
    </row>
    <row r="558">
      <c r="C558" s="1"/>
      <c r="D558" s="2"/>
      <c r="F558" s="3"/>
      <c r="H558" s="3"/>
    </row>
    <row r="559">
      <c r="C559" s="1"/>
      <c r="D559" s="2"/>
      <c r="F559" s="3"/>
      <c r="H559" s="3"/>
    </row>
    <row r="560">
      <c r="C560" s="1"/>
      <c r="D560" s="2"/>
      <c r="F560" s="3"/>
      <c r="H560" s="3"/>
    </row>
    <row r="561">
      <c r="C561" s="1"/>
      <c r="D561" s="2"/>
      <c r="F561" s="3"/>
      <c r="H561" s="3"/>
    </row>
    <row r="562">
      <c r="C562" s="1"/>
      <c r="D562" s="2"/>
      <c r="F562" s="3"/>
      <c r="H562" s="3"/>
    </row>
    <row r="563">
      <c r="C563" s="1"/>
      <c r="D563" s="2"/>
      <c r="F563" s="3"/>
      <c r="H563" s="3"/>
    </row>
    <row r="564">
      <c r="C564" s="1"/>
      <c r="D564" s="2"/>
      <c r="F564" s="3"/>
      <c r="H564" s="3"/>
    </row>
    <row r="565">
      <c r="C565" s="1"/>
      <c r="D565" s="2"/>
      <c r="F565" s="3"/>
      <c r="H565" s="3"/>
    </row>
    <row r="566">
      <c r="C566" s="1"/>
      <c r="D566" s="2"/>
      <c r="F566" s="3"/>
      <c r="H566" s="3"/>
    </row>
    <row r="567">
      <c r="C567" s="1"/>
      <c r="D567" s="2"/>
      <c r="F567" s="3"/>
      <c r="H567" s="3"/>
    </row>
    <row r="568">
      <c r="C568" s="1"/>
      <c r="D568" s="2"/>
      <c r="F568" s="3"/>
      <c r="H568" s="3"/>
    </row>
    <row r="569">
      <c r="C569" s="1"/>
      <c r="D569" s="2"/>
      <c r="F569" s="3"/>
      <c r="H569" s="3"/>
    </row>
    <row r="570">
      <c r="C570" s="1"/>
      <c r="D570" s="2"/>
      <c r="F570" s="3"/>
      <c r="H570" s="3"/>
    </row>
    <row r="571">
      <c r="C571" s="1"/>
      <c r="D571" s="2"/>
      <c r="F571" s="3"/>
      <c r="H571" s="3"/>
    </row>
    <row r="572">
      <c r="C572" s="1"/>
      <c r="D572" s="2"/>
      <c r="F572" s="3"/>
      <c r="H572" s="3"/>
    </row>
    <row r="573">
      <c r="C573" s="1"/>
      <c r="D573" s="2"/>
      <c r="F573" s="3"/>
      <c r="H573" s="3"/>
    </row>
    <row r="574">
      <c r="C574" s="1"/>
      <c r="D574" s="2"/>
      <c r="F574" s="3"/>
      <c r="H574" s="3"/>
    </row>
    <row r="575">
      <c r="C575" s="1"/>
      <c r="D575" s="2"/>
      <c r="F575" s="3"/>
      <c r="H575" s="3"/>
    </row>
    <row r="576">
      <c r="C576" s="1"/>
      <c r="D576" s="2"/>
      <c r="F576" s="3"/>
      <c r="H576" s="3"/>
    </row>
    <row r="577">
      <c r="C577" s="1"/>
      <c r="D577" s="2"/>
      <c r="F577" s="3"/>
      <c r="H577" s="3"/>
    </row>
    <row r="578">
      <c r="C578" s="1"/>
      <c r="D578" s="2"/>
      <c r="F578" s="3"/>
      <c r="H578" s="3"/>
    </row>
    <row r="579">
      <c r="C579" s="1"/>
      <c r="D579" s="2"/>
      <c r="F579" s="3"/>
      <c r="H579" s="3"/>
    </row>
    <row r="580">
      <c r="C580" s="1"/>
      <c r="D580" s="2"/>
      <c r="F580" s="3"/>
      <c r="H580" s="3"/>
    </row>
    <row r="581">
      <c r="C581" s="1"/>
      <c r="D581" s="2"/>
      <c r="F581" s="3"/>
      <c r="H581" s="3"/>
    </row>
    <row r="582">
      <c r="C582" s="1"/>
      <c r="D582" s="2"/>
      <c r="F582" s="3"/>
      <c r="H582" s="3"/>
    </row>
    <row r="583">
      <c r="C583" s="1"/>
      <c r="D583" s="2"/>
      <c r="F583" s="3"/>
      <c r="H583" s="3"/>
    </row>
    <row r="584">
      <c r="C584" s="1"/>
      <c r="D584" s="2"/>
      <c r="F584" s="3"/>
      <c r="H584" s="3"/>
    </row>
    <row r="585">
      <c r="C585" s="1"/>
      <c r="D585" s="2"/>
      <c r="F585" s="3"/>
      <c r="H585" s="3"/>
    </row>
    <row r="586">
      <c r="C586" s="1"/>
      <c r="D586" s="2"/>
      <c r="F586" s="3"/>
      <c r="H586" s="3"/>
    </row>
    <row r="587">
      <c r="C587" s="1"/>
      <c r="D587" s="2"/>
      <c r="F587" s="3"/>
      <c r="H587" s="3"/>
    </row>
    <row r="588">
      <c r="C588" s="1"/>
      <c r="D588" s="2"/>
      <c r="F588" s="3"/>
      <c r="H588" s="3"/>
    </row>
    <row r="589">
      <c r="C589" s="1"/>
      <c r="D589" s="2"/>
      <c r="F589" s="3"/>
      <c r="H589" s="3"/>
    </row>
    <row r="590">
      <c r="C590" s="1"/>
      <c r="D590" s="2"/>
      <c r="F590" s="3"/>
      <c r="H590" s="3"/>
    </row>
    <row r="591">
      <c r="C591" s="1"/>
      <c r="D591" s="2"/>
      <c r="F591" s="3"/>
      <c r="H591" s="3"/>
    </row>
    <row r="592">
      <c r="C592" s="1"/>
      <c r="D592" s="2"/>
      <c r="F592" s="3"/>
      <c r="H592" s="3"/>
    </row>
    <row r="593">
      <c r="C593" s="1"/>
      <c r="D593" s="2"/>
      <c r="F593" s="3"/>
      <c r="H593" s="3"/>
    </row>
    <row r="594">
      <c r="C594" s="1"/>
      <c r="D594" s="2"/>
      <c r="F594" s="3"/>
      <c r="H594" s="3"/>
    </row>
    <row r="595">
      <c r="C595" s="1"/>
      <c r="D595" s="2"/>
      <c r="F595" s="3"/>
      <c r="H595" s="3"/>
    </row>
    <row r="596">
      <c r="C596" s="1"/>
      <c r="D596" s="2"/>
      <c r="F596" s="3"/>
      <c r="H596" s="3"/>
    </row>
    <row r="597">
      <c r="C597" s="1"/>
      <c r="D597" s="2"/>
      <c r="F597" s="3"/>
      <c r="H597" s="3"/>
    </row>
    <row r="598">
      <c r="C598" s="1"/>
      <c r="D598" s="2"/>
      <c r="F598" s="3"/>
      <c r="H598" s="3"/>
    </row>
    <row r="599">
      <c r="C599" s="1"/>
      <c r="D599" s="2"/>
      <c r="F599" s="3"/>
      <c r="H599" s="3"/>
    </row>
    <row r="600">
      <c r="C600" s="1"/>
      <c r="D600" s="2"/>
      <c r="F600" s="3"/>
      <c r="H600" s="3"/>
    </row>
    <row r="601">
      <c r="C601" s="1"/>
      <c r="D601" s="2"/>
      <c r="F601" s="3"/>
      <c r="H601" s="3"/>
    </row>
    <row r="602">
      <c r="C602" s="1"/>
      <c r="D602" s="2"/>
      <c r="F602" s="3"/>
      <c r="H602" s="3"/>
    </row>
    <row r="603">
      <c r="C603" s="1"/>
      <c r="D603" s="2"/>
      <c r="F603" s="3"/>
      <c r="H603" s="3"/>
    </row>
    <row r="604">
      <c r="C604" s="1"/>
      <c r="D604" s="2"/>
      <c r="F604" s="3"/>
      <c r="H604" s="3"/>
    </row>
    <row r="605">
      <c r="C605" s="1"/>
      <c r="D605" s="2"/>
      <c r="F605" s="3"/>
      <c r="H605" s="3"/>
    </row>
    <row r="606">
      <c r="C606" s="1"/>
      <c r="D606" s="2"/>
      <c r="F606" s="3"/>
      <c r="H606" s="3"/>
    </row>
    <row r="607">
      <c r="C607" s="1"/>
      <c r="D607" s="2"/>
      <c r="F607" s="3"/>
      <c r="H607" s="3"/>
    </row>
    <row r="608">
      <c r="C608" s="1"/>
      <c r="D608" s="2"/>
      <c r="F608" s="3"/>
      <c r="H608" s="3"/>
    </row>
    <row r="609">
      <c r="C609" s="1"/>
      <c r="D609" s="2"/>
      <c r="F609" s="3"/>
      <c r="H609" s="3"/>
    </row>
    <row r="610">
      <c r="C610" s="1"/>
      <c r="D610" s="2"/>
      <c r="F610" s="3"/>
      <c r="H610" s="3"/>
    </row>
    <row r="611">
      <c r="C611" s="1"/>
      <c r="D611" s="2"/>
      <c r="F611" s="3"/>
      <c r="H611" s="3"/>
    </row>
    <row r="612">
      <c r="C612" s="1"/>
      <c r="D612" s="2"/>
      <c r="F612" s="3"/>
      <c r="H612" s="3"/>
    </row>
    <row r="613">
      <c r="C613" s="1"/>
      <c r="D613" s="2"/>
      <c r="F613" s="3"/>
      <c r="H613" s="3"/>
    </row>
    <row r="614">
      <c r="C614" s="1"/>
      <c r="D614" s="2"/>
      <c r="F614" s="3"/>
      <c r="H614" s="3"/>
    </row>
    <row r="615">
      <c r="C615" s="1"/>
      <c r="D615" s="2"/>
      <c r="F615" s="3"/>
      <c r="H615" s="3"/>
    </row>
    <row r="616">
      <c r="C616" s="1"/>
      <c r="D616" s="2"/>
      <c r="F616" s="3"/>
      <c r="H616" s="3"/>
    </row>
    <row r="617">
      <c r="C617" s="1"/>
      <c r="D617" s="2"/>
      <c r="F617" s="3"/>
      <c r="H617" s="3"/>
    </row>
    <row r="618">
      <c r="C618" s="1"/>
      <c r="D618" s="2"/>
      <c r="F618" s="3"/>
      <c r="H618" s="3"/>
    </row>
    <row r="619">
      <c r="C619" s="1"/>
      <c r="D619" s="2"/>
      <c r="F619" s="3"/>
      <c r="H619" s="3"/>
    </row>
    <row r="620">
      <c r="C620" s="1"/>
      <c r="D620" s="2"/>
      <c r="F620" s="3"/>
      <c r="H620" s="3"/>
    </row>
    <row r="621">
      <c r="C621" s="1"/>
      <c r="D621" s="2"/>
      <c r="F621" s="3"/>
      <c r="H621" s="3"/>
    </row>
    <row r="622">
      <c r="C622" s="1"/>
      <c r="D622" s="2"/>
      <c r="F622" s="3"/>
      <c r="H622" s="3"/>
    </row>
    <row r="623">
      <c r="C623" s="1"/>
      <c r="D623" s="2"/>
      <c r="F623" s="3"/>
      <c r="H623" s="3"/>
    </row>
    <row r="624">
      <c r="C624" s="1"/>
      <c r="D624" s="2"/>
      <c r="F624" s="3"/>
      <c r="H624" s="3"/>
    </row>
    <row r="625">
      <c r="C625" s="1"/>
      <c r="D625" s="2"/>
      <c r="F625" s="3"/>
      <c r="H625" s="3"/>
    </row>
    <row r="626">
      <c r="C626" s="1"/>
      <c r="D626" s="2"/>
      <c r="F626" s="3"/>
      <c r="H626" s="3"/>
    </row>
    <row r="627">
      <c r="C627" s="1"/>
      <c r="D627" s="2"/>
      <c r="F627" s="3"/>
      <c r="H627" s="3"/>
    </row>
    <row r="628">
      <c r="C628" s="1"/>
      <c r="D628" s="2"/>
      <c r="F628" s="3"/>
      <c r="H628" s="3"/>
    </row>
    <row r="629">
      <c r="C629" s="1"/>
      <c r="D629" s="2"/>
      <c r="F629" s="3"/>
      <c r="H629" s="3"/>
    </row>
    <row r="630">
      <c r="C630" s="1"/>
      <c r="D630" s="2"/>
      <c r="F630" s="3"/>
      <c r="H630" s="3"/>
    </row>
    <row r="631">
      <c r="C631" s="1"/>
      <c r="D631" s="2"/>
      <c r="F631" s="3"/>
      <c r="H631" s="3"/>
    </row>
    <row r="632">
      <c r="C632" s="1"/>
      <c r="D632" s="2"/>
      <c r="F632" s="3"/>
      <c r="H632" s="3"/>
    </row>
    <row r="633">
      <c r="C633" s="1"/>
      <c r="D633" s="2"/>
      <c r="F633" s="3"/>
      <c r="H633" s="3"/>
    </row>
    <row r="634">
      <c r="C634" s="1"/>
      <c r="D634" s="2"/>
      <c r="F634" s="3"/>
      <c r="H634" s="3"/>
    </row>
    <row r="635">
      <c r="C635" s="1"/>
      <c r="D635" s="2"/>
      <c r="F635" s="3"/>
      <c r="H635" s="3"/>
    </row>
    <row r="636">
      <c r="C636" s="1"/>
      <c r="D636" s="2"/>
      <c r="F636" s="3"/>
      <c r="H636" s="3"/>
    </row>
    <row r="637">
      <c r="C637" s="1"/>
      <c r="D637" s="2"/>
      <c r="F637" s="3"/>
      <c r="H637" s="3"/>
    </row>
    <row r="638">
      <c r="C638" s="1"/>
      <c r="D638" s="2"/>
      <c r="F638" s="3"/>
      <c r="H638" s="3"/>
    </row>
    <row r="639">
      <c r="C639" s="1"/>
      <c r="D639" s="2"/>
      <c r="F639" s="3"/>
      <c r="H639" s="3"/>
    </row>
    <row r="640">
      <c r="C640" s="1"/>
      <c r="D640" s="2"/>
      <c r="F640" s="3"/>
      <c r="H640" s="3"/>
    </row>
    <row r="641">
      <c r="C641" s="1"/>
      <c r="D641" s="2"/>
      <c r="F641" s="3"/>
      <c r="H641" s="3"/>
    </row>
    <row r="642">
      <c r="C642" s="1"/>
      <c r="D642" s="2"/>
      <c r="F642" s="3"/>
      <c r="H642" s="3"/>
    </row>
    <row r="643">
      <c r="C643" s="1"/>
      <c r="D643" s="2"/>
      <c r="F643" s="3"/>
      <c r="H643" s="3"/>
    </row>
    <row r="644">
      <c r="C644" s="1"/>
      <c r="D644" s="2"/>
      <c r="F644" s="3"/>
      <c r="H644" s="3"/>
    </row>
    <row r="645">
      <c r="C645" s="1"/>
      <c r="D645" s="2"/>
      <c r="F645" s="3"/>
      <c r="H645" s="3"/>
    </row>
    <row r="646">
      <c r="C646" s="1"/>
      <c r="D646" s="2"/>
      <c r="F646" s="3"/>
      <c r="H646" s="3"/>
    </row>
    <row r="647">
      <c r="C647" s="1"/>
      <c r="D647" s="2"/>
      <c r="F647" s="3"/>
      <c r="H647" s="3"/>
    </row>
    <row r="648">
      <c r="C648" s="1"/>
      <c r="D648" s="2"/>
      <c r="F648" s="3"/>
      <c r="H648" s="3"/>
    </row>
    <row r="649">
      <c r="C649" s="1"/>
      <c r="D649" s="2"/>
      <c r="F649" s="3"/>
      <c r="H649" s="3"/>
    </row>
    <row r="650">
      <c r="C650" s="1"/>
      <c r="D650" s="2"/>
      <c r="F650" s="3"/>
      <c r="H650" s="3"/>
    </row>
    <row r="651">
      <c r="C651" s="1"/>
      <c r="D651" s="2"/>
      <c r="F651" s="3"/>
      <c r="H651" s="3"/>
    </row>
    <row r="652">
      <c r="C652" s="1"/>
      <c r="D652" s="2"/>
      <c r="F652" s="3"/>
      <c r="H652" s="3"/>
    </row>
    <row r="653">
      <c r="C653" s="1"/>
      <c r="D653" s="2"/>
      <c r="F653" s="3"/>
      <c r="H653" s="3"/>
    </row>
    <row r="654">
      <c r="C654" s="1"/>
      <c r="D654" s="2"/>
      <c r="F654" s="3"/>
      <c r="H654" s="3"/>
    </row>
    <row r="655">
      <c r="C655" s="1"/>
      <c r="D655" s="2"/>
      <c r="F655" s="3"/>
      <c r="H655" s="3"/>
    </row>
    <row r="656">
      <c r="C656" s="1"/>
      <c r="D656" s="2"/>
      <c r="F656" s="3"/>
      <c r="H656" s="3"/>
    </row>
    <row r="657">
      <c r="C657" s="1"/>
      <c r="D657" s="2"/>
      <c r="F657" s="3"/>
      <c r="H657" s="3"/>
    </row>
    <row r="658">
      <c r="C658" s="1"/>
      <c r="D658" s="2"/>
      <c r="F658" s="3"/>
      <c r="H658" s="3"/>
    </row>
    <row r="659">
      <c r="C659" s="1"/>
      <c r="D659" s="2"/>
      <c r="F659" s="3"/>
      <c r="H659" s="3"/>
    </row>
    <row r="660">
      <c r="C660" s="1"/>
      <c r="D660" s="2"/>
      <c r="F660" s="3"/>
      <c r="H660" s="3"/>
    </row>
    <row r="661">
      <c r="C661" s="1"/>
      <c r="D661" s="2"/>
      <c r="F661" s="3"/>
      <c r="H661" s="3"/>
    </row>
    <row r="662">
      <c r="C662" s="1"/>
      <c r="D662" s="2"/>
      <c r="F662" s="3"/>
      <c r="H662" s="3"/>
    </row>
    <row r="663">
      <c r="C663" s="1"/>
      <c r="D663" s="2"/>
      <c r="F663" s="3"/>
      <c r="H663" s="3"/>
    </row>
    <row r="664">
      <c r="C664" s="1"/>
      <c r="D664" s="2"/>
      <c r="F664" s="3"/>
      <c r="H664" s="3"/>
    </row>
    <row r="665">
      <c r="C665" s="1"/>
      <c r="D665" s="2"/>
      <c r="F665" s="3"/>
      <c r="H665" s="3"/>
    </row>
    <row r="666">
      <c r="C666" s="1"/>
      <c r="D666" s="2"/>
      <c r="F666" s="3"/>
      <c r="H666" s="3"/>
    </row>
    <row r="667">
      <c r="C667" s="1"/>
      <c r="D667" s="2"/>
      <c r="F667" s="3"/>
      <c r="H667" s="3"/>
    </row>
    <row r="668">
      <c r="C668" s="1"/>
      <c r="D668" s="2"/>
      <c r="F668" s="3"/>
      <c r="H668" s="3"/>
    </row>
    <row r="669">
      <c r="C669" s="1"/>
      <c r="D669" s="2"/>
      <c r="F669" s="3"/>
      <c r="H669" s="3"/>
    </row>
    <row r="670">
      <c r="C670" s="1"/>
      <c r="D670" s="2"/>
      <c r="F670" s="3"/>
      <c r="H670" s="3"/>
    </row>
    <row r="671">
      <c r="C671" s="1"/>
      <c r="D671" s="2"/>
      <c r="F671" s="3"/>
      <c r="H671" s="3"/>
    </row>
    <row r="672">
      <c r="C672" s="1"/>
      <c r="D672" s="2"/>
      <c r="F672" s="3"/>
      <c r="H672" s="3"/>
    </row>
    <row r="673">
      <c r="C673" s="1"/>
      <c r="D673" s="2"/>
      <c r="F673" s="3"/>
      <c r="H673" s="3"/>
    </row>
    <row r="674">
      <c r="C674" s="1"/>
      <c r="D674" s="2"/>
      <c r="F674" s="3"/>
      <c r="H674" s="3"/>
    </row>
    <row r="675">
      <c r="C675" s="1"/>
      <c r="D675" s="2"/>
      <c r="F675" s="3"/>
      <c r="H675" s="3"/>
    </row>
    <row r="676">
      <c r="C676" s="1"/>
      <c r="D676" s="2"/>
      <c r="F676" s="3"/>
      <c r="H676" s="3"/>
    </row>
    <row r="677">
      <c r="C677" s="1"/>
      <c r="D677" s="2"/>
      <c r="F677" s="3"/>
      <c r="H677" s="3"/>
    </row>
    <row r="678">
      <c r="C678" s="1"/>
      <c r="D678" s="2"/>
      <c r="F678" s="3"/>
      <c r="H678" s="3"/>
    </row>
    <row r="679">
      <c r="C679" s="1"/>
      <c r="D679" s="2"/>
      <c r="F679" s="3"/>
      <c r="H679" s="3"/>
    </row>
    <row r="680">
      <c r="C680" s="1"/>
      <c r="D680" s="2"/>
      <c r="F680" s="3"/>
      <c r="H680" s="3"/>
    </row>
    <row r="681">
      <c r="C681" s="1"/>
      <c r="D681" s="2"/>
      <c r="F681" s="3"/>
      <c r="H681" s="3"/>
    </row>
    <row r="682">
      <c r="C682" s="1"/>
      <c r="D682" s="2"/>
      <c r="F682" s="3"/>
      <c r="H682" s="3"/>
    </row>
    <row r="683">
      <c r="C683" s="1"/>
      <c r="D683" s="2"/>
      <c r="F683" s="3"/>
      <c r="H683" s="3"/>
    </row>
    <row r="684">
      <c r="C684" s="1"/>
      <c r="D684" s="2"/>
      <c r="F684" s="3"/>
      <c r="H684" s="3"/>
    </row>
    <row r="685">
      <c r="C685" s="1"/>
      <c r="D685" s="2"/>
      <c r="F685" s="3"/>
      <c r="H685" s="3"/>
    </row>
    <row r="686">
      <c r="C686" s="1"/>
      <c r="D686" s="2"/>
      <c r="F686" s="3"/>
      <c r="H686" s="3"/>
    </row>
    <row r="687">
      <c r="C687" s="1"/>
      <c r="D687" s="2"/>
      <c r="F687" s="3"/>
      <c r="H687" s="3"/>
    </row>
    <row r="688">
      <c r="C688" s="1"/>
      <c r="D688" s="2"/>
      <c r="F688" s="3"/>
      <c r="H688" s="3"/>
    </row>
    <row r="689">
      <c r="C689" s="1"/>
      <c r="D689" s="2"/>
      <c r="F689" s="3"/>
      <c r="H689" s="3"/>
    </row>
    <row r="690">
      <c r="C690" s="1"/>
      <c r="D690" s="2"/>
      <c r="F690" s="3"/>
      <c r="H690" s="3"/>
    </row>
    <row r="691">
      <c r="C691" s="1"/>
      <c r="D691" s="2"/>
      <c r="F691" s="3"/>
      <c r="H691" s="3"/>
    </row>
    <row r="692">
      <c r="C692" s="1"/>
      <c r="D692" s="2"/>
      <c r="F692" s="3"/>
      <c r="H692" s="3"/>
    </row>
    <row r="693">
      <c r="C693" s="1"/>
      <c r="D693" s="2"/>
      <c r="F693" s="3"/>
      <c r="H693" s="3"/>
    </row>
    <row r="694">
      <c r="C694" s="1"/>
      <c r="D694" s="2"/>
      <c r="F694" s="3"/>
      <c r="H694" s="3"/>
    </row>
    <row r="695">
      <c r="C695" s="1"/>
      <c r="D695" s="2"/>
      <c r="F695" s="3"/>
      <c r="H695" s="3"/>
    </row>
    <row r="696">
      <c r="C696" s="1"/>
      <c r="D696" s="2"/>
      <c r="F696" s="3"/>
      <c r="H696" s="3"/>
    </row>
    <row r="697">
      <c r="C697" s="1"/>
      <c r="D697" s="2"/>
      <c r="F697" s="3"/>
      <c r="H697" s="3"/>
    </row>
    <row r="698">
      <c r="C698" s="1"/>
      <c r="D698" s="2"/>
      <c r="F698" s="3"/>
      <c r="H698" s="3"/>
    </row>
    <row r="699">
      <c r="C699" s="1"/>
      <c r="D699" s="2"/>
      <c r="F699" s="3"/>
      <c r="H699" s="3"/>
    </row>
    <row r="700">
      <c r="C700" s="1"/>
      <c r="D700" s="2"/>
      <c r="F700" s="3"/>
      <c r="H700" s="3"/>
    </row>
    <row r="701">
      <c r="C701" s="1"/>
      <c r="D701" s="2"/>
      <c r="F701" s="3"/>
      <c r="H701" s="3"/>
    </row>
    <row r="702">
      <c r="C702" s="1"/>
      <c r="D702" s="2"/>
      <c r="F702" s="3"/>
      <c r="H702" s="3"/>
    </row>
    <row r="703">
      <c r="C703" s="1"/>
      <c r="D703" s="2"/>
      <c r="F703" s="3"/>
      <c r="H703" s="3"/>
    </row>
    <row r="704">
      <c r="C704" s="1"/>
      <c r="D704" s="2"/>
      <c r="F704" s="3"/>
      <c r="H704" s="3"/>
    </row>
    <row r="705">
      <c r="C705" s="1"/>
      <c r="D705" s="2"/>
      <c r="F705" s="3"/>
      <c r="H705" s="3"/>
    </row>
    <row r="706">
      <c r="C706" s="1"/>
      <c r="D706" s="2"/>
      <c r="F706" s="3"/>
      <c r="H706" s="3"/>
    </row>
    <row r="707">
      <c r="C707" s="1"/>
      <c r="D707" s="2"/>
      <c r="F707" s="3"/>
      <c r="H707" s="3"/>
    </row>
    <row r="708">
      <c r="C708" s="1"/>
      <c r="D708" s="2"/>
      <c r="F708" s="3"/>
      <c r="H708" s="3"/>
    </row>
    <row r="709">
      <c r="C709" s="1"/>
      <c r="D709" s="2"/>
      <c r="F709" s="3"/>
      <c r="H709" s="3"/>
    </row>
    <row r="710">
      <c r="C710" s="1"/>
      <c r="D710" s="2"/>
      <c r="F710" s="3"/>
      <c r="H710" s="3"/>
    </row>
    <row r="711">
      <c r="C711" s="1"/>
      <c r="D711" s="2"/>
      <c r="F711" s="3"/>
      <c r="H711" s="3"/>
    </row>
    <row r="712">
      <c r="C712" s="1"/>
      <c r="D712" s="2"/>
      <c r="F712" s="3"/>
      <c r="H712" s="3"/>
    </row>
    <row r="713">
      <c r="C713" s="1"/>
      <c r="D713" s="2"/>
      <c r="F713" s="3"/>
      <c r="H713" s="3"/>
    </row>
    <row r="714">
      <c r="C714" s="1"/>
      <c r="D714" s="2"/>
      <c r="F714" s="3"/>
      <c r="H714" s="3"/>
    </row>
    <row r="715">
      <c r="C715" s="1"/>
      <c r="D715" s="2"/>
      <c r="F715" s="3"/>
      <c r="H715" s="3"/>
    </row>
    <row r="716">
      <c r="C716" s="1"/>
      <c r="D716" s="2"/>
      <c r="F716" s="3"/>
      <c r="H716" s="3"/>
    </row>
    <row r="717">
      <c r="C717" s="1"/>
      <c r="D717" s="2"/>
      <c r="F717" s="3"/>
      <c r="H717" s="3"/>
    </row>
    <row r="718">
      <c r="C718" s="1"/>
      <c r="D718" s="2"/>
      <c r="F718" s="3"/>
      <c r="H718" s="3"/>
    </row>
    <row r="719">
      <c r="C719" s="1"/>
      <c r="D719" s="2"/>
      <c r="F719" s="3"/>
      <c r="H719" s="3"/>
    </row>
    <row r="720">
      <c r="C720" s="1"/>
      <c r="D720" s="2"/>
      <c r="F720" s="3"/>
      <c r="H720" s="3"/>
    </row>
    <row r="721">
      <c r="C721" s="1"/>
      <c r="D721" s="2"/>
      <c r="F721" s="3"/>
      <c r="H721" s="3"/>
    </row>
    <row r="722">
      <c r="C722" s="1"/>
      <c r="D722" s="2"/>
      <c r="F722" s="3"/>
      <c r="H722" s="3"/>
    </row>
    <row r="723">
      <c r="C723" s="1"/>
      <c r="D723" s="2"/>
      <c r="F723" s="3"/>
      <c r="H723" s="3"/>
    </row>
    <row r="724">
      <c r="C724" s="1"/>
      <c r="D724" s="2"/>
      <c r="F724" s="3"/>
      <c r="H724" s="3"/>
    </row>
    <row r="725">
      <c r="C725" s="1"/>
      <c r="D725" s="2"/>
      <c r="F725" s="3"/>
      <c r="H725" s="3"/>
    </row>
    <row r="726">
      <c r="C726" s="1"/>
      <c r="D726" s="2"/>
      <c r="F726" s="3"/>
      <c r="H726" s="3"/>
    </row>
    <row r="727">
      <c r="C727" s="1"/>
      <c r="D727" s="2"/>
      <c r="F727" s="3"/>
      <c r="H727" s="3"/>
    </row>
    <row r="728">
      <c r="C728" s="1"/>
      <c r="D728" s="2"/>
      <c r="F728" s="3"/>
      <c r="H728" s="3"/>
    </row>
    <row r="729">
      <c r="C729" s="1"/>
      <c r="D729" s="2"/>
      <c r="F729" s="3"/>
      <c r="H729" s="3"/>
    </row>
    <row r="730">
      <c r="C730" s="1"/>
      <c r="D730" s="2"/>
      <c r="F730" s="3"/>
      <c r="H730" s="3"/>
    </row>
    <row r="731">
      <c r="C731" s="1"/>
      <c r="D731" s="2"/>
      <c r="F731" s="3"/>
      <c r="H731" s="3"/>
    </row>
    <row r="732">
      <c r="C732" s="1"/>
      <c r="D732" s="2"/>
      <c r="F732" s="3"/>
      <c r="H732" s="3"/>
    </row>
    <row r="733">
      <c r="C733" s="1"/>
      <c r="D733" s="2"/>
      <c r="F733" s="3"/>
      <c r="H733" s="3"/>
    </row>
    <row r="734">
      <c r="C734" s="1"/>
      <c r="D734" s="2"/>
      <c r="F734" s="3"/>
      <c r="H734" s="3"/>
    </row>
    <row r="735">
      <c r="C735" s="1"/>
      <c r="D735" s="2"/>
      <c r="F735" s="3"/>
      <c r="H735" s="3"/>
    </row>
    <row r="736">
      <c r="C736" s="1"/>
      <c r="D736" s="2"/>
      <c r="F736" s="3"/>
      <c r="H736" s="3"/>
    </row>
    <row r="737">
      <c r="C737" s="1"/>
      <c r="D737" s="2"/>
      <c r="F737" s="3"/>
      <c r="H737" s="3"/>
    </row>
    <row r="738">
      <c r="C738" s="1"/>
      <c r="D738" s="2"/>
      <c r="F738" s="3"/>
      <c r="H738" s="3"/>
    </row>
    <row r="739">
      <c r="C739" s="1"/>
      <c r="D739" s="2"/>
      <c r="F739" s="3"/>
      <c r="H739" s="3"/>
    </row>
    <row r="740">
      <c r="C740" s="1"/>
      <c r="D740" s="2"/>
      <c r="F740" s="3"/>
      <c r="H740" s="3"/>
    </row>
    <row r="741">
      <c r="C741" s="1"/>
      <c r="D741" s="2"/>
      <c r="F741" s="3"/>
      <c r="H741" s="3"/>
    </row>
    <row r="742">
      <c r="C742" s="1"/>
      <c r="D742" s="2"/>
      <c r="F742" s="3"/>
      <c r="H742" s="3"/>
    </row>
    <row r="743">
      <c r="C743" s="1"/>
      <c r="D743" s="2"/>
      <c r="F743" s="3"/>
      <c r="H743" s="3"/>
    </row>
    <row r="744">
      <c r="C744" s="1"/>
      <c r="D744" s="2"/>
      <c r="F744" s="3"/>
      <c r="H744" s="3"/>
    </row>
    <row r="745">
      <c r="C745" s="1"/>
      <c r="D745" s="2"/>
      <c r="F745" s="3"/>
      <c r="H745" s="3"/>
    </row>
    <row r="746">
      <c r="C746" s="1"/>
      <c r="D746" s="2"/>
      <c r="F746" s="3"/>
      <c r="H746" s="3"/>
    </row>
    <row r="747">
      <c r="C747" s="1"/>
      <c r="D747" s="2"/>
      <c r="F747" s="3"/>
      <c r="H747" s="3"/>
    </row>
    <row r="748">
      <c r="C748" s="1"/>
      <c r="D748" s="2"/>
      <c r="F748" s="3"/>
      <c r="H748" s="3"/>
    </row>
    <row r="749">
      <c r="C749" s="1"/>
      <c r="D749" s="2"/>
      <c r="F749" s="3"/>
      <c r="H749" s="3"/>
    </row>
    <row r="750">
      <c r="C750" s="1"/>
      <c r="D750" s="2"/>
      <c r="F750" s="3"/>
      <c r="H750" s="3"/>
    </row>
    <row r="751">
      <c r="C751" s="1"/>
      <c r="D751" s="2"/>
      <c r="F751" s="3"/>
      <c r="H751" s="3"/>
    </row>
    <row r="752">
      <c r="C752" s="1"/>
      <c r="D752" s="2"/>
      <c r="F752" s="3"/>
      <c r="H752" s="3"/>
    </row>
    <row r="753">
      <c r="C753" s="1"/>
      <c r="D753" s="2"/>
      <c r="F753" s="3"/>
      <c r="H753" s="3"/>
    </row>
    <row r="754">
      <c r="C754" s="1"/>
      <c r="D754" s="2"/>
      <c r="F754" s="3"/>
      <c r="H754" s="3"/>
    </row>
    <row r="755">
      <c r="C755" s="1"/>
      <c r="D755" s="2"/>
      <c r="F755" s="3"/>
      <c r="H755" s="3"/>
    </row>
    <row r="756">
      <c r="C756" s="1"/>
      <c r="D756" s="2"/>
      <c r="F756" s="3"/>
      <c r="H756" s="3"/>
    </row>
    <row r="757">
      <c r="C757" s="1"/>
      <c r="D757" s="2"/>
      <c r="F757" s="3"/>
      <c r="H757" s="3"/>
    </row>
    <row r="758">
      <c r="C758" s="1"/>
      <c r="D758" s="2"/>
      <c r="F758" s="3"/>
      <c r="H758" s="3"/>
    </row>
    <row r="759">
      <c r="C759" s="1"/>
      <c r="D759" s="2"/>
      <c r="F759" s="3"/>
      <c r="H759" s="3"/>
    </row>
    <row r="760">
      <c r="C760" s="1"/>
      <c r="D760" s="2"/>
      <c r="F760" s="3"/>
      <c r="H760" s="3"/>
    </row>
    <row r="761">
      <c r="C761" s="1"/>
      <c r="D761" s="2"/>
      <c r="F761" s="3"/>
      <c r="H761" s="3"/>
    </row>
    <row r="762">
      <c r="C762" s="1"/>
      <c r="D762" s="2"/>
      <c r="F762" s="3"/>
      <c r="H762" s="3"/>
    </row>
    <row r="763">
      <c r="C763" s="1"/>
      <c r="D763" s="2"/>
      <c r="F763" s="3"/>
      <c r="H763" s="3"/>
    </row>
    <row r="764">
      <c r="C764" s="1"/>
      <c r="D764" s="2"/>
      <c r="F764" s="3"/>
      <c r="H764" s="3"/>
    </row>
    <row r="765">
      <c r="C765" s="1"/>
      <c r="D765" s="2"/>
      <c r="F765" s="3"/>
      <c r="H765" s="3"/>
    </row>
    <row r="766">
      <c r="C766" s="1"/>
      <c r="D766" s="2"/>
      <c r="F766" s="3"/>
      <c r="H766" s="3"/>
    </row>
    <row r="767">
      <c r="C767" s="1"/>
      <c r="D767" s="2"/>
      <c r="F767" s="3"/>
      <c r="H767" s="3"/>
    </row>
    <row r="768">
      <c r="C768" s="1"/>
      <c r="D768" s="2"/>
      <c r="F768" s="3"/>
      <c r="H768" s="3"/>
    </row>
    <row r="769">
      <c r="C769" s="1"/>
      <c r="D769" s="2"/>
      <c r="F769" s="3"/>
      <c r="H769" s="3"/>
    </row>
    <row r="770">
      <c r="C770" s="1"/>
      <c r="D770" s="2"/>
      <c r="F770" s="3"/>
      <c r="H770" s="3"/>
    </row>
    <row r="771">
      <c r="C771" s="1"/>
      <c r="D771" s="2"/>
      <c r="F771" s="3"/>
      <c r="H771" s="3"/>
    </row>
    <row r="772">
      <c r="C772" s="1"/>
      <c r="D772" s="2"/>
      <c r="F772" s="3"/>
      <c r="H772" s="3"/>
    </row>
    <row r="773">
      <c r="C773" s="1"/>
      <c r="D773" s="2"/>
      <c r="F773" s="3"/>
      <c r="H773" s="3"/>
    </row>
    <row r="774">
      <c r="C774" s="1"/>
      <c r="D774" s="2"/>
      <c r="F774" s="3"/>
      <c r="H774" s="3"/>
    </row>
    <row r="775">
      <c r="C775" s="1"/>
      <c r="D775" s="2"/>
      <c r="F775" s="3"/>
      <c r="H775" s="3"/>
    </row>
    <row r="776">
      <c r="C776" s="1"/>
      <c r="D776" s="2"/>
      <c r="F776" s="3"/>
      <c r="H776" s="3"/>
    </row>
    <row r="777">
      <c r="C777" s="1"/>
      <c r="D777" s="2"/>
      <c r="F777" s="3"/>
      <c r="H777" s="3"/>
    </row>
    <row r="778">
      <c r="C778" s="1"/>
      <c r="D778" s="2"/>
      <c r="F778" s="3"/>
      <c r="H778" s="3"/>
    </row>
    <row r="779">
      <c r="C779" s="1"/>
      <c r="D779" s="2"/>
      <c r="F779" s="3"/>
      <c r="H779" s="3"/>
    </row>
    <row r="780">
      <c r="C780" s="1"/>
      <c r="D780" s="2"/>
      <c r="F780" s="3"/>
      <c r="H780" s="3"/>
    </row>
    <row r="781">
      <c r="C781" s="1"/>
      <c r="D781" s="2"/>
      <c r="F781" s="3"/>
      <c r="H781" s="3"/>
    </row>
    <row r="782">
      <c r="C782" s="1"/>
      <c r="D782" s="2"/>
      <c r="F782" s="3"/>
      <c r="H782" s="3"/>
    </row>
    <row r="783">
      <c r="C783" s="1"/>
      <c r="D783" s="2"/>
      <c r="F783" s="3"/>
      <c r="H783" s="3"/>
    </row>
    <row r="784">
      <c r="C784" s="1"/>
      <c r="D784" s="2"/>
      <c r="F784" s="3"/>
      <c r="H784" s="3"/>
    </row>
    <row r="785">
      <c r="C785" s="1"/>
      <c r="D785" s="2"/>
      <c r="F785" s="3"/>
      <c r="H785" s="3"/>
    </row>
    <row r="786">
      <c r="C786" s="1"/>
      <c r="D786" s="2"/>
      <c r="F786" s="3"/>
      <c r="H786" s="3"/>
    </row>
    <row r="787">
      <c r="C787" s="1"/>
      <c r="D787" s="2"/>
      <c r="F787" s="3"/>
      <c r="H787" s="3"/>
    </row>
    <row r="788">
      <c r="C788" s="1"/>
      <c r="D788" s="2"/>
      <c r="F788" s="3"/>
      <c r="H788" s="3"/>
    </row>
    <row r="789">
      <c r="C789" s="1"/>
      <c r="D789" s="2"/>
      <c r="F789" s="3"/>
      <c r="H789" s="3"/>
    </row>
    <row r="790">
      <c r="C790" s="1"/>
      <c r="D790" s="2"/>
      <c r="F790" s="3"/>
      <c r="H790" s="3"/>
    </row>
    <row r="791">
      <c r="C791" s="1"/>
      <c r="D791" s="2"/>
      <c r="F791" s="3"/>
      <c r="H791" s="3"/>
    </row>
    <row r="792">
      <c r="C792" s="1"/>
      <c r="D792" s="2"/>
      <c r="F792" s="3"/>
      <c r="H792" s="3"/>
    </row>
    <row r="793">
      <c r="C793" s="1"/>
      <c r="D793" s="2"/>
      <c r="F793" s="3"/>
      <c r="H793" s="3"/>
    </row>
    <row r="794">
      <c r="C794" s="1"/>
      <c r="D794" s="2"/>
      <c r="F794" s="3"/>
      <c r="H794" s="3"/>
    </row>
    <row r="795">
      <c r="C795" s="1"/>
      <c r="D795" s="2"/>
      <c r="F795" s="3"/>
      <c r="H795" s="3"/>
    </row>
    <row r="796">
      <c r="C796" s="1"/>
      <c r="D796" s="2"/>
      <c r="F796" s="3"/>
      <c r="H796" s="3"/>
    </row>
    <row r="797">
      <c r="C797" s="1"/>
      <c r="D797" s="2"/>
      <c r="F797" s="3"/>
      <c r="H797" s="3"/>
    </row>
    <row r="798">
      <c r="C798" s="1"/>
      <c r="D798" s="2"/>
      <c r="F798" s="3"/>
      <c r="H798" s="3"/>
    </row>
    <row r="799">
      <c r="C799" s="1"/>
      <c r="D799" s="2"/>
      <c r="F799" s="3"/>
      <c r="H799" s="3"/>
    </row>
    <row r="800">
      <c r="C800" s="1"/>
      <c r="D800" s="2"/>
      <c r="F800" s="3"/>
      <c r="H800" s="3"/>
    </row>
    <row r="801">
      <c r="C801" s="1"/>
      <c r="D801" s="2"/>
      <c r="F801" s="3"/>
      <c r="H801" s="3"/>
    </row>
    <row r="802">
      <c r="C802" s="1"/>
      <c r="D802" s="2"/>
      <c r="F802" s="3"/>
      <c r="H802" s="3"/>
    </row>
    <row r="803">
      <c r="C803" s="1"/>
      <c r="D803" s="2"/>
      <c r="F803" s="3"/>
      <c r="H803" s="3"/>
    </row>
    <row r="804">
      <c r="C804" s="1"/>
      <c r="D804" s="2"/>
      <c r="F804" s="3"/>
      <c r="H804" s="3"/>
    </row>
    <row r="805">
      <c r="C805" s="1"/>
      <c r="D805" s="2"/>
      <c r="F805" s="3"/>
      <c r="H805" s="3"/>
    </row>
    <row r="806">
      <c r="C806" s="1"/>
      <c r="D806" s="2"/>
      <c r="F806" s="3"/>
      <c r="H806" s="3"/>
    </row>
    <row r="807">
      <c r="C807" s="1"/>
      <c r="D807" s="2"/>
      <c r="F807" s="3"/>
      <c r="H807" s="3"/>
    </row>
    <row r="808">
      <c r="C808" s="1"/>
      <c r="D808" s="2"/>
      <c r="F808" s="3"/>
      <c r="H808" s="3"/>
    </row>
    <row r="809">
      <c r="C809" s="1"/>
      <c r="D809" s="2"/>
      <c r="F809" s="3"/>
      <c r="H809" s="3"/>
    </row>
    <row r="810">
      <c r="C810" s="1"/>
      <c r="D810" s="2"/>
      <c r="F810" s="3"/>
      <c r="H810" s="3"/>
    </row>
    <row r="811">
      <c r="C811" s="1"/>
      <c r="D811" s="2"/>
      <c r="F811" s="3"/>
      <c r="H811" s="3"/>
    </row>
    <row r="812">
      <c r="C812" s="1"/>
      <c r="D812" s="2"/>
      <c r="F812" s="3"/>
      <c r="H812" s="3"/>
    </row>
    <row r="813">
      <c r="C813" s="1"/>
      <c r="D813" s="2"/>
      <c r="F813" s="3"/>
      <c r="H813" s="3"/>
    </row>
    <row r="814">
      <c r="C814" s="1"/>
      <c r="D814" s="2"/>
      <c r="F814" s="3"/>
      <c r="H814" s="3"/>
    </row>
    <row r="815">
      <c r="C815" s="1"/>
      <c r="D815" s="2"/>
      <c r="F815" s="3"/>
      <c r="H815" s="3"/>
    </row>
    <row r="816">
      <c r="C816" s="1"/>
      <c r="D816" s="2"/>
      <c r="F816" s="3"/>
      <c r="H816" s="3"/>
    </row>
    <row r="817">
      <c r="C817" s="1"/>
      <c r="D817" s="2"/>
      <c r="F817" s="3"/>
      <c r="H817" s="3"/>
    </row>
    <row r="818">
      <c r="C818" s="1"/>
      <c r="D818" s="2"/>
      <c r="F818" s="3"/>
      <c r="H818" s="3"/>
    </row>
    <row r="819">
      <c r="C819" s="1"/>
      <c r="D819" s="2"/>
      <c r="F819" s="3"/>
      <c r="H819" s="3"/>
    </row>
    <row r="820">
      <c r="C820" s="1"/>
      <c r="D820" s="2"/>
      <c r="F820" s="3"/>
      <c r="H820" s="3"/>
    </row>
    <row r="821">
      <c r="C821" s="1"/>
      <c r="D821" s="2"/>
      <c r="F821" s="3"/>
      <c r="H821" s="3"/>
    </row>
    <row r="822">
      <c r="C822" s="1"/>
      <c r="D822" s="2"/>
      <c r="F822" s="3"/>
      <c r="H822" s="3"/>
    </row>
    <row r="823">
      <c r="C823" s="1"/>
      <c r="D823" s="2"/>
      <c r="F823" s="3"/>
      <c r="H823" s="3"/>
    </row>
    <row r="824">
      <c r="C824" s="1"/>
      <c r="D824" s="2"/>
      <c r="F824" s="3"/>
      <c r="H824" s="3"/>
    </row>
    <row r="825">
      <c r="C825" s="1"/>
      <c r="D825" s="2"/>
      <c r="F825" s="3"/>
      <c r="H825" s="3"/>
    </row>
    <row r="826">
      <c r="C826" s="1"/>
      <c r="D826" s="2"/>
      <c r="F826" s="3"/>
      <c r="H826" s="3"/>
    </row>
    <row r="827">
      <c r="C827" s="1"/>
      <c r="D827" s="2"/>
      <c r="F827" s="3"/>
      <c r="H827" s="3"/>
    </row>
    <row r="828">
      <c r="C828" s="1"/>
      <c r="D828" s="2"/>
      <c r="F828" s="3"/>
      <c r="H828" s="3"/>
    </row>
    <row r="829">
      <c r="C829" s="1"/>
      <c r="D829" s="2"/>
      <c r="F829" s="3"/>
      <c r="H829" s="3"/>
    </row>
    <row r="830">
      <c r="C830" s="1"/>
      <c r="D830" s="2"/>
      <c r="F830" s="3"/>
      <c r="H830" s="3"/>
    </row>
    <row r="831">
      <c r="C831" s="1"/>
      <c r="D831" s="2"/>
      <c r="F831" s="3"/>
      <c r="H831" s="3"/>
    </row>
    <row r="832">
      <c r="C832" s="1"/>
      <c r="D832" s="2"/>
      <c r="F832" s="3"/>
      <c r="H832" s="3"/>
    </row>
    <row r="833">
      <c r="C833" s="1"/>
      <c r="D833" s="2"/>
      <c r="F833" s="3"/>
      <c r="H833" s="3"/>
    </row>
    <row r="834">
      <c r="C834" s="1"/>
      <c r="D834" s="2"/>
      <c r="F834" s="3"/>
      <c r="H834" s="3"/>
    </row>
    <row r="835">
      <c r="C835" s="1"/>
      <c r="D835" s="2"/>
      <c r="F835" s="3"/>
      <c r="H835" s="3"/>
    </row>
    <row r="836">
      <c r="C836" s="1"/>
      <c r="D836" s="2"/>
      <c r="F836" s="3"/>
      <c r="H836" s="3"/>
    </row>
    <row r="837">
      <c r="C837" s="1"/>
      <c r="D837" s="2"/>
      <c r="F837" s="3"/>
      <c r="H837" s="3"/>
    </row>
    <row r="838">
      <c r="C838" s="1"/>
      <c r="D838" s="2"/>
      <c r="F838" s="3"/>
      <c r="H838" s="3"/>
    </row>
    <row r="839">
      <c r="C839" s="1"/>
      <c r="D839" s="2"/>
      <c r="F839" s="3"/>
      <c r="H839" s="3"/>
    </row>
    <row r="840">
      <c r="C840" s="1"/>
      <c r="D840" s="2"/>
      <c r="F840" s="3"/>
      <c r="H840" s="3"/>
    </row>
    <row r="841">
      <c r="C841" s="1"/>
      <c r="D841" s="2"/>
      <c r="F841" s="3"/>
      <c r="H841" s="3"/>
    </row>
    <row r="842">
      <c r="C842" s="1"/>
      <c r="D842" s="2"/>
      <c r="F842" s="3"/>
      <c r="H842" s="3"/>
    </row>
    <row r="843">
      <c r="C843" s="1"/>
      <c r="D843" s="2"/>
      <c r="F843" s="3"/>
      <c r="H843" s="3"/>
    </row>
    <row r="844">
      <c r="C844" s="1"/>
      <c r="D844" s="2"/>
      <c r="F844" s="3"/>
      <c r="H844" s="3"/>
    </row>
    <row r="845">
      <c r="C845" s="1"/>
      <c r="D845" s="2"/>
      <c r="F845" s="3"/>
      <c r="H845" s="3"/>
    </row>
    <row r="846">
      <c r="C846" s="1"/>
      <c r="D846" s="2"/>
      <c r="F846" s="3"/>
      <c r="H846" s="3"/>
    </row>
    <row r="847">
      <c r="C847" s="1"/>
      <c r="D847" s="2"/>
      <c r="F847" s="3"/>
      <c r="H847" s="3"/>
    </row>
    <row r="848">
      <c r="C848" s="1"/>
      <c r="D848" s="2"/>
      <c r="F848" s="3"/>
      <c r="H848" s="3"/>
    </row>
    <row r="849">
      <c r="C849" s="1"/>
      <c r="D849" s="2"/>
      <c r="F849" s="3"/>
      <c r="H849" s="3"/>
    </row>
    <row r="850">
      <c r="C850" s="1"/>
      <c r="D850" s="2"/>
      <c r="F850" s="3"/>
      <c r="H850" s="3"/>
    </row>
    <row r="851">
      <c r="C851" s="1"/>
      <c r="D851" s="2"/>
      <c r="F851" s="3"/>
      <c r="H851" s="3"/>
    </row>
    <row r="852">
      <c r="C852" s="1"/>
      <c r="D852" s="2"/>
      <c r="F852" s="3"/>
      <c r="H852" s="3"/>
    </row>
    <row r="853">
      <c r="C853" s="1"/>
      <c r="D853" s="2"/>
      <c r="F853" s="3"/>
      <c r="H853" s="3"/>
    </row>
    <row r="854">
      <c r="C854" s="1"/>
      <c r="D854" s="2"/>
      <c r="F854" s="3"/>
      <c r="H854" s="3"/>
    </row>
    <row r="855">
      <c r="C855" s="1"/>
      <c r="D855" s="2"/>
      <c r="F855" s="3"/>
      <c r="H855" s="3"/>
    </row>
    <row r="856">
      <c r="C856" s="1"/>
      <c r="D856" s="2"/>
      <c r="F856" s="3"/>
      <c r="H856" s="3"/>
    </row>
    <row r="857">
      <c r="C857" s="1"/>
      <c r="D857" s="2"/>
      <c r="F857" s="3"/>
      <c r="H857" s="3"/>
    </row>
    <row r="858">
      <c r="C858" s="1"/>
      <c r="D858" s="2"/>
      <c r="F858" s="3"/>
      <c r="H858" s="3"/>
    </row>
    <row r="859">
      <c r="C859" s="1"/>
      <c r="D859" s="2"/>
      <c r="F859" s="3"/>
      <c r="H859" s="3"/>
    </row>
    <row r="860">
      <c r="C860" s="1"/>
      <c r="D860" s="2"/>
      <c r="F860" s="3"/>
      <c r="H860" s="3"/>
    </row>
    <row r="861">
      <c r="C861" s="1"/>
      <c r="D861" s="2"/>
      <c r="F861" s="3"/>
      <c r="H861" s="3"/>
    </row>
    <row r="862">
      <c r="C862" s="1"/>
      <c r="D862" s="2"/>
      <c r="F862" s="3"/>
      <c r="H862" s="3"/>
    </row>
    <row r="863">
      <c r="C863" s="1"/>
      <c r="D863" s="2"/>
      <c r="F863" s="3"/>
      <c r="H863" s="3"/>
    </row>
    <row r="864">
      <c r="C864" s="1"/>
      <c r="D864" s="2"/>
      <c r="F864" s="3"/>
      <c r="H864" s="3"/>
    </row>
    <row r="865">
      <c r="C865" s="1"/>
      <c r="D865" s="2"/>
      <c r="F865" s="3"/>
      <c r="H865" s="3"/>
    </row>
    <row r="866">
      <c r="C866" s="1"/>
      <c r="D866" s="2"/>
      <c r="F866" s="3"/>
      <c r="H866" s="3"/>
    </row>
    <row r="867">
      <c r="C867" s="1"/>
      <c r="D867" s="2"/>
      <c r="F867" s="3"/>
      <c r="H867" s="3"/>
    </row>
    <row r="868">
      <c r="C868" s="1"/>
      <c r="D868" s="2"/>
      <c r="F868" s="3"/>
      <c r="H868" s="3"/>
    </row>
    <row r="869">
      <c r="C869" s="1"/>
      <c r="D869" s="2"/>
      <c r="F869" s="3"/>
      <c r="H869" s="3"/>
    </row>
    <row r="870">
      <c r="C870" s="1"/>
      <c r="D870" s="2"/>
      <c r="F870" s="3"/>
      <c r="H870" s="3"/>
    </row>
    <row r="871">
      <c r="C871" s="1"/>
      <c r="D871" s="2"/>
      <c r="F871" s="3"/>
      <c r="H871" s="3"/>
    </row>
    <row r="872">
      <c r="C872" s="1"/>
      <c r="D872" s="2"/>
      <c r="F872" s="3"/>
      <c r="H872" s="3"/>
    </row>
    <row r="873">
      <c r="C873" s="1"/>
      <c r="D873" s="2"/>
      <c r="F873" s="3"/>
      <c r="H873" s="3"/>
    </row>
    <row r="874">
      <c r="C874" s="1"/>
      <c r="D874" s="2"/>
      <c r="F874" s="3"/>
      <c r="H874" s="3"/>
    </row>
    <row r="875">
      <c r="C875" s="1"/>
      <c r="D875" s="2"/>
      <c r="F875" s="3"/>
      <c r="H875" s="3"/>
    </row>
    <row r="876">
      <c r="C876" s="1"/>
      <c r="D876" s="2"/>
      <c r="F876" s="3"/>
      <c r="H876" s="3"/>
    </row>
    <row r="877">
      <c r="C877" s="1"/>
      <c r="D877" s="2"/>
      <c r="F877" s="3"/>
      <c r="H877" s="3"/>
      <c r="AN877" s="4" t="s">
        <v>110</v>
      </c>
      <c r="AO877" s="4" t="s">
        <v>111</v>
      </c>
      <c r="AP877" s="4" t="s">
        <v>112</v>
      </c>
      <c r="AQ877" s="4" t="s">
        <v>113</v>
      </c>
      <c r="AS877" s="4" t="s">
        <v>114</v>
      </c>
      <c r="AT877" s="4" t="s">
        <v>115</v>
      </c>
      <c r="AU877" s="4" t="s">
        <v>116</v>
      </c>
      <c r="AV877" s="4" t="s">
        <v>117</v>
      </c>
      <c r="AW877" s="4" t="s">
        <v>118</v>
      </c>
      <c r="AZ877" s="4" t="s">
        <v>119</v>
      </c>
      <c r="BA877" s="4" t="s">
        <v>120</v>
      </c>
      <c r="BB877" s="4" t="s">
        <v>121</v>
      </c>
      <c r="BC877" s="4" t="s">
        <v>122</v>
      </c>
      <c r="BD877" s="4" t="s">
        <v>123</v>
      </c>
      <c r="BE877" s="4" t="s">
        <v>124</v>
      </c>
      <c r="BF877" s="4" t="s">
        <v>125</v>
      </c>
      <c r="BG877" s="4" t="s">
        <v>126</v>
      </c>
      <c r="BH877" s="3" t="s">
        <v>8</v>
      </c>
      <c r="BI877" s="3" t="s">
        <v>127</v>
      </c>
      <c r="BJ877" s="3" t="s">
        <v>128</v>
      </c>
      <c r="BK877" s="3" t="s">
        <v>129</v>
      </c>
      <c r="BL877" s="3" t="s">
        <v>130</v>
      </c>
      <c r="BM877" s="3" t="s">
        <v>131</v>
      </c>
      <c r="BN877" s="3" t="s">
        <v>132</v>
      </c>
      <c r="BO877" s="3" t="s">
        <v>133</v>
      </c>
      <c r="BP877" s="5"/>
      <c r="BQ877" s="5" t="s">
        <v>134</v>
      </c>
      <c r="BR877" s="5" t="s">
        <v>135</v>
      </c>
      <c r="BS877" s="5" t="s">
        <v>136</v>
      </c>
      <c r="BT877" s="5" t="s">
        <v>137</v>
      </c>
      <c r="BU877" s="5" t="s">
        <v>138</v>
      </c>
      <c r="BV877" s="5" t="s">
        <v>139</v>
      </c>
      <c r="BW877" s="5" t="s">
        <v>140</v>
      </c>
      <c r="BX877" s="5"/>
      <c r="BY877" s="5" t="s">
        <v>134</v>
      </c>
      <c r="BZ877" s="5" t="s">
        <v>135</v>
      </c>
      <c r="CA877" s="5" t="s">
        <v>136</v>
      </c>
      <c r="CB877" s="5" t="s">
        <v>137</v>
      </c>
      <c r="CC877" s="5" t="s">
        <v>138</v>
      </c>
      <c r="CD877" s="5" t="s">
        <v>139</v>
      </c>
      <c r="CE877" s="5" t="s">
        <v>140</v>
      </c>
      <c r="CF877" s="5"/>
      <c r="CG877" s="5" t="s">
        <v>141</v>
      </c>
      <c r="CH877" s="5" t="s">
        <v>142</v>
      </c>
      <c r="CI877" s="5" t="s">
        <v>143</v>
      </c>
      <c r="CJ877" s="5" t="s">
        <v>144</v>
      </c>
      <c r="CK877" s="5" t="s">
        <v>145</v>
      </c>
      <c r="CL877" s="5" t="s">
        <v>146</v>
      </c>
      <c r="CM877" s="5" t="s">
        <v>147</v>
      </c>
      <c r="CN877" s="5"/>
      <c r="CO877" s="5" t="s">
        <v>148</v>
      </c>
      <c r="CP877" s="5" t="s">
        <v>149</v>
      </c>
      <c r="CQ877" s="5" t="s">
        <v>150</v>
      </c>
      <c r="CR877" s="5" t="s">
        <v>151</v>
      </c>
      <c r="CS877" s="5" t="s">
        <v>152</v>
      </c>
      <c r="CT877" s="5" t="s">
        <v>153</v>
      </c>
      <c r="CU877" s="5" t="s">
        <v>154</v>
      </c>
      <c r="CV877" s="5" t="s">
        <v>155</v>
      </c>
      <c r="CW877" s="5"/>
      <c r="CX877" s="5" t="s">
        <v>156</v>
      </c>
      <c r="CY877" s="5" t="s">
        <v>157</v>
      </c>
      <c r="CZ877" s="5" t="s">
        <v>158</v>
      </c>
      <c r="DA877" s="5" t="s">
        <v>159</v>
      </c>
      <c r="DB877" s="5" t="s">
        <v>160</v>
      </c>
      <c r="DC877" s="5" t="s">
        <v>161</v>
      </c>
      <c r="DD877" s="5" t="s">
        <v>162</v>
      </c>
      <c r="DE877" s="5" t="s">
        <v>163</v>
      </c>
      <c r="DF877" s="5"/>
      <c r="DG877" s="5" t="s">
        <v>156</v>
      </c>
      <c r="DH877" s="5" t="s">
        <v>157</v>
      </c>
      <c r="DI877" s="5" t="s">
        <v>158</v>
      </c>
      <c r="DJ877" s="5" t="s">
        <v>159</v>
      </c>
      <c r="DK877" s="5" t="s">
        <v>160</v>
      </c>
      <c r="DL877" s="5" t="s">
        <v>161</v>
      </c>
      <c r="DM877" s="5" t="s">
        <v>162</v>
      </c>
      <c r="DN877" s="5" t="s">
        <v>163</v>
      </c>
      <c r="DO877" s="5"/>
      <c r="DP877" s="5" t="s">
        <v>164</v>
      </c>
      <c r="DQ877" s="5" t="s">
        <v>165</v>
      </c>
      <c r="DR877" s="5" t="s">
        <v>166</v>
      </c>
      <c r="DS877" s="5" t="s">
        <v>167</v>
      </c>
      <c r="DT877" s="5" t="s">
        <v>168</v>
      </c>
      <c r="DU877" s="5" t="s">
        <v>169</v>
      </c>
      <c r="DV877" s="5" t="s">
        <v>170</v>
      </c>
      <c r="DW877" s="5" t="s">
        <v>171</v>
      </c>
      <c r="DX877" s="5"/>
    </row>
    <row r="878">
      <c r="C878" s="1"/>
      <c r="D878" s="2"/>
      <c r="F878" s="3"/>
      <c r="H878" s="3"/>
      <c r="AL878" s="5" t="s">
        <v>172</v>
      </c>
      <c r="AN878" s="5">
        <v>50.0</v>
      </c>
      <c r="AO878" s="5">
        <v>60.0</v>
      </c>
      <c r="AP878" s="5">
        <v>65.0</v>
      </c>
      <c r="AQ878" s="5">
        <v>70.0</v>
      </c>
      <c r="AR878" s="5"/>
      <c r="AS878" s="5">
        <v>80.0</v>
      </c>
      <c r="AT878" s="5">
        <v>85.0</v>
      </c>
      <c r="AU878" s="5">
        <v>92.0</v>
      </c>
      <c r="AV878" s="5">
        <v>97.5</v>
      </c>
      <c r="AW878" s="5">
        <v>105.0</v>
      </c>
      <c r="AX878" s="5"/>
      <c r="AY878" s="5"/>
      <c r="AZ878" s="5">
        <v>60.0</v>
      </c>
      <c r="BA878" s="5">
        <v>65.0</v>
      </c>
      <c r="BB878" s="5">
        <v>70.0</v>
      </c>
      <c r="BC878" s="5">
        <v>80.0</v>
      </c>
      <c r="BD878" s="5">
        <v>85.0</v>
      </c>
      <c r="BE878" s="5">
        <v>92.5</v>
      </c>
      <c r="BF878" s="5">
        <v>97.5</v>
      </c>
      <c r="BG878" s="5">
        <v>105.0</v>
      </c>
      <c r="BH878" s="186" t="s">
        <v>8</v>
      </c>
      <c r="BI878" s="186">
        <v>45.0</v>
      </c>
      <c r="BJ878" s="186">
        <v>50.0</v>
      </c>
      <c r="BK878" s="186">
        <v>55.0</v>
      </c>
      <c r="BL878" s="186">
        <v>60.0</v>
      </c>
      <c r="BM878" s="186">
        <v>65.0</v>
      </c>
      <c r="BN878" s="186">
        <v>70.0</v>
      </c>
      <c r="BO878" s="186">
        <v>80.0</v>
      </c>
      <c r="BP878" s="187"/>
      <c r="BQ878" s="187">
        <v>55.0</v>
      </c>
      <c r="BR878" s="187">
        <v>62.0</v>
      </c>
      <c r="BS878" s="187">
        <v>70.0</v>
      </c>
      <c r="BT878" s="187">
        <v>75.0</v>
      </c>
      <c r="BU878" s="187">
        <v>80.0</v>
      </c>
      <c r="BV878" s="187">
        <v>90.0</v>
      </c>
      <c r="BW878" s="187">
        <v>100.0</v>
      </c>
      <c r="BX878" s="187"/>
      <c r="BY878" s="187">
        <v>55.0</v>
      </c>
      <c r="BZ878" s="187">
        <v>62.0</v>
      </c>
      <c r="CA878" s="187">
        <v>70.0</v>
      </c>
      <c r="CB878" s="187">
        <v>75.0</v>
      </c>
      <c r="CC878" s="187">
        <v>80.0</v>
      </c>
      <c r="CD878" s="187">
        <v>90.0</v>
      </c>
      <c r="CE878" s="187">
        <v>100.0</v>
      </c>
      <c r="CF878" s="187"/>
      <c r="CG878" s="187">
        <v>65.0</v>
      </c>
      <c r="CH878" s="187">
        <v>72.0</v>
      </c>
      <c r="CI878" s="187">
        <v>80.0</v>
      </c>
      <c r="CJ878" s="187">
        <v>85.0</v>
      </c>
      <c r="CK878" s="187">
        <v>95.0</v>
      </c>
      <c r="CL878" s="187">
        <v>105.0</v>
      </c>
      <c r="CM878" s="187">
        <v>115.0</v>
      </c>
      <c r="CN878" s="187"/>
      <c r="CO878" s="4">
        <v>60.0</v>
      </c>
      <c r="CP878" s="187">
        <v>70.0</v>
      </c>
      <c r="CQ878" s="187">
        <v>85.0</v>
      </c>
      <c r="CR878" s="187">
        <v>100.0</v>
      </c>
      <c r="CS878" s="187">
        <v>110.0</v>
      </c>
      <c r="CT878" s="187">
        <v>120.0</v>
      </c>
      <c r="CU878" s="187">
        <v>125.0</v>
      </c>
      <c r="CV878" s="187">
        <v>135.0</v>
      </c>
      <c r="CW878" s="187"/>
      <c r="CX878" s="187">
        <v>100.0</v>
      </c>
      <c r="CY878" s="187">
        <v>115.0</v>
      </c>
      <c r="CZ878" s="187">
        <v>130.0</v>
      </c>
      <c r="DA878" s="187">
        <v>145.0</v>
      </c>
      <c r="DB878" s="187">
        <v>160.0</v>
      </c>
      <c r="DC878" s="187">
        <v>170.0</v>
      </c>
      <c r="DD878" s="187">
        <v>180.0</v>
      </c>
      <c r="DE878" s="187">
        <v>190.0</v>
      </c>
      <c r="DF878" s="187"/>
      <c r="DG878" s="187">
        <v>100.0</v>
      </c>
      <c r="DH878" s="187">
        <v>115.0</v>
      </c>
      <c r="DI878" s="187">
        <v>130.0</v>
      </c>
      <c r="DJ878" s="187">
        <v>145.0</v>
      </c>
      <c r="DK878" s="187">
        <v>160.0</v>
      </c>
      <c r="DL878" s="187">
        <v>170.0</v>
      </c>
      <c r="DM878" s="187">
        <v>180.0</v>
      </c>
      <c r="DN878" s="187">
        <v>190.0</v>
      </c>
      <c r="DO878" s="187"/>
      <c r="DP878" s="187">
        <v>115.0</v>
      </c>
      <c r="DQ878" s="187">
        <v>135.0</v>
      </c>
      <c r="DR878" s="187">
        <v>150.0</v>
      </c>
      <c r="DS878" s="187">
        <v>165.0</v>
      </c>
      <c r="DT878" s="187">
        <v>180.0</v>
      </c>
      <c r="DU878" s="187">
        <v>190.0</v>
      </c>
      <c r="DV878" s="187">
        <v>200.0</v>
      </c>
      <c r="DW878" s="187">
        <v>210.0</v>
      </c>
      <c r="DX878" s="187"/>
    </row>
    <row r="879">
      <c r="C879" s="1"/>
      <c r="D879" s="2"/>
      <c r="F879" s="3"/>
      <c r="H879" s="3"/>
      <c r="AL879" s="5" t="s">
        <v>173</v>
      </c>
      <c r="AN879" s="5">
        <v>75.0</v>
      </c>
      <c r="AO879" s="5">
        <v>90.0</v>
      </c>
      <c r="AP879" s="5">
        <v>97.0</v>
      </c>
      <c r="AQ879" s="5">
        <v>107.0</v>
      </c>
      <c r="AR879" s="5"/>
      <c r="AS879" s="5">
        <v>120.0</v>
      </c>
      <c r="AT879" s="5">
        <v>130.0</v>
      </c>
      <c r="AU879" s="5">
        <v>140.0</v>
      </c>
      <c r="AV879" s="5">
        <v>147.5</v>
      </c>
      <c r="AW879" s="5">
        <v>160.0</v>
      </c>
      <c r="AX879" s="5"/>
      <c r="AY879" s="5"/>
      <c r="AZ879" s="5">
        <v>90.0</v>
      </c>
      <c r="BA879" s="5">
        <v>97.5</v>
      </c>
      <c r="BB879" s="5">
        <v>107.5</v>
      </c>
      <c r="BC879" s="5">
        <v>120.0</v>
      </c>
      <c r="BD879" s="5">
        <v>130.0</v>
      </c>
      <c r="BE879" s="5">
        <v>140.0</v>
      </c>
      <c r="BF879" s="5">
        <v>147.5</v>
      </c>
      <c r="BG879" s="5">
        <v>160.0</v>
      </c>
      <c r="BH879" s="186" t="s">
        <v>8</v>
      </c>
      <c r="BI879" s="186">
        <v>50.0</v>
      </c>
      <c r="BJ879" s="186">
        <v>55.0</v>
      </c>
      <c r="BK879" s="186">
        <v>62.0</v>
      </c>
      <c r="BL879" s="186">
        <v>70.0</v>
      </c>
      <c r="BM879" s="186">
        <v>75.0</v>
      </c>
      <c r="BN879" s="186">
        <v>80.0</v>
      </c>
      <c r="BO879" s="186">
        <v>90.0</v>
      </c>
      <c r="BP879" s="187"/>
      <c r="BQ879" s="187">
        <v>65.0</v>
      </c>
      <c r="BR879" s="187">
        <v>72.0</v>
      </c>
      <c r="BS879" s="187">
        <v>80.0</v>
      </c>
      <c r="BT879" s="187">
        <v>85.0</v>
      </c>
      <c r="BU879" s="187">
        <v>95.0</v>
      </c>
      <c r="BV879" s="187">
        <v>105.0</v>
      </c>
      <c r="BW879" s="187">
        <v>115.0</v>
      </c>
      <c r="BX879" s="187"/>
      <c r="BY879" s="187">
        <v>65.0</v>
      </c>
      <c r="BZ879" s="187">
        <v>72.0</v>
      </c>
      <c r="CA879" s="187">
        <v>80.0</v>
      </c>
      <c r="CB879" s="187">
        <v>85.0</v>
      </c>
      <c r="CC879" s="187">
        <v>95.0</v>
      </c>
      <c r="CD879" s="187">
        <v>105.0</v>
      </c>
      <c r="CE879" s="187">
        <v>115.0</v>
      </c>
      <c r="CF879" s="187"/>
      <c r="CG879" s="187">
        <v>75.0</v>
      </c>
      <c r="CH879" s="187">
        <v>85.0</v>
      </c>
      <c r="CI879" s="187">
        <v>92.0</v>
      </c>
      <c r="CJ879" s="187">
        <v>102.0</v>
      </c>
      <c r="CK879" s="187">
        <v>112.0</v>
      </c>
      <c r="CL879" s="187">
        <v>122.0</v>
      </c>
      <c r="CM879" s="187">
        <v>132.0</v>
      </c>
      <c r="CN879" s="187"/>
      <c r="CO879" s="4">
        <v>75.0</v>
      </c>
      <c r="CP879" s="187">
        <v>85.0</v>
      </c>
      <c r="CQ879" s="187">
        <v>100.0</v>
      </c>
      <c r="CR879" s="187">
        <v>115.0</v>
      </c>
      <c r="CS879" s="187">
        <v>130.0</v>
      </c>
      <c r="CT879" s="187">
        <v>145.0</v>
      </c>
      <c r="CU879" s="187">
        <v>160.0</v>
      </c>
      <c r="CV879" s="187">
        <v>170.0</v>
      </c>
      <c r="CW879" s="187"/>
      <c r="CX879" s="187">
        <v>115.0</v>
      </c>
      <c r="CY879" s="187">
        <v>135.0</v>
      </c>
      <c r="CZ879" s="187">
        <v>150.0</v>
      </c>
      <c r="DA879" s="187">
        <v>165.0</v>
      </c>
      <c r="DB879" s="187">
        <v>180.0</v>
      </c>
      <c r="DC879" s="187">
        <v>190.0</v>
      </c>
      <c r="DD879" s="187">
        <v>200.0</v>
      </c>
      <c r="DE879" s="187">
        <v>210.0</v>
      </c>
      <c r="DF879" s="187"/>
      <c r="DG879" s="187">
        <v>115.0</v>
      </c>
      <c r="DH879" s="187">
        <v>135.0</v>
      </c>
      <c r="DI879" s="187">
        <v>150.0</v>
      </c>
      <c r="DJ879" s="187">
        <v>165.0</v>
      </c>
      <c r="DK879" s="187">
        <v>180.0</v>
      </c>
      <c r="DL879" s="187">
        <v>190.0</v>
      </c>
      <c r="DM879" s="187">
        <v>200.0</v>
      </c>
      <c r="DN879" s="187">
        <v>210.0</v>
      </c>
      <c r="DO879" s="187"/>
      <c r="DP879" s="187">
        <v>130.0</v>
      </c>
      <c r="DQ879" s="187">
        <v>150.0</v>
      </c>
      <c r="DR879" s="187">
        <v>165.0</v>
      </c>
      <c r="DS879" s="187">
        <v>185.0</v>
      </c>
      <c r="DT879" s="187">
        <v>200.0</v>
      </c>
      <c r="DU879" s="187">
        <v>210.0</v>
      </c>
      <c r="DV879" s="187">
        <v>220.0</v>
      </c>
      <c r="DW879" s="187">
        <v>230.0</v>
      </c>
      <c r="DX879" s="187"/>
    </row>
    <row r="880">
      <c r="C880" s="1"/>
      <c r="D880" s="2"/>
      <c r="F880" s="3"/>
      <c r="H880" s="3"/>
      <c r="AL880" s="5" t="s">
        <v>174</v>
      </c>
      <c r="AN880" s="5">
        <v>90.0</v>
      </c>
      <c r="AO880" s="5">
        <v>105.0</v>
      </c>
      <c r="AP880" s="5">
        <v>115.0</v>
      </c>
      <c r="AQ880" s="5">
        <v>127.0</v>
      </c>
      <c r="AR880" s="5"/>
      <c r="AS880" s="5">
        <v>140.0</v>
      </c>
      <c r="AT880" s="5">
        <v>152.0</v>
      </c>
      <c r="AU880" s="5">
        <v>165.0</v>
      </c>
      <c r="AV880" s="5">
        <v>175.0</v>
      </c>
      <c r="AW880" s="5">
        <v>190.0</v>
      </c>
      <c r="AX880" s="5"/>
      <c r="AY880" s="5"/>
      <c r="AZ880" s="5">
        <v>105.0</v>
      </c>
      <c r="BA880" s="5">
        <v>115.0</v>
      </c>
      <c r="BB880" s="5">
        <v>127.5</v>
      </c>
      <c r="BC880" s="5">
        <v>140.0</v>
      </c>
      <c r="BD880" s="5">
        <v>152.5</v>
      </c>
      <c r="BE880" s="5">
        <v>165.0</v>
      </c>
      <c r="BF880" s="5">
        <v>175.0</v>
      </c>
      <c r="BG880" s="5">
        <v>190.0</v>
      </c>
      <c r="BH880" s="186" t="s">
        <v>8</v>
      </c>
      <c r="BI880" s="186">
        <v>60.0</v>
      </c>
      <c r="BJ880" s="186">
        <v>65.0</v>
      </c>
      <c r="BK880" s="186">
        <v>72.0</v>
      </c>
      <c r="BL880" s="186">
        <v>80.0</v>
      </c>
      <c r="BM880" s="186">
        <v>85.0</v>
      </c>
      <c r="BN880" s="186">
        <v>95.0</v>
      </c>
      <c r="BO880" s="186">
        <v>105.0</v>
      </c>
      <c r="BP880" s="187"/>
      <c r="BQ880" s="187">
        <v>75.0</v>
      </c>
      <c r="BR880" s="187">
        <v>85.0</v>
      </c>
      <c r="BS880" s="187">
        <v>92.0</v>
      </c>
      <c r="BT880" s="187">
        <v>102.0</v>
      </c>
      <c r="BU880" s="187">
        <v>112.0</v>
      </c>
      <c r="BV880" s="187">
        <v>122.0</v>
      </c>
      <c r="BW880" s="187">
        <v>132.0</v>
      </c>
      <c r="BX880" s="187"/>
      <c r="BY880" s="187">
        <v>75.0</v>
      </c>
      <c r="BZ880" s="187">
        <v>85.0</v>
      </c>
      <c r="CA880" s="187">
        <v>92.0</v>
      </c>
      <c r="CB880" s="187">
        <v>102.0</v>
      </c>
      <c r="CC880" s="187">
        <v>112.0</v>
      </c>
      <c r="CD880" s="187">
        <v>122.0</v>
      </c>
      <c r="CE880" s="187">
        <v>132.0</v>
      </c>
      <c r="CF880" s="187"/>
      <c r="CG880" s="187">
        <v>87.0</v>
      </c>
      <c r="CH880" s="187">
        <v>97.0</v>
      </c>
      <c r="CI880" s="187">
        <v>102.0</v>
      </c>
      <c r="CJ880" s="187">
        <v>112.0</v>
      </c>
      <c r="CK880" s="187">
        <v>122.0</v>
      </c>
      <c r="CL880" s="187">
        <v>132.0</v>
      </c>
      <c r="CM880" s="187">
        <v>142.0</v>
      </c>
      <c r="CN880" s="187"/>
      <c r="CO880" s="4">
        <v>90.0</v>
      </c>
      <c r="CP880" s="187">
        <v>100.0</v>
      </c>
      <c r="CQ880" s="187">
        <v>115.0</v>
      </c>
      <c r="CR880" s="187">
        <v>135.0</v>
      </c>
      <c r="CS880" s="187">
        <v>150.0</v>
      </c>
      <c r="CT880" s="187">
        <v>165.0</v>
      </c>
      <c r="CU880" s="187">
        <v>180.0</v>
      </c>
      <c r="CV880" s="187">
        <v>190.0</v>
      </c>
      <c r="CW880" s="187"/>
      <c r="CX880" s="187">
        <v>130.0</v>
      </c>
      <c r="CY880" s="187">
        <v>150.0</v>
      </c>
      <c r="CZ880" s="187">
        <v>165.0</v>
      </c>
      <c r="DA880" s="187">
        <v>185.0</v>
      </c>
      <c r="DB880" s="187">
        <v>200.0</v>
      </c>
      <c r="DC880" s="187">
        <v>210.0</v>
      </c>
      <c r="DD880" s="187">
        <v>220.0</v>
      </c>
      <c r="DE880" s="187">
        <v>230.0</v>
      </c>
      <c r="DF880" s="187"/>
      <c r="DG880" s="187">
        <v>130.0</v>
      </c>
      <c r="DH880" s="187">
        <v>150.0</v>
      </c>
      <c r="DI880" s="187">
        <v>165.0</v>
      </c>
      <c r="DJ880" s="187">
        <v>185.0</v>
      </c>
      <c r="DK880" s="187">
        <v>200.0</v>
      </c>
      <c r="DL880" s="187">
        <v>210.0</v>
      </c>
      <c r="DM880" s="187">
        <v>220.0</v>
      </c>
      <c r="DN880" s="187">
        <v>230.0</v>
      </c>
      <c r="DO880" s="187"/>
      <c r="DP880" s="187">
        <v>145.0</v>
      </c>
      <c r="DQ880" s="187">
        <v>165.0</v>
      </c>
      <c r="DR880" s="187">
        <v>180.0</v>
      </c>
      <c r="DS880" s="187">
        <v>200.0</v>
      </c>
      <c r="DT880" s="187">
        <v>220.0</v>
      </c>
      <c r="DU880" s="187">
        <v>230.0</v>
      </c>
      <c r="DV880" s="187">
        <v>240.0</v>
      </c>
      <c r="DW880" s="187">
        <v>250.0</v>
      </c>
      <c r="DX880" s="187"/>
    </row>
    <row r="881">
      <c r="C881" s="1"/>
      <c r="D881" s="2"/>
      <c r="F881" s="3"/>
      <c r="H881" s="3"/>
      <c r="AL881" s="5" t="s">
        <v>175</v>
      </c>
      <c r="AN881" s="5">
        <v>105.0</v>
      </c>
      <c r="AO881" s="5">
        <v>122.0</v>
      </c>
      <c r="AP881" s="5">
        <v>135.0</v>
      </c>
      <c r="AQ881" s="5">
        <v>150.0</v>
      </c>
      <c r="AR881" s="5"/>
      <c r="AS881" s="5">
        <v>165.0</v>
      </c>
      <c r="AT881" s="5">
        <v>180.0</v>
      </c>
      <c r="AU881" s="5">
        <v>195.0</v>
      </c>
      <c r="AV881" s="5">
        <v>207.5</v>
      </c>
      <c r="AW881" s="5">
        <v>222.5</v>
      </c>
      <c r="AX881" s="5"/>
      <c r="AY881" s="5"/>
      <c r="AZ881" s="5">
        <v>122.5</v>
      </c>
      <c r="BA881" s="5">
        <v>135.0</v>
      </c>
      <c r="BB881" s="5">
        <v>150.0</v>
      </c>
      <c r="BC881" s="5">
        <v>165.0</v>
      </c>
      <c r="BD881" s="5">
        <v>180.0</v>
      </c>
      <c r="BE881" s="5">
        <v>195.0</v>
      </c>
      <c r="BF881" s="5">
        <v>207.5</v>
      </c>
      <c r="BG881" s="5">
        <v>222.5</v>
      </c>
      <c r="BH881" s="186" t="s">
        <v>8</v>
      </c>
      <c r="BI881" s="186">
        <v>70.0</v>
      </c>
      <c r="BJ881" s="186">
        <v>75.0</v>
      </c>
      <c r="BK881" s="186">
        <v>85.0</v>
      </c>
      <c r="BL881" s="186">
        <v>92.0</v>
      </c>
      <c r="BM881" s="186">
        <v>102.0</v>
      </c>
      <c r="BN881" s="186">
        <v>112.0</v>
      </c>
      <c r="BO881" s="186">
        <v>122.0</v>
      </c>
      <c r="BP881" s="187"/>
      <c r="BQ881" s="187">
        <v>87.0</v>
      </c>
      <c r="BR881" s="187">
        <v>97.0</v>
      </c>
      <c r="BS881" s="187">
        <v>102.0</v>
      </c>
      <c r="BT881" s="187">
        <v>112.0</v>
      </c>
      <c r="BU881" s="187">
        <v>122.0</v>
      </c>
      <c r="BV881" s="187">
        <v>132.0</v>
      </c>
      <c r="BW881" s="187">
        <v>142.0</v>
      </c>
      <c r="BX881" s="187"/>
      <c r="BY881" s="187">
        <v>87.0</v>
      </c>
      <c r="BZ881" s="187">
        <v>97.0</v>
      </c>
      <c r="CA881" s="187">
        <v>102.0</v>
      </c>
      <c r="CB881" s="187">
        <v>112.0</v>
      </c>
      <c r="CC881" s="187">
        <v>122.0</v>
      </c>
      <c r="CD881" s="187">
        <v>132.0</v>
      </c>
      <c r="CE881" s="187">
        <v>142.0</v>
      </c>
      <c r="CF881" s="187"/>
      <c r="CG881" s="187">
        <v>100.0</v>
      </c>
      <c r="CH881" s="187">
        <v>110.0</v>
      </c>
      <c r="CI881" s="187">
        <v>120.0</v>
      </c>
      <c r="CJ881" s="187">
        <v>130.0</v>
      </c>
      <c r="CK881" s="187">
        <v>140.0</v>
      </c>
      <c r="CL881" s="187">
        <v>150.0</v>
      </c>
      <c r="CM881" s="187">
        <v>160.0</v>
      </c>
      <c r="CN881" s="187"/>
      <c r="CO881" s="4">
        <v>100.0</v>
      </c>
      <c r="CP881" s="187">
        <v>115.0</v>
      </c>
      <c r="CQ881" s="187">
        <v>130.0</v>
      </c>
      <c r="CR881" s="187">
        <v>150.0</v>
      </c>
      <c r="CS881" s="187">
        <v>165.0</v>
      </c>
      <c r="CT881" s="187">
        <v>185.0</v>
      </c>
      <c r="CU881" s="187">
        <v>200.0</v>
      </c>
      <c r="CV881" s="187">
        <v>210.0</v>
      </c>
      <c r="CW881" s="187"/>
      <c r="CX881" s="187">
        <v>145.0</v>
      </c>
      <c r="CY881" s="187">
        <v>165.0</v>
      </c>
      <c r="CZ881" s="187">
        <v>180.0</v>
      </c>
      <c r="DA881" s="187">
        <v>200.0</v>
      </c>
      <c r="DB881" s="187">
        <v>220.0</v>
      </c>
      <c r="DC881" s="187">
        <v>230.0</v>
      </c>
      <c r="DD881" s="187">
        <v>240.0</v>
      </c>
      <c r="DE881" s="187">
        <v>250.0</v>
      </c>
      <c r="DF881" s="187"/>
      <c r="DG881" s="187">
        <v>145.0</v>
      </c>
      <c r="DH881" s="187">
        <v>165.0</v>
      </c>
      <c r="DI881" s="187">
        <v>180.0</v>
      </c>
      <c r="DJ881" s="187">
        <v>200.0</v>
      </c>
      <c r="DK881" s="187">
        <v>220.0</v>
      </c>
      <c r="DL881" s="187">
        <v>230.0</v>
      </c>
      <c r="DM881" s="187">
        <v>240.0</v>
      </c>
      <c r="DN881" s="187">
        <v>250.0</v>
      </c>
      <c r="DO881" s="187"/>
      <c r="DP881" s="187">
        <v>175.0</v>
      </c>
      <c r="DQ881" s="187">
        <v>195.0</v>
      </c>
      <c r="DR881" s="187">
        <v>215.0</v>
      </c>
      <c r="DS881" s="187">
        <v>235.0</v>
      </c>
      <c r="DT881" s="187">
        <v>250.0</v>
      </c>
      <c r="DU881" s="187">
        <v>260.0</v>
      </c>
      <c r="DV881" s="187">
        <v>275.0</v>
      </c>
      <c r="DW881" s="187">
        <v>280.0</v>
      </c>
      <c r="DX881" s="187"/>
    </row>
    <row r="882">
      <c r="C882" s="1"/>
      <c r="D882" s="2"/>
      <c r="F882" s="3"/>
      <c r="H882" s="3"/>
      <c r="AL882" s="5" t="s">
        <v>176</v>
      </c>
      <c r="AN882" s="5">
        <v>125.0</v>
      </c>
      <c r="AO882" s="5">
        <v>145.0</v>
      </c>
      <c r="AP882" s="5">
        <v>160.0</v>
      </c>
      <c r="AQ882" s="5">
        <v>177.0</v>
      </c>
      <c r="AR882" s="5"/>
      <c r="AS882" s="5">
        <v>195.0</v>
      </c>
      <c r="AT882" s="5">
        <v>212.0</v>
      </c>
      <c r="AU882" s="5">
        <v>230.0</v>
      </c>
      <c r="AV882" s="5">
        <v>245.0</v>
      </c>
      <c r="AW882" s="5">
        <v>262.5</v>
      </c>
      <c r="AX882" s="5"/>
      <c r="AY882" s="5"/>
      <c r="AZ882" s="5">
        <v>145.0</v>
      </c>
      <c r="BA882" s="5">
        <v>160.0</v>
      </c>
      <c r="BB882" s="5">
        <v>177.5</v>
      </c>
      <c r="BC882" s="5">
        <v>195.0</v>
      </c>
      <c r="BD882" s="5">
        <v>212.5</v>
      </c>
      <c r="BE882" s="5">
        <v>230.0</v>
      </c>
      <c r="BF882" s="5">
        <v>245.0</v>
      </c>
      <c r="BG882" s="5">
        <v>262.5</v>
      </c>
      <c r="BH882" s="186" t="s">
        <v>8</v>
      </c>
      <c r="BI882" s="186">
        <v>80.0</v>
      </c>
      <c r="BJ882" s="186">
        <v>87.0</v>
      </c>
      <c r="BK882" s="186">
        <v>97.0</v>
      </c>
      <c r="BL882" s="186">
        <v>102.0</v>
      </c>
      <c r="BM882" s="186">
        <v>112.0</v>
      </c>
      <c r="BN882" s="186">
        <v>122.0</v>
      </c>
      <c r="BO882" s="186">
        <v>132.0</v>
      </c>
      <c r="BP882" s="187"/>
      <c r="BQ882" s="187">
        <v>100.0</v>
      </c>
      <c r="BR882" s="187">
        <v>110.0</v>
      </c>
      <c r="BS882" s="187">
        <v>120.0</v>
      </c>
      <c r="BT882" s="187">
        <v>130.0</v>
      </c>
      <c r="BU882" s="187">
        <v>140.0</v>
      </c>
      <c r="BV882" s="187">
        <v>150.0</v>
      </c>
      <c r="BW882" s="187">
        <v>160.0</v>
      </c>
      <c r="BX882" s="187"/>
      <c r="BY882" s="187">
        <v>100.0</v>
      </c>
      <c r="BZ882" s="187">
        <v>110.0</v>
      </c>
      <c r="CA882" s="187">
        <v>120.0</v>
      </c>
      <c r="CB882" s="187">
        <v>130.0</v>
      </c>
      <c r="CC882" s="187">
        <v>140.0</v>
      </c>
      <c r="CD882" s="187">
        <v>150.0</v>
      </c>
      <c r="CE882" s="187">
        <v>160.0</v>
      </c>
      <c r="CF882" s="187"/>
      <c r="CG882" s="187">
        <v>115.0</v>
      </c>
      <c r="CH882" s="187">
        <v>125.0</v>
      </c>
      <c r="CI882" s="187">
        <v>135.0</v>
      </c>
      <c r="CJ882" s="187">
        <v>145.0</v>
      </c>
      <c r="CK882" s="187">
        <v>155.0</v>
      </c>
      <c r="CL882" s="187">
        <v>165.0</v>
      </c>
      <c r="CM882" s="187">
        <v>175.0</v>
      </c>
      <c r="CN882" s="187"/>
      <c r="CO882" s="4">
        <v>110.0</v>
      </c>
      <c r="CP882" s="187">
        <v>125.0</v>
      </c>
      <c r="CQ882" s="187">
        <v>145.0</v>
      </c>
      <c r="CR882" s="187">
        <v>165.0</v>
      </c>
      <c r="CS882" s="187">
        <v>180.0</v>
      </c>
      <c r="CT882" s="187">
        <v>200.0</v>
      </c>
      <c r="CU882" s="187">
        <v>220.0</v>
      </c>
      <c r="CV882" s="187">
        <v>230.0</v>
      </c>
      <c r="CW882" s="187"/>
      <c r="CX882" s="187">
        <v>175.0</v>
      </c>
      <c r="CY882" s="187">
        <v>195.0</v>
      </c>
      <c r="CZ882" s="187">
        <v>215.0</v>
      </c>
      <c r="DA882" s="187">
        <v>235.0</v>
      </c>
      <c r="DB882" s="187">
        <v>250.0</v>
      </c>
      <c r="DC882" s="187">
        <v>260.0</v>
      </c>
      <c r="DD882" s="187">
        <v>275.0</v>
      </c>
      <c r="DE882" s="187">
        <v>280.0</v>
      </c>
      <c r="DF882" s="187"/>
      <c r="DG882" s="187">
        <v>175.0</v>
      </c>
      <c r="DH882" s="187">
        <v>195.0</v>
      </c>
      <c r="DI882" s="187">
        <v>215.0</v>
      </c>
      <c r="DJ882" s="187">
        <v>235.0</v>
      </c>
      <c r="DK882" s="187">
        <v>250.0</v>
      </c>
      <c r="DL882" s="187">
        <v>260.0</v>
      </c>
      <c r="DM882" s="187">
        <v>275.0</v>
      </c>
      <c r="DN882" s="187">
        <v>280.0</v>
      </c>
      <c r="DO882" s="187"/>
      <c r="DP882" s="187">
        <v>210.0</v>
      </c>
      <c r="DQ882" s="187">
        <v>230.0</v>
      </c>
      <c r="DR882" s="187">
        <v>250.0</v>
      </c>
      <c r="DS882" s="187">
        <v>270.0</v>
      </c>
      <c r="DT882" s="187">
        <v>290.0</v>
      </c>
      <c r="DU882" s="187">
        <v>300.0</v>
      </c>
      <c r="DV882" s="187">
        <v>310.0</v>
      </c>
      <c r="DW882" s="187">
        <v>325.0</v>
      </c>
      <c r="DX882" s="187"/>
    </row>
    <row r="883">
      <c r="C883" s="1"/>
      <c r="D883" s="2"/>
      <c r="F883" s="3"/>
      <c r="H883" s="3"/>
      <c r="AL883" s="5" t="s">
        <v>177</v>
      </c>
      <c r="AN883" s="5">
        <v>150.0</v>
      </c>
      <c r="AO883" s="5">
        <v>170.0</v>
      </c>
      <c r="AP883" s="5">
        <v>190.0</v>
      </c>
      <c r="AQ883" s="5">
        <v>210.0</v>
      </c>
      <c r="AR883" s="5"/>
      <c r="AS883" s="5">
        <v>230.0</v>
      </c>
      <c r="AT883" s="5">
        <v>250.0</v>
      </c>
      <c r="AU883" s="5">
        <v>270.0</v>
      </c>
      <c r="AV883" s="5">
        <v>290.0</v>
      </c>
      <c r="AW883" s="5">
        <v>310.0</v>
      </c>
      <c r="AX883" s="5"/>
      <c r="AY883" s="5"/>
      <c r="AZ883" s="5">
        <v>170.0</v>
      </c>
      <c r="BA883" s="5">
        <v>190.0</v>
      </c>
      <c r="BB883" s="5">
        <v>210.0</v>
      </c>
      <c r="BC883" s="5">
        <v>230.0</v>
      </c>
      <c r="BD883" s="5">
        <v>250.0</v>
      </c>
      <c r="BE883" s="5">
        <v>270.0</v>
      </c>
      <c r="BF883" s="5">
        <v>290.0</v>
      </c>
      <c r="BG883" s="5">
        <v>310.0</v>
      </c>
      <c r="BH883" s="186" t="s">
        <v>8</v>
      </c>
      <c r="BI883" s="186">
        <v>95.0</v>
      </c>
      <c r="BJ883" s="186">
        <v>100.0</v>
      </c>
      <c r="BK883" s="186">
        <v>110.0</v>
      </c>
      <c r="BL883" s="186">
        <v>120.0</v>
      </c>
      <c r="BM883" s="186">
        <v>130.0</v>
      </c>
      <c r="BN883" s="186">
        <v>140.0</v>
      </c>
      <c r="BO883" s="186">
        <v>150.0</v>
      </c>
      <c r="BP883" s="187"/>
      <c r="BQ883" s="187">
        <v>115.0</v>
      </c>
      <c r="BR883" s="187">
        <v>125.0</v>
      </c>
      <c r="BS883" s="187">
        <v>135.0</v>
      </c>
      <c r="BT883" s="187">
        <v>145.0</v>
      </c>
      <c r="BU883" s="187">
        <v>155.0</v>
      </c>
      <c r="BV883" s="187">
        <v>165.0</v>
      </c>
      <c r="BW883" s="187">
        <v>175.0</v>
      </c>
      <c r="BX883" s="187"/>
      <c r="BY883" s="187">
        <v>115.0</v>
      </c>
      <c r="BZ883" s="187">
        <v>125.0</v>
      </c>
      <c r="CA883" s="187">
        <v>135.0</v>
      </c>
      <c r="CB883" s="187">
        <v>145.0</v>
      </c>
      <c r="CC883" s="187">
        <v>155.0</v>
      </c>
      <c r="CD883" s="187">
        <v>165.0</v>
      </c>
      <c r="CE883" s="187">
        <v>175.0</v>
      </c>
      <c r="CF883" s="187"/>
      <c r="CG883" s="187">
        <v>135.0</v>
      </c>
      <c r="CH883" s="187">
        <v>145.0</v>
      </c>
      <c r="CI883" s="187">
        <v>155.0</v>
      </c>
      <c r="CJ883" s="187">
        <v>165.0</v>
      </c>
      <c r="CK883" s="187">
        <v>175.0</v>
      </c>
      <c r="CL883" s="187">
        <v>185.0</v>
      </c>
      <c r="CM883" s="187">
        <v>195.0</v>
      </c>
      <c r="CN883" s="187"/>
      <c r="CO883" s="4">
        <v>135.0</v>
      </c>
      <c r="CP883" s="187">
        <v>150.0</v>
      </c>
      <c r="CQ883" s="187">
        <v>175.0</v>
      </c>
      <c r="CR883" s="187">
        <v>195.0</v>
      </c>
      <c r="CS883" s="187">
        <v>215.0</v>
      </c>
      <c r="CT883" s="187">
        <v>235.0</v>
      </c>
      <c r="CU883" s="187">
        <v>250.0</v>
      </c>
      <c r="CV883" s="187">
        <v>260.0</v>
      </c>
      <c r="CW883" s="187"/>
      <c r="CX883" s="187">
        <v>210.0</v>
      </c>
      <c r="CY883" s="187">
        <v>230.0</v>
      </c>
      <c r="CZ883" s="187">
        <v>250.0</v>
      </c>
      <c r="DA883" s="187">
        <v>270.0</v>
      </c>
      <c r="DB883" s="187">
        <v>290.0</v>
      </c>
      <c r="DC883" s="187">
        <v>300.0</v>
      </c>
      <c r="DD883" s="187">
        <v>310.0</v>
      </c>
      <c r="DE883" s="187">
        <v>325.0</v>
      </c>
      <c r="DF883" s="187"/>
      <c r="DG883" s="187">
        <v>210.0</v>
      </c>
      <c r="DH883" s="187">
        <v>230.0</v>
      </c>
      <c r="DI883" s="187">
        <v>250.0</v>
      </c>
      <c r="DJ883" s="187">
        <v>270.0</v>
      </c>
      <c r="DK883" s="187">
        <v>290.0</v>
      </c>
      <c r="DL883" s="187">
        <v>300.0</v>
      </c>
      <c r="DM883" s="187">
        <v>310.0</v>
      </c>
      <c r="DN883" s="187">
        <v>325.0</v>
      </c>
      <c r="DO883" s="187"/>
      <c r="DP883" s="187">
        <v>230.0</v>
      </c>
      <c r="DQ883" s="187">
        <v>255.0</v>
      </c>
      <c r="DR883" s="187">
        <v>275.0</v>
      </c>
      <c r="DS883" s="187">
        <v>300.0</v>
      </c>
      <c r="DT883" s="187">
        <v>315.0</v>
      </c>
      <c r="DU883" s="187">
        <v>335.0</v>
      </c>
      <c r="DV883" s="187">
        <v>345.0</v>
      </c>
      <c r="DW883" s="187">
        <v>355.0</v>
      </c>
      <c r="DX883" s="187"/>
    </row>
    <row r="884">
      <c r="C884" s="1"/>
      <c r="D884" s="2"/>
      <c r="F884" s="3"/>
      <c r="H884" s="3"/>
      <c r="AL884" s="5" t="s">
        <v>178</v>
      </c>
      <c r="AN884" s="5">
        <v>150.0</v>
      </c>
      <c r="AO884" s="5">
        <v>170.0</v>
      </c>
      <c r="AP884" s="5">
        <v>190.0</v>
      </c>
      <c r="AQ884" s="5">
        <v>210.0</v>
      </c>
      <c r="AR884" s="5"/>
      <c r="AS884" s="5">
        <v>230.0</v>
      </c>
      <c r="AT884" s="5">
        <v>250.0</v>
      </c>
      <c r="AU884" s="5">
        <v>270.0</v>
      </c>
      <c r="AV884" s="5">
        <v>290.0</v>
      </c>
      <c r="AW884" s="5">
        <v>310.0</v>
      </c>
      <c r="AX884" s="5"/>
      <c r="AY884" s="5"/>
      <c r="AZ884" s="5">
        <v>170.0</v>
      </c>
      <c r="BA884" s="5">
        <v>190.0</v>
      </c>
      <c r="BB884" s="5">
        <v>210.0</v>
      </c>
      <c r="BC884" s="5">
        <v>230.0</v>
      </c>
      <c r="BD884" s="5">
        <v>250.0</v>
      </c>
      <c r="BE884" s="5">
        <v>270.0</v>
      </c>
      <c r="BF884" s="5">
        <v>290.0</v>
      </c>
      <c r="BG884" s="5">
        <v>310.0</v>
      </c>
      <c r="BH884" s="186" t="s">
        <v>8</v>
      </c>
      <c r="BI884" s="186">
        <v>150.0</v>
      </c>
      <c r="BJ884" s="186">
        <v>150.0</v>
      </c>
      <c r="BK884" s="186">
        <v>160.0</v>
      </c>
      <c r="BL884" s="186">
        <v>170.0</v>
      </c>
      <c r="BM884" s="186">
        <v>180.0</v>
      </c>
      <c r="BN884" s="186">
        <v>190.0</v>
      </c>
      <c r="BO884" s="186">
        <v>200.0</v>
      </c>
      <c r="BP884" s="187"/>
      <c r="BQ884" s="187">
        <v>150.0</v>
      </c>
      <c r="BR884" s="187">
        <v>160.0</v>
      </c>
      <c r="BS884" s="187">
        <v>170.0</v>
      </c>
      <c r="BT884" s="187">
        <v>180.0</v>
      </c>
      <c r="BU884" s="187">
        <v>190.0</v>
      </c>
      <c r="BV884" s="187">
        <v>200.0</v>
      </c>
      <c r="BW884" s="187">
        <v>210.0</v>
      </c>
      <c r="BX884" s="187"/>
      <c r="BY884" s="187">
        <v>150.0</v>
      </c>
      <c r="BZ884" s="187">
        <v>160.0</v>
      </c>
      <c r="CA884" s="187">
        <v>170.0</v>
      </c>
      <c r="CB884" s="187">
        <v>180.0</v>
      </c>
      <c r="CC884" s="187">
        <v>190.0</v>
      </c>
      <c r="CD884" s="187">
        <v>200.0</v>
      </c>
      <c r="CE884" s="187">
        <v>210.0</v>
      </c>
      <c r="CF884" s="187"/>
      <c r="CG884" s="187">
        <v>150.0</v>
      </c>
      <c r="CH884" s="187">
        <v>160.0</v>
      </c>
      <c r="CI884" s="187">
        <v>170.0</v>
      </c>
      <c r="CJ884" s="187">
        <v>180.0</v>
      </c>
      <c r="CK884" s="187">
        <v>190.0</v>
      </c>
      <c r="CL884" s="187">
        <v>200.0</v>
      </c>
      <c r="CM884" s="187">
        <v>210.0</v>
      </c>
      <c r="CN884" s="187"/>
      <c r="CO884" s="187">
        <v>245.0</v>
      </c>
      <c r="CP884" s="187">
        <v>245.0</v>
      </c>
      <c r="CQ884" s="187">
        <v>245.0</v>
      </c>
      <c r="CR884" s="187">
        <v>270.0</v>
      </c>
      <c r="CS884" s="187">
        <v>295.0</v>
      </c>
      <c r="CT884" s="187">
        <v>320.0</v>
      </c>
      <c r="CU884" s="187">
        <v>335.0</v>
      </c>
      <c r="CV884" s="187">
        <v>355.0</v>
      </c>
      <c r="CW884" s="187"/>
      <c r="CX884" s="187">
        <v>245.0</v>
      </c>
      <c r="CY884" s="187">
        <v>270.0</v>
      </c>
      <c r="CZ884" s="187">
        <v>295.0</v>
      </c>
      <c r="DA884" s="187">
        <v>320.0</v>
      </c>
      <c r="DB884" s="187">
        <v>335.0</v>
      </c>
      <c r="DC884" s="187">
        <v>355.0</v>
      </c>
      <c r="DD884" s="187">
        <v>370.0</v>
      </c>
      <c r="DE884" s="187">
        <v>380.0</v>
      </c>
      <c r="DF884" s="187"/>
      <c r="DG884" s="187">
        <v>245.0</v>
      </c>
      <c r="DH884" s="187">
        <v>270.0</v>
      </c>
      <c r="DI884" s="187">
        <v>295.0</v>
      </c>
      <c r="DJ884" s="187">
        <v>320.0</v>
      </c>
      <c r="DK884" s="187">
        <v>335.0</v>
      </c>
      <c r="DL884" s="187">
        <v>355.0</v>
      </c>
      <c r="DM884" s="187">
        <v>370.0</v>
      </c>
      <c r="DN884" s="187">
        <v>380.0</v>
      </c>
      <c r="DO884" s="187"/>
      <c r="DP884" s="187">
        <v>245.0</v>
      </c>
      <c r="DQ884" s="187">
        <v>270.0</v>
      </c>
      <c r="DR884" s="187">
        <v>295.0</v>
      </c>
      <c r="DS884" s="187">
        <v>320.0</v>
      </c>
      <c r="DT884" s="187">
        <v>335.0</v>
      </c>
      <c r="DU884" s="187">
        <v>355.0</v>
      </c>
      <c r="DV884" s="187">
        <v>370.0</v>
      </c>
      <c r="DW884" s="187">
        <v>380.0</v>
      </c>
      <c r="DX884" s="187"/>
    </row>
    <row r="885">
      <c r="C885" s="1"/>
      <c r="D885" s="2"/>
      <c r="F885" s="3"/>
      <c r="H885" s="3"/>
    </row>
    <row r="886">
      <c r="C886" s="1"/>
      <c r="D886" s="2"/>
      <c r="F886" s="3"/>
      <c r="H886" s="3"/>
    </row>
    <row r="887">
      <c r="C887" s="1"/>
      <c r="D887" s="2"/>
      <c r="F887" s="3"/>
      <c r="H887" s="3"/>
    </row>
    <row r="888">
      <c r="C888" s="1"/>
      <c r="D888" s="2"/>
      <c r="F888" s="3"/>
      <c r="H888" s="3"/>
    </row>
    <row r="889">
      <c r="C889" s="1"/>
      <c r="D889" s="2"/>
      <c r="F889" s="3"/>
      <c r="H889" s="3"/>
    </row>
    <row r="890">
      <c r="C890" s="1"/>
      <c r="D890" s="2"/>
      <c r="F890" s="3"/>
      <c r="H890" s="3"/>
    </row>
    <row r="891">
      <c r="C891" s="1"/>
      <c r="D891" s="2"/>
      <c r="F891" s="3"/>
      <c r="H891" s="3"/>
    </row>
    <row r="892">
      <c r="C892" s="1"/>
      <c r="D892" s="2"/>
      <c r="F892" s="3"/>
      <c r="H892" s="3"/>
    </row>
    <row r="893">
      <c r="C893" s="1"/>
      <c r="D893" s="2"/>
      <c r="F893" s="3"/>
      <c r="H893" s="3"/>
    </row>
    <row r="894">
      <c r="C894" s="1"/>
      <c r="D894" s="2"/>
      <c r="F894" s="3"/>
      <c r="H894" s="3"/>
    </row>
    <row r="895">
      <c r="C895" s="1"/>
      <c r="D895" s="2"/>
      <c r="F895" s="3"/>
      <c r="H895" s="3"/>
    </row>
    <row r="896">
      <c r="C896" s="1"/>
      <c r="D896" s="2"/>
      <c r="F896" s="3"/>
      <c r="H896" s="3"/>
    </row>
    <row r="897">
      <c r="C897" s="1"/>
      <c r="D897" s="2"/>
      <c r="F897" s="3"/>
      <c r="H897" s="3"/>
    </row>
    <row r="898">
      <c r="C898" s="1"/>
      <c r="D898" s="2"/>
      <c r="F898" s="3"/>
      <c r="H898" s="3"/>
    </row>
    <row r="899">
      <c r="C899" s="1"/>
      <c r="D899" s="2"/>
      <c r="F899" s="3"/>
      <c r="H899" s="3"/>
    </row>
    <row r="900">
      <c r="C900" s="1"/>
      <c r="D900" s="2"/>
      <c r="F900" s="3"/>
      <c r="H900" s="3"/>
    </row>
    <row r="901">
      <c r="C901" s="1"/>
      <c r="D901" s="2"/>
      <c r="F901" s="3"/>
      <c r="H901" s="3"/>
    </row>
    <row r="902">
      <c r="C902" s="1"/>
      <c r="D902" s="2"/>
      <c r="F902" s="3"/>
      <c r="H902" s="3"/>
    </row>
    <row r="903">
      <c r="C903" s="1"/>
      <c r="D903" s="2"/>
      <c r="F903" s="3"/>
      <c r="H903" s="3"/>
    </row>
    <row r="904">
      <c r="C904" s="1"/>
      <c r="D904" s="2"/>
      <c r="F904" s="3"/>
      <c r="H904" s="3"/>
    </row>
    <row r="905">
      <c r="C905" s="1"/>
      <c r="D905" s="2"/>
      <c r="F905" s="3"/>
      <c r="H905" s="3"/>
    </row>
    <row r="906">
      <c r="C906" s="1"/>
      <c r="D906" s="2"/>
      <c r="F906" s="3"/>
      <c r="H906" s="3"/>
    </row>
    <row r="907">
      <c r="C907" s="1"/>
      <c r="D907" s="2"/>
      <c r="F907" s="3"/>
      <c r="H907" s="3"/>
    </row>
    <row r="908">
      <c r="C908" s="1"/>
      <c r="D908" s="2"/>
      <c r="F908" s="3"/>
      <c r="H908" s="3"/>
    </row>
    <row r="909">
      <c r="C909" s="1"/>
      <c r="D909" s="2"/>
      <c r="F909" s="3"/>
      <c r="H909" s="3"/>
    </row>
    <row r="910">
      <c r="C910" s="1"/>
      <c r="D910" s="2"/>
      <c r="F910" s="3"/>
      <c r="H910" s="3"/>
    </row>
    <row r="911">
      <c r="C911" s="1"/>
      <c r="D911" s="2"/>
      <c r="F911" s="3"/>
      <c r="H911" s="3"/>
    </row>
    <row r="912">
      <c r="C912" s="1"/>
      <c r="D912" s="2"/>
      <c r="F912" s="3"/>
      <c r="H912" s="3"/>
    </row>
    <row r="913">
      <c r="C913" s="1"/>
      <c r="D913" s="2"/>
      <c r="F913" s="3"/>
      <c r="H913" s="3"/>
    </row>
    <row r="914">
      <c r="C914" s="1"/>
      <c r="D914" s="2"/>
      <c r="F914" s="3"/>
      <c r="H914" s="3"/>
    </row>
    <row r="915">
      <c r="C915" s="1"/>
      <c r="D915" s="2"/>
      <c r="F915" s="3"/>
      <c r="H915" s="3"/>
    </row>
    <row r="916">
      <c r="C916" s="1"/>
      <c r="D916" s="2"/>
      <c r="F916" s="3"/>
      <c r="H916" s="3"/>
    </row>
    <row r="917">
      <c r="C917" s="1"/>
      <c r="D917" s="2"/>
      <c r="F917" s="3"/>
      <c r="H917" s="3"/>
    </row>
    <row r="918">
      <c r="C918" s="1"/>
      <c r="D918" s="2"/>
      <c r="F918" s="3"/>
      <c r="H918" s="3"/>
    </row>
    <row r="919">
      <c r="C919" s="1"/>
      <c r="D919" s="2"/>
      <c r="F919" s="3"/>
      <c r="H919" s="3"/>
    </row>
    <row r="920">
      <c r="C920" s="1"/>
      <c r="D920" s="2"/>
      <c r="F920" s="3"/>
      <c r="H920" s="3"/>
    </row>
    <row r="921">
      <c r="C921" s="1"/>
      <c r="D921" s="2"/>
      <c r="F921" s="3"/>
      <c r="H921" s="3"/>
    </row>
    <row r="922">
      <c r="C922" s="1"/>
      <c r="D922" s="2"/>
      <c r="F922" s="3"/>
      <c r="H922" s="3"/>
    </row>
    <row r="923">
      <c r="C923" s="1"/>
      <c r="D923" s="2"/>
      <c r="F923" s="3"/>
      <c r="H923" s="3"/>
    </row>
    <row r="924">
      <c r="C924" s="1"/>
      <c r="D924" s="2"/>
      <c r="F924" s="3"/>
      <c r="H924" s="3"/>
    </row>
    <row r="925">
      <c r="C925" s="1"/>
      <c r="D925" s="2"/>
      <c r="F925" s="3"/>
      <c r="H925" s="3"/>
    </row>
    <row r="926">
      <c r="C926" s="1"/>
      <c r="D926" s="2"/>
      <c r="F926" s="3"/>
      <c r="H926" s="3"/>
    </row>
    <row r="927">
      <c r="C927" s="1"/>
      <c r="D927" s="2"/>
      <c r="F927" s="3"/>
      <c r="H927" s="3"/>
    </row>
    <row r="928">
      <c r="C928" s="1"/>
      <c r="D928" s="2"/>
      <c r="F928" s="3"/>
      <c r="H928" s="3"/>
    </row>
    <row r="929">
      <c r="C929" s="1"/>
      <c r="D929" s="2"/>
      <c r="F929" s="3"/>
      <c r="H929" s="3"/>
    </row>
    <row r="930">
      <c r="C930" s="1"/>
      <c r="D930" s="2"/>
      <c r="F930" s="3"/>
      <c r="H930" s="3"/>
    </row>
    <row r="931">
      <c r="C931" s="1"/>
      <c r="D931" s="2"/>
      <c r="F931" s="3"/>
      <c r="H931" s="3"/>
    </row>
    <row r="932">
      <c r="C932" s="1"/>
      <c r="D932" s="2"/>
      <c r="F932" s="3"/>
      <c r="H932" s="3"/>
    </row>
    <row r="933">
      <c r="C933" s="1"/>
      <c r="D933" s="2"/>
      <c r="F933" s="3"/>
      <c r="H933" s="3"/>
    </row>
    <row r="934">
      <c r="C934" s="1"/>
      <c r="D934" s="2"/>
      <c r="F934" s="3"/>
      <c r="H934" s="3"/>
    </row>
    <row r="935">
      <c r="C935" s="1"/>
      <c r="D935" s="2"/>
      <c r="F935" s="3"/>
      <c r="H935" s="3"/>
    </row>
    <row r="936">
      <c r="C936" s="1"/>
      <c r="D936" s="2"/>
      <c r="F936" s="3"/>
      <c r="H936" s="3"/>
    </row>
    <row r="937">
      <c r="C937" s="1"/>
      <c r="D937" s="2"/>
      <c r="F937" s="3"/>
      <c r="H937" s="3"/>
    </row>
    <row r="938">
      <c r="C938" s="1"/>
      <c r="D938" s="2"/>
      <c r="F938" s="3"/>
      <c r="H938" s="3"/>
    </row>
    <row r="939">
      <c r="C939" s="1"/>
      <c r="D939" s="2"/>
      <c r="F939" s="3"/>
      <c r="H939" s="3"/>
    </row>
    <row r="940">
      <c r="C940" s="1"/>
      <c r="D940" s="2"/>
      <c r="F940" s="3"/>
      <c r="H940" s="3"/>
    </row>
    <row r="941">
      <c r="C941" s="1"/>
      <c r="D941" s="2"/>
      <c r="F941" s="3"/>
      <c r="H941" s="3"/>
    </row>
    <row r="942">
      <c r="C942" s="1"/>
      <c r="D942" s="2"/>
      <c r="F942" s="3"/>
      <c r="H942" s="3"/>
    </row>
    <row r="943">
      <c r="C943" s="1"/>
      <c r="D943" s="2"/>
      <c r="F943" s="3"/>
      <c r="H943" s="3"/>
    </row>
    <row r="944">
      <c r="C944" s="1"/>
      <c r="D944" s="2"/>
      <c r="F944" s="3"/>
      <c r="H944" s="3"/>
    </row>
    <row r="945">
      <c r="C945" s="1"/>
      <c r="D945" s="2"/>
      <c r="F945" s="3"/>
      <c r="H945" s="3"/>
    </row>
    <row r="946">
      <c r="C946" s="1"/>
      <c r="D946" s="2"/>
      <c r="F946" s="3"/>
      <c r="H946" s="3"/>
    </row>
    <row r="947">
      <c r="C947" s="1"/>
      <c r="D947" s="2"/>
      <c r="F947" s="3"/>
      <c r="H947" s="3"/>
    </row>
    <row r="948">
      <c r="C948" s="1"/>
      <c r="D948" s="2"/>
      <c r="F948" s="3"/>
      <c r="H948" s="3"/>
    </row>
    <row r="949">
      <c r="C949" s="1"/>
      <c r="D949" s="2"/>
      <c r="F949" s="3"/>
      <c r="H949" s="3"/>
    </row>
    <row r="950">
      <c r="C950" s="1"/>
      <c r="D950" s="2"/>
      <c r="F950" s="3"/>
      <c r="H950" s="3"/>
    </row>
    <row r="951">
      <c r="C951" s="1"/>
      <c r="D951" s="2"/>
      <c r="F951" s="3"/>
      <c r="H951" s="3"/>
    </row>
    <row r="952">
      <c r="C952" s="1"/>
      <c r="D952" s="2"/>
      <c r="F952" s="3"/>
      <c r="H952" s="3"/>
    </row>
    <row r="953">
      <c r="C953" s="1"/>
      <c r="D953" s="2"/>
      <c r="F953" s="3"/>
      <c r="H953" s="3"/>
    </row>
    <row r="954">
      <c r="C954" s="1"/>
      <c r="D954" s="2"/>
      <c r="F954" s="3"/>
      <c r="H954" s="3"/>
    </row>
    <row r="955">
      <c r="C955" s="1"/>
      <c r="D955" s="2"/>
      <c r="F955" s="3"/>
      <c r="H955" s="3"/>
    </row>
    <row r="956">
      <c r="C956" s="1"/>
      <c r="D956" s="2"/>
      <c r="F956" s="3"/>
      <c r="H956" s="3"/>
    </row>
    <row r="957">
      <c r="C957" s="1"/>
      <c r="D957" s="2"/>
      <c r="F957" s="3"/>
      <c r="H957" s="3"/>
    </row>
    <row r="958">
      <c r="C958" s="1"/>
      <c r="D958" s="2"/>
      <c r="F958" s="3"/>
      <c r="H958" s="3"/>
    </row>
    <row r="959">
      <c r="C959" s="1"/>
      <c r="D959" s="2"/>
      <c r="F959" s="3"/>
      <c r="H959" s="3"/>
    </row>
    <row r="960">
      <c r="C960" s="1"/>
      <c r="D960" s="2"/>
      <c r="F960" s="3"/>
      <c r="H960" s="3"/>
    </row>
    <row r="961">
      <c r="C961" s="1"/>
      <c r="D961" s="2"/>
      <c r="F961" s="3"/>
      <c r="H961" s="3"/>
    </row>
    <row r="962">
      <c r="C962" s="1"/>
      <c r="D962" s="2"/>
      <c r="F962" s="3"/>
      <c r="H962" s="3"/>
    </row>
    <row r="963">
      <c r="C963" s="1"/>
      <c r="D963" s="2"/>
      <c r="F963" s="3"/>
      <c r="H963" s="3"/>
    </row>
    <row r="964">
      <c r="C964" s="1"/>
      <c r="D964" s="2"/>
      <c r="F964" s="3"/>
      <c r="H964" s="3"/>
    </row>
    <row r="965">
      <c r="C965" s="1"/>
      <c r="D965" s="2"/>
      <c r="F965" s="3"/>
      <c r="H965" s="3"/>
    </row>
    <row r="966">
      <c r="C966" s="1"/>
      <c r="D966" s="2"/>
      <c r="F966" s="3"/>
      <c r="H966" s="3"/>
    </row>
    <row r="967">
      <c r="C967" s="1"/>
      <c r="D967" s="2"/>
      <c r="F967" s="3"/>
      <c r="H967" s="3"/>
    </row>
    <row r="968">
      <c r="C968" s="1"/>
      <c r="D968" s="2"/>
      <c r="F968" s="3"/>
      <c r="H968" s="3"/>
    </row>
    <row r="969">
      <c r="C969" s="1"/>
      <c r="D969" s="2"/>
      <c r="F969" s="3"/>
      <c r="H969" s="3"/>
    </row>
    <row r="970">
      <c r="C970" s="1"/>
      <c r="D970" s="2"/>
      <c r="F970" s="3"/>
      <c r="H970" s="3"/>
    </row>
    <row r="971">
      <c r="C971" s="1"/>
      <c r="D971" s="2"/>
      <c r="F971" s="3"/>
      <c r="H971" s="3"/>
    </row>
    <row r="972">
      <c r="C972" s="1"/>
      <c r="D972" s="2"/>
      <c r="F972" s="3"/>
      <c r="H972" s="3"/>
    </row>
    <row r="973">
      <c r="C973" s="1"/>
      <c r="D973" s="2"/>
      <c r="F973" s="3"/>
      <c r="H973" s="3"/>
    </row>
    <row r="974">
      <c r="C974" s="1"/>
      <c r="D974" s="2"/>
      <c r="F974" s="3"/>
      <c r="H974" s="3"/>
    </row>
    <row r="975">
      <c r="C975" s="1"/>
      <c r="D975" s="2"/>
      <c r="F975" s="3"/>
      <c r="H975" s="3"/>
    </row>
    <row r="976">
      <c r="C976" s="1"/>
      <c r="D976" s="2"/>
      <c r="F976" s="3"/>
      <c r="H976" s="3"/>
    </row>
    <row r="977">
      <c r="C977" s="1"/>
      <c r="D977" s="2"/>
      <c r="F977" s="3"/>
      <c r="H977" s="3"/>
    </row>
    <row r="978">
      <c r="C978" s="1"/>
      <c r="D978" s="2"/>
      <c r="F978" s="3"/>
      <c r="H978" s="3"/>
    </row>
    <row r="979">
      <c r="C979" s="1"/>
      <c r="D979" s="2"/>
      <c r="F979" s="3"/>
      <c r="H979" s="3"/>
    </row>
    <row r="980">
      <c r="C980" s="1"/>
      <c r="D980" s="2"/>
      <c r="F980" s="3"/>
      <c r="H980" s="3"/>
    </row>
    <row r="981">
      <c r="C981" s="1"/>
      <c r="D981" s="2"/>
      <c r="F981" s="3"/>
      <c r="H981" s="3"/>
    </row>
    <row r="982">
      <c r="C982" s="1"/>
      <c r="D982" s="2"/>
      <c r="F982" s="3"/>
      <c r="H982" s="3"/>
    </row>
    <row r="983">
      <c r="C983" s="1"/>
      <c r="D983" s="2"/>
      <c r="F983" s="3"/>
      <c r="H983" s="3"/>
    </row>
    <row r="984">
      <c r="C984" s="1"/>
      <c r="D984" s="2"/>
      <c r="F984" s="3"/>
      <c r="H984" s="3"/>
    </row>
    <row r="985">
      <c r="C985" s="1"/>
      <c r="D985" s="2"/>
      <c r="F985" s="3"/>
      <c r="H985" s="3"/>
    </row>
    <row r="986">
      <c r="C986" s="1"/>
      <c r="D986" s="2"/>
      <c r="F986" s="3"/>
      <c r="H986" s="3"/>
    </row>
    <row r="987">
      <c r="C987" s="1"/>
      <c r="D987" s="2"/>
      <c r="F987" s="3"/>
      <c r="H987" s="3"/>
    </row>
    <row r="988">
      <c r="C988" s="1"/>
      <c r="D988" s="2"/>
      <c r="F988" s="3"/>
      <c r="H988" s="3"/>
    </row>
    <row r="989">
      <c r="C989" s="1"/>
      <c r="D989" s="2"/>
      <c r="F989" s="3"/>
      <c r="H989" s="3"/>
    </row>
    <row r="990">
      <c r="C990" s="1"/>
      <c r="D990" s="2"/>
      <c r="F990" s="3"/>
      <c r="H990" s="3"/>
    </row>
    <row r="991">
      <c r="C991" s="1"/>
      <c r="D991" s="2"/>
      <c r="F991" s="3"/>
      <c r="H991" s="3"/>
    </row>
    <row r="992">
      <c r="C992" s="1"/>
      <c r="D992" s="2"/>
      <c r="F992" s="3"/>
      <c r="H992" s="3"/>
    </row>
    <row r="993">
      <c r="C993" s="1"/>
      <c r="D993" s="2"/>
      <c r="F993" s="3"/>
      <c r="H993" s="3"/>
    </row>
    <row r="994">
      <c r="C994" s="1"/>
      <c r="D994" s="2"/>
      <c r="F994" s="3"/>
      <c r="H994" s="3"/>
    </row>
    <row r="995">
      <c r="C995" s="1"/>
      <c r="D995" s="2"/>
      <c r="F995" s="3"/>
      <c r="H995" s="3"/>
    </row>
    <row r="996">
      <c r="C996" s="1"/>
      <c r="D996" s="2"/>
      <c r="F996" s="3"/>
      <c r="H996" s="3"/>
    </row>
    <row r="997">
      <c r="C997" s="1"/>
      <c r="D997" s="2"/>
      <c r="F997" s="3"/>
      <c r="H997" s="3"/>
    </row>
    <row r="998">
      <c r="C998" s="1"/>
      <c r="D998" s="2"/>
      <c r="F998" s="3"/>
      <c r="H998" s="3"/>
    </row>
    <row r="999">
      <c r="C999" s="1"/>
      <c r="D999" s="2"/>
      <c r="F999" s="3"/>
      <c r="H999" s="3"/>
    </row>
    <row r="1000">
      <c r="C1000" s="1"/>
      <c r="D1000" s="2"/>
      <c r="F1000" s="3"/>
      <c r="H1000" s="3"/>
    </row>
    <row r="1001">
      <c r="C1001" s="1"/>
      <c r="D1001" s="2"/>
      <c r="F1001" s="3"/>
      <c r="H1001" s="3"/>
    </row>
    <row r="1002">
      <c r="C1002" s="1"/>
      <c r="D1002" s="2"/>
      <c r="F1002" s="3"/>
      <c r="H1002" s="3"/>
    </row>
    <row r="1003">
      <c r="C1003" s="1"/>
      <c r="D1003" s="2"/>
      <c r="F1003" s="3"/>
      <c r="H1003" s="3"/>
    </row>
    <row r="1004">
      <c r="C1004" s="1"/>
      <c r="D1004" s="2"/>
      <c r="F1004" s="3"/>
      <c r="H1004" s="3"/>
    </row>
    <row r="1005">
      <c r="C1005" s="1"/>
      <c r="D1005" s="2"/>
      <c r="F1005" s="3"/>
      <c r="H1005" s="3"/>
    </row>
    <row r="1006">
      <c r="C1006" s="1"/>
      <c r="D1006" s="2"/>
      <c r="F1006" s="3"/>
      <c r="H1006" s="3"/>
    </row>
    <row r="1007">
      <c r="C1007" s="1"/>
      <c r="D1007" s="2"/>
      <c r="F1007" s="3"/>
      <c r="H1007" s="3"/>
    </row>
    <row r="1008">
      <c r="C1008" s="1"/>
      <c r="D1008" s="2"/>
      <c r="F1008" s="3"/>
      <c r="H1008" s="3"/>
    </row>
    <row r="1009">
      <c r="C1009" s="1"/>
      <c r="D1009" s="2"/>
      <c r="F1009" s="3"/>
      <c r="H1009" s="3"/>
    </row>
    <row r="1010">
      <c r="C1010" s="1"/>
      <c r="D1010" s="2"/>
      <c r="F1010" s="3"/>
      <c r="H1010" s="3"/>
    </row>
    <row r="1011">
      <c r="C1011" s="1"/>
      <c r="D1011" s="2"/>
      <c r="F1011" s="3"/>
      <c r="H1011" s="3"/>
    </row>
    <row r="1012">
      <c r="C1012" s="1"/>
      <c r="D1012" s="2"/>
      <c r="F1012" s="3"/>
      <c r="H1012" s="3"/>
    </row>
    <row r="1013">
      <c r="C1013" s="1"/>
      <c r="D1013" s="2"/>
      <c r="F1013" s="3"/>
      <c r="H1013" s="3"/>
    </row>
    <row r="1014">
      <c r="C1014" s="1"/>
      <c r="D1014" s="2"/>
      <c r="F1014" s="3"/>
      <c r="H1014" s="3"/>
    </row>
    <row r="1015">
      <c r="C1015" s="1"/>
      <c r="D1015" s="2"/>
      <c r="F1015" s="3"/>
      <c r="H1015" s="3"/>
    </row>
    <row r="1016">
      <c r="C1016" s="1"/>
      <c r="D1016" s="2"/>
      <c r="F1016" s="3"/>
      <c r="H1016" s="3"/>
    </row>
    <row r="1017">
      <c r="C1017" s="1"/>
      <c r="D1017" s="2"/>
      <c r="F1017" s="3"/>
      <c r="H1017" s="3"/>
    </row>
    <row r="1018">
      <c r="C1018" s="1"/>
      <c r="D1018" s="2"/>
      <c r="F1018" s="3"/>
      <c r="H1018" s="3"/>
    </row>
    <row r="1019">
      <c r="C1019" s="1"/>
      <c r="D1019" s="2"/>
      <c r="F1019" s="3"/>
      <c r="H1019" s="3"/>
    </row>
    <row r="1020">
      <c r="C1020" s="1"/>
      <c r="D1020" s="2"/>
      <c r="F1020" s="3"/>
      <c r="H1020" s="3"/>
    </row>
    <row r="1021">
      <c r="C1021" s="1"/>
      <c r="D1021" s="2"/>
      <c r="F1021" s="3"/>
      <c r="H1021" s="3"/>
    </row>
    <row r="1022">
      <c r="C1022" s="1"/>
      <c r="D1022" s="2"/>
      <c r="F1022" s="3"/>
      <c r="H1022" s="3"/>
    </row>
    <row r="1023">
      <c r="C1023" s="1"/>
      <c r="D1023" s="2"/>
      <c r="F1023" s="3"/>
      <c r="H1023" s="3"/>
    </row>
    <row r="1024">
      <c r="C1024" s="1"/>
      <c r="D1024" s="2"/>
      <c r="F1024" s="3"/>
      <c r="H1024" s="3"/>
    </row>
    <row r="1025">
      <c r="C1025" s="1"/>
      <c r="D1025" s="2"/>
      <c r="F1025" s="3"/>
      <c r="H1025" s="3"/>
    </row>
    <row r="1026">
      <c r="C1026" s="1"/>
      <c r="D1026" s="2"/>
      <c r="F1026" s="3"/>
      <c r="H1026" s="3"/>
    </row>
    <row r="1027">
      <c r="C1027" s="1"/>
      <c r="D1027" s="2"/>
      <c r="F1027" s="3"/>
      <c r="H1027" s="3"/>
    </row>
    <row r="1028">
      <c r="C1028" s="1"/>
      <c r="D1028" s="2"/>
      <c r="F1028" s="3"/>
      <c r="H1028" s="3"/>
    </row>
    <row r="1029">
      <c r="C1029" s="1"/>
      <c r="D1029" s="2"/>
      <c r="F1029" s="3"/>
      <c r="H1029" s="3"/>
    </row>
    <row r="1030">
      <c r="C1030" s="1"/>
      <c r="D1030" s="2"/>
      <c r="F1030" s="3"/>
      <c r="H1030" s="3"/>
    </row>
    <row r="1031">
      <c r="C1031" s="1"/>
      <c r="D1031" s="2"/>
      <c r="F1031" s="3"/>
      <c r="H1031" s="3"/>
    </row>
    <row r="1032">
      <c r="C1032" s="1"/>
      <c r="D1032" s="2"/>
      <c r="F1032" s="3"/>
      <c r="H1032" s="3"/>
    </row>
    <row r="1033">
      <c r="C1033" s="1"/>
      <c r="D1033" s="2"/>
      <c r="F1033" s="3"/>
      <c r="H1033" s="3"/>
    </row>
    <row r="1034">
      <c r="C1034" s="1"/>
      <c r="D1034" s="2"/>
      <c r="F1034" s="3"/>
      <c r="H1034" s="3"/>
    </row>
    <row r="1035">
      <c r="C1035" s="1"/>
      <c r="D1035" s="2"/>
      <c r="F1035" s="3"/>
      <c r="H1035" s="3"/>
    </row>
    <row r="1036">
      <c r="C1036" s="1"/>
      <c r="D1036" s="2"/>
      <c r="F1036" s="3"/>
      <c r="H1036" s="3"/>
    </row>
    <row r="1037">
      <c r="C1037" s="1"/>
      <c r="D1037" s="2"/>
      <c r="F1037" s="3"/>
      <c r="H1037" s="3"/>
    </row>
    <row r="1038">
      <c r="C1038" s="1"/>
      <c r="D1038" s="2"/>
      <c r="F1038" s="3"/>
      <c r="H1038" s="3"/>
    </row>
    <row r="1039">
      <c r="C1039" s="1"/>
      <c r="D1039" s="2"/>
      <c r="F1039" s="3"/>
      <c r="H1039" s="3"/>
    </row>
    <row r="1040">
      <c r="C1040" s="1"/>
      <c r="D1040" s="2"/>
      <c r="F1040" s="3"/>
      <c r="H1040" s="3"/>
    </row>
    <row r="1041">
      <c r="C1041" s="1"/>
      <c r="D1041" s="2"/>
      <c r="F1041" s="3"/>
      <c r="H1041" s="3"/>
    </row>
    <row r="1042">
      <c r="C1042" s="1"/>
      <c r="D1042" s="2"/>
      <c r="F1042" s="3"/>
      <c r="H1042" s="3"/>
    </row>
    <row r="1043">
      <c r="C1043" s="1"/>
      <c r="D1043" s="2"/>
      <c r="F1043" s="3"/>
      <c r="H1043" s="3"/>
    </row>
    <row r="1044">
      <c r="C1044" s="1"/>
      <c r="D1044" s="2"/>
      <c r="F1044" s="3"/>
      <c r="H1044" s="3"/>
    </row>
    <row r="1045">
      <c r="C1045" s="1"/>
      <c r="D1045" s="2"/>
      <c r="F1045" s="3"/>
      <c r="H1045" s="3"/>
    </row>
    <row r="1046">
      <c r="C1046" s="1"/>
      <c r="D1046" s="2"/>
      <c r="F1046" s="3"/>
      <c r="H1046" s="3"/>
    </row>
    <row r="1047">
      <c r="C1047" s="1"/>
      <c r="D1047" s="2"/>
      <c r="F1047" s="3"/>
      <c r="H1047" s="3"/>
    </row>
    <row r="1048">
      <c r="C1048" s="1"/>
      <c r="D1048" s="2"/>
      <c r="F1048" s="3"/>
      <c r="H1048" s="3"/>
    </row>
    <row r="1049">
      <c r="C1049" s="1"/>
      <c r="D1049" s="2"/>
      <c r="F1049" s="3"/>
      <c r="H1049" s="3"/>
    </row>
    <row r="1050">
      <c r="C1050" s="1"/>
      <c r="D1050" s="2"/>
      <c r="F1050" s="3"/>
      <c r="H1050" s="3"/>
    </row>
    <row r="1051">
      <c r="C1051" s="1"/>
      <c r="D1051" s="2"/>
      <c r="F1051" s="3"/>
      <c r="H1051" s="3"/>
    </row>
    <row r="1052">
      <c r="C1052" s="1"/>
      <c r="D1052" s="2"/>
      <c r="F1052" s="3"/>
      <c r="H1052" s="3"/>
    </row>
    <row r="1053">
      <c r="C1053" s="1"/>
      <c r="D1053" s="2"/>
      <c r="F1053" s="3"/>
      <c r="H1053" s="3"/>
    </row>
    <row r="1054">
      <c r="C1054" s="1"/>
      <c r="D1054" s="2"/>
      <c r="F1054" s="3"/>
      <c r="H1054" s="3"/>
    </row>
    <row r="1055">
      <c r="C1055" s="1"/>
      <c r="D1055" s="2"/>
      <c r="F1055" s="3"/>
      <c r="H1055" s="3"/>
    </row>
    <row r="1056">
      <c r="C1056" s="1"/>
      <c r="D1056" s="2"/>
      <c r="F1056" s="3"/>
      <c r="H1056" s="3"/>
    </row>
    <row r="1057">
      <c r="C1057" s="1"/>
      <c r="D1057" s="2"/>
      <c r="F1057" s="3"/>
      <c r="H1057" s="3"/>
    </row>
    <row r="1058">
      <c r="C1058" s="1"/>
      <c r="D1058" s="2"/>
      <c r="F1058" s="3"/>
      <c r="H1058" s="3"/>
    </row>
    <row r="1059">
      <c r="C1059" s="1"/>
      <c r="D1059" s="2"/>
      <c r="F1059" s="3"/>
      <c r="H1059" s="3"/>
    </row>
    <row r="1060">
      <c r="C1060" s="1"/>
      <c r="D1060" s="2"/>
      <c r="F1060" s="3"/>
      <c r="H1060" s="3"/>
    </row>
    <row r="1061">
      <c r="C1061" s="1"/>
      <c r="D1061" s="2"/>
      <c r="F1061" s="3"/>
      <c r="H1061" s="3"/>
    </row>
    <row r="1062">
      <c r="C1062" s="1"/>
      <c r="D1062" s="2"/>
      <c r="F1062" s="3"/>
      <c r="H1062" s="3"/>
    </row>
    <row r="1063">
      <c r="C1063" s="1"/>
      <c r="D1063" s="2"/>
      <c r="F1063" s="3"/>
      <c r="H1063" s="3"/>
    </row>
    <row r="1064">
      <c r="C1064" s="1"/>
      <c r="D1064" s="2"/>
      <c r="F1064" s="3"/>
      <c r="H1064" s="3"/>
    </row>
    <row r="1065">
      <c r="C1065" s="1"/>
      <c r="D1065" s="2"/>
      <c r="F1065" s="3"/>
      <c r="H1065" s="3"/>
    </row>
    <row r="1066">
      <c r="C1066" s="1"/>
      <c r="D1066" s="2"/>
      <c r="F1066" s="3"/>
      <c r="H1066" s="3"/>
    </row>
    <row r="1067">
      <c r="C1067" s="1"/>
      <c r="D1067" s="2"/>
      <c r="F1067" s="3"/>
      <c r="H1067" s="3"/>
    </row>
    <row r="1068">
      <c r="C1068" s="1"/>
      <c r="D1068" s="2"/>
      <c r="F1068" s="3"/>
      <c r="H1068" s="3"/>
    </row>
    <row r="1069">
      <c r="C1069" s="1"/>
      <c r="D1069" s="2"/>
      <c r="F1069" s="3"/>
      <c r="H1069" s="3"/>
    </row>
    <row r="1070">
      <c r="C1070" s="1"/>
      <c r="D1070" s="2"/>
      <c r="F1070" s="3"/>
      <c r="H1070" s="3"/>
    </row>
    <row r="1071">
      <c r="C1071" s="1"/>
      <c r="D1071" s="2"/>
      <c r="F1071" s="3"/>
      <c r="H1071" s="3"/>
    </row>
    <row r="1072">
      <c r="C1072" s="1"/>
      <c r="D1072" s="2"/>
      <c r="F1072" s="3"/>
      <c r="H1072" s="3"/>
    </row>
    <row r="1073">
      <c r="C1073" s="1"/>
      <c r="D1073" s="2"/>
      <c r="F1073" s="3"/>
      <c r="H1073" s="3"/>
    </row>
    <row r="1074">
      <c r="C1074" s="1"/>
      <c r="D1074" s="2"/>
      <c r="F1074" s="3"/>
      <c r="H1074" s="3"/>
    </row>
    <row r="1075">
      <c r="C1075" s="1"/>
      <c r="D1075" s="2"/>
      <c r="F1075" s="3"/>
      <c r="H1075" s="3"/>
    </row>
    <row r="1076">
      <c r="C1076" s="1"/>
      <c r="D1076" s="2"/>
      <c r="F1076" s="3"/>
      <c r="H1076" s="3"/>
    </row>
    <row r="1077">
      <c r="C1077" s="1"/>
      <c r="D1077" s="2"/>
      <c r="F1077" s="3"/>
      <c r="H1077" s="3"/>
    </row>
    <row r="1078">
      <c r="C1078" s="1"/>
      <c r="D1078" s="2"/>
      <c r="F1078" s="3"/>
      <c r="H1078" s="3"/>
    </row>
    <row r="1079">
      <c r="C1079" s="1"/>
      <c r="D1079" s="2"/>
      <c r="F1079" s="3"/>
      <c r="H1079" s="3"/>
    </row>
    <row r="1080">
      <c r="C1080" s="1"/>
      <c r="D1080" s="2"/>
      <c r="F1080" s="3"/>
      <c r="H1080" s="3"/>
    </row>
    <row r="1081">
      <c r="C1081" s="1"/>
      <c r="D1081" s="2"/>
      <c r="F1081" s="3"/>
      <c r="H1081" s="3"/>
    </row>
    <row r="1082">
      <c r="C1082" s="1"/>
      <c r="D1082" s="2"/>
      <c r="F1082" s="3"/>
      <c r="H1082" s="3"/>
    </row>
    <row r="1083">
      <c r="C1083" s="1"/>
      <c r="D1083" s="2"/>
      <c r="F1083" s="3"/>
      <c r="H1083" s="3"/>
    </row>
    <row r="1084">
      <c r="C1084" s="1"/>
      <c r="D1084" s="2"/>
      <c r="F1084" s="3"/>
      <c r="H1084" s="3"/>
    </row>
    <row r="1085">
      <c r="C1085" s="1"/>
      <c r="D1085" s="2"/>
      <c r="F1085" s="3"/>
      <c r="H1085" s="3"/>
    </row>
    <row r="1086">
      <c r="C1086" s="1"/>
      <c r="D1086" s="2"/>
      <c r="F1086" s="3"/>
      <c r="H1086" s="3"/>
    </row>
    <row r="1087">
      <c r="C1087" s="1"/>
      <c r="D1087" s="2"/>
      <c r="F1087" s="3"/>
      <c r="H1087" s="3"/>
    </row>
    <row r="1088">
      <c r="C1088" s="1"/>
      <c r="D1088" s="2"/>
      <c r="F1088" s="3"/>
      <c r="H1088" s="3"/>
    </row>
    <row r="1089">
      <c r="C1089" s="1"/>
      <c r="D1089" s="2"/>
      <c r="F1089" s="3"/>
      <c r="H1089" s="3"/>
    </row>
    <row r="1090">
      <c r="C1090" s="1"/>
      <c r="D1090" s="2"/>
      <c r="F1090" s="3"/>
      <c r="H1090" s="3"/>
    </row>
    <row r="1091">
      <c r="C1091" s="1"/>
      <c r="D1091" s="2"/>
      <c r="F1091" s="3"/>
      <c r="H1091" s="3"/>
    </row>
    <row r="1092">
      <c r="C1092" s="1"/>
      <c r="D1092" s="2"/>
      <c r="F1092" s="3"/>
      <c r="H1092" s="3"/>
    </row>
    <row r="1093">
      <c r="C1093" s="1"/>
      <c r="D1093" s="2"/>
      <c r="F1093" s="3"/>
      <c r="H1093" s="3"/>
    </row>
    <row r="1094">
      <c r="C1094" s="1"/>
      <c r="D1094" s="2"/>
      <c r="F1094" s="3"/>
      <c r="H1094" s="3"/>
    </row>
    <row r="1095">
      <c r="C1095" s="1"/>
      <c r="D1095" s="2"/>
      <c r="F1095" s="3"/>
      <c r="H1095" s="3"/>
    </row>
    <row r="1096">
      <c r="C1096" s="1"/>
      <c r="D1096" s="2"/>
      <c r="F1096" s="3"/>
      <c r="H1096" s="3"/>
    </row>
    <row r="1097">
      <c r="C1097" s="1"/>
      <c r="D1097" s="2"/>
      <c r="F1097" s="3"/>
      <c r="H1097" s="3"/>
    </row>
    <row r="1098">
      <c r="C1098" s="1"/>
      <c r="D1098" s="2"/>
      <c r="F1098" s="3"/>
      <c r="H1098" s="3"/>
    </row>
    <row r="1099">
      <c r="C1099" s="1"/>
      <c r="D1099" s="2"/>
      <c r="F1099" s="3"/>
      <c r="H1099" s="3"/>
    </row>
    <row r="1100">
      <c r="C1100" s="1"/>
      <c r="D1100" s="2"/>
      <c r="F1100" s="3"/>
      <c r="H1100" s="3"/>
    </row>
    <row r="1101">
      <c r="C1101" s="1"/>
      <c r="D1101" s="2"/>
      <c r="F1101" s="3"/>
      <c r="H1101" s="3"/>
    </row>
    <row r="1102">
      <c r="C1102" s="1"/>
      <c r="D1102" s="2"/>
      <c r="F1102" s="3"/>
      <c r="H1102" s="3"/>
    </row>
    <row r="1103">
      <c r="C1103" s="1"/>
      <c r="D1103" s="2"/>
      <c r="F1103" s="3"/>
      <c r="H1103" s="3"/>
    </row>
    <row r="1104">
      <c r="C1104" s="1"/>
      <c r="D1104" s="2"/>
      <c r="F1104" s="3"/>
      <c r="H1104" s="3"/>
    </row>
    <row r="1105">
      <c r="C1105" s="1"/>
      <c r="D1105" s="2"/>
      <c r="F1105" s="3"/>
      <c r="H1105" s="3"/>
    </row>
    <row r="1106">
      <c r="C1106" s="1"/>
      <c r="D1106" s="2"/>
      <c r="F1106" s="3"/>
      <c r="H1106" s="3"/>
    </row>
    <row r="1107">
      <c r="C1107" s="1"/>
      <c r="D1107" s="2"/>
      <c r="F1107" s="3"/>
      <c r="H1107" s="3"/>
    </row>
    <row r="1108">
      <c r="C1108" s="1"/>
      <c r="D1108" s="2"/>
      <c r="F1108" s="3"/>
      <c r="H1108" s="3"/>
    </row>
    <row r="1109">
      <c r="C1109" s="1"/>
      <c r="D1109" s="2"/>
      <c r="F1109" s="3"/>
      <c r="H1109" s="3"/>
    </row>
    <row r="1110">
      <c r="C1110" s="1"/>
      <c r="D1110" s="2"/>
      <c r="F1110" s="3"/>
      <c r="H1110" s="3"/>
    </row>
    <row r="1111">
      <c r="C1111" s="1"/>
      <c r="D1111" s="2"/>
      <c r="F1111" s="3"/>
      <c r="H1111" s="3"/>
    </row>
    <row r="1112">
      <c r="C1112" s="1"/>
      <c r="D1112" s="2"/>
      <c r="F1112" s="3"/>
      <c r="H1112" s="3"/>
    </row>
    <row r="1113">
      <c r="C1113" s="1"/>
      <c r="D1113" s="2"/>
      <c r="F1113" s="3"/>
      <c r="H1113" s="3"/>
    </row>
    <row r="1114">
      <c r="C1114" s="1"/>
      <c r="D1114" s="2"/>
      <c r="F1114" s="3"/>
      <c r="H1114" s="3"/>
    </row>
    <row r="1115">
      <c r="C1115" s="1"/>
      <c r="D1115" s="2"/>
      <c r="F1115" s="3"/>
      <c r="H1115" s="3"/>
    </row>
    <row r="1116">
      <c r="C1116" s="1"/>
      <c r="D1116" s="2"/>
      <c r="F1116" s="3"/>
      <c r="H1116" s="3"/>
    </row>
    <row r="1117">
      <c r="C1117" s="1"/>
      <c r="D1117" s="2"/>
      <c r="F1117" s="3"/>
      <c r="H1117" s="3"/>
    </row>
    <row r="1118">
      <c r="C1118" s="1"/>
      <c r="D1118" s="2"/>
      <c r="F1118" s="3"/>
      <c r="H1118" s="3"/>
    </row>
    <row r="1119">
      <c r="C1119" s="1"/>
      <c r="D1119" s="2"/>
      <c r="F1119" s="3"/>
      <c r="H1119" s="3"/>
    </row>
    <row r="1120">
      <c r="C1120" s="1"/>
      <c r="D1120" s="2"/>
      <c r="F1120" s="3"/>
      <c r="H1120" s="3"/>
    </row>
    <row r="1121">
      <c r="C1121" s="1"/>
      <c r="D1121" s="2"/>
      <c r="F1121" s="3"/>
      <c r="H1121" s="3"/>
    </row>
    <row r="1122">
      <c r="C1122" s="1"/>
      <c r="D1122" s="2"/>
      <c r="F1122" s="3"/>
      <c r="H1122" s="3"/>
    </row>
    <row r="1123">
      <c r="C1123" s="1"/>
      <c r="D1123" s="2"/>
      <c r="F1123" s="3"/>
      <c r="H1123" s="3"/>
    </row>
    <row r="1124">
      <c r="C1124" s="1"/>
      <c r="D1124" s="2"/>
      <c r="F1124" s="3"/>
      <c r="H1124" s="3"/>
    </row>
    <row r="1125">
      <c r="C1125" s="1"/>
      <c r="D1125" s="2"/>
      <c r="F1125" s="3"/>
      <c r="H1125" s="3"/>
    </row>
    <row r="1126">
      <c r="C1126" s="1"/>
      <c r="D1126" s="2"/>
      <c r="F1126" s="3"/>
      <c r="H1126" s="3"/>
    </row>
    <row r="1127">
      <c r="C1127" s="1"/>
      <c r="D1127" s="2"/>
      <c r="F1127" s="3"/>
      <c r="H1127" s="3"/>
    </row>
    <row r="1128">
      <c r="C1128" s="1"/>
      <c r="D1128" s="2"/>
      <c r="F1128" s="3"/>
      <c r="H1128" s="3"/>
    </row>
    <row r="1129">
      <c r="C1129" s="1"/>
      <c r="D1129" s="2"/>
      <c r="F1129" s="3"/>
      <c r="H1129" s="3"/>
    </row>
    <row r="1130">
      <c r="C1130" s="1"/>
      <c r="D1130" s="2"/>
      <c r="F1130" s="3"/>
      <c r="H1130" s="3"/>
    </row>
    <row r="1131">
      <c r="C1131" s="1"/>
      <c r="D1131" s="2"/>
      <c r="F1131" s="3"/>
      <c r="H1131" s="3"/>
    </row>
    <row r="1132">
      <c r="C1132" s="1"/>
      <c r="D1132" s="2"/>
      <c r="F1132" s="3"/>
      <c r="H1132" s="3"/>
    </row>
    <row r="1133">
      <c r="C1133" s="1"/>
      <c r="D1133" s="2"/>
      <c r="F1133" s="3"/>
      <c r="H1133" s="3"/>
    </row>
    <row r="1134">
      <c r="C1134" s="1"/>
      <c r="D1134" s="2"/>
      <c r="F1134" s="3"/>
      <c r="H1134" s="3"/>
    </row>
    <row r="1135">
      <c r="C1135" s="1"/>
      <c r="D1135" s="2"/>
      <c r="F1135" s="3"/>
      <c r="H1135" s="3"/>
    </row>
    <row r="1136">
      <c r="C1136" s="1"/>
      <c r="D1136" s="2"/>
      <c r="F1136" s="3"/>
      <c r="H1136" s="3"/>
    </row>
    <row r="1137">
      <c r="C1137" s="1"/>
      <c r="D1137" s="2"/>
      <c r="F1137" s="3"/>
      <c r="H1137" s="3"/>
    </row>
    <row r="1138">
      <c r="C1138" s="1"/>
      <c r="D1138" s="2"/>
      <c r="F1138" s="3"/>
      <c r="H1138" s="3"/>
    </row>
    <row r="1139">
      <c r="C1139" s="1"/>
      <c r="D1139" s="2"/>
      <c r="F1139" s="3"/>
      <c r="H1139" s="3"/>
    </row>
    <row r="1140">
      <c r="C1140" s="1"/>
      <c r="D1140" s="2"/>
      <c r="F1140" s="3"/>
      <c r="H1140" s="3"/>
    </row>
    <row r="1141">
      <c r="C1141" s="1"/>
      <c r="D1141" s="2"/>
      <c r="F1141" s="3"/>
      <c r="H1141" s="3"/>
    </row>
    <row r="1142">
      <c r="C1142" s="1"/>
      <c r="D1142" s="2"/>
      <c r="F1142" s="3"/>
      <c r="H1142" s="3"/>
    </row>
    <row r="1143">
      <c r="C1143" s="1"/>
      <c r="D1143" s="2"/>
      <c r="F1143" s="3"/>
      <c r="H1143" s="3"/>
    </row>
    <row r="1144">
      <c r="C1144" s="1"/>
      <c r="D1144" s="2"/>
      <c r="F1144" s="3"/>
      <c r="H1144" s="3"/>
    </row>
    <row r="1145">
      <c r="C1145" s="1"/>
      <c r="D1145" s="2"/>
      <c r="F1145" s="3"/>
      <c r="H1145" s="3"/>
    </row>
    <row r="1146">
      <c r="C1146" s="1"/>
      <c r="D1146" s="2"/>
      <c r="F1146" s="3"/>
      <c r="H1146" s="3"/>
    </row>
    <row r="1147">
      <c r="C1147" s="1"/>
      <c r="D1147" s="2"/>
      <c r="F1147" s="3"/>
      <c r="H1147" s="3"/>
    </row>
    <row r="1148">
      <c r="C1148" s="1"/>
      <c r="D1148" s="2"/>
      <c r="F1148" s="3"/>
      <c r="H1148" s="3"/>
    </row>
    <row r="1149">
      <c r="C1149" s="1"/>
      <c r="D1149" s="2"/>
      <c r="F1149" s="3"/>
      <c r="H1149" s="3"/>
    </row>
    <row r="1150">
      <c r="C1150" s="1"/>
      <c r="D1150" s="2"/>
      <c r="F1150" s="3"/>
      <c r="H1150" s="3"/>
    </row>
    <row r="1151">
      <c r="C1151" s="1"/>
      <c r="D1151" s="2"/>
      <c r="F1151" s="3"/>
      <c r="H1151" s="3"/>
    </row>
    <row r="1152">
      <c r="C1152" s="1"/>
      <c r="D1152" s="2"/>
      <c r="F1152" s="3"/>
      <c r="H1152" s="3"/>
    </row>
    <row r="1153">
      <c r="C1153" s="1"/>
      <c r="D1153" s="2"/>
      <c r="F1153" s="3"/>
      <c r="H1153" s="3"/>
    </row>
    <row r="1154">
      <c r="C1154" s="1"/>
      <c r="D1154" s="2"/>
      <c r="F1154" s="3"/>
      <c r="H1154" s="3"/>
    </row>
    <row r="1155">
      <c r="C1155" s="1"/>
      <c r="D1155" s="2"/>
      <c r="F1155" s="3"/>
      <c r="H1155" s="3"/>
    </row>
    <row r="1156">
      <c r="C1156" s="1"/>
      <c r="D1156" s="2"/>
      <c r="F1156" s="3"/>
      <c r="H1156" s="3"/>
    </row>
    <row r="1157">
      <c r="C1157" s="1"/>
      <c r="D1157" s="2"/>
      <c r="F1157" s="3"/>
      <c r="H1157" s="3"/>
    </row>
    <row r="1158">
      <c r="C1158" s="1"/>
      <c r="D1158" s="2"/>
      <c r="F1158" s="3"/>
      <c r="H1158" s="3"/>
    </row>
    <row r="1159">
      <c r="C1159" s="1"/>
      <c r="D1159" s="2"/>
      <c r="F1159" s="3"/>
      <c r="H1159" s="3"/>
    </row>
    <row r="1160">
      <c r="C1160" s="1"/>
      <c r="D1160" s="2"/>
      <c r="F1160" s="3"/>
      <c r="H1160" s="3"/>
    </row>
    <row r="1161">
      <c r="C1161" s="1"/>
      <c r="D1161" s="2"/>
      <c r="F1161" s="3"/>
      <c r="H1161" s="3"/>
    </row>
    <row r="1162">
      <c r="C1162" s="1"/>
      <c r="D1162" s="2"/>
      <c r="F1162" s="3"/>
      <c r="H1162" s="3"/>
    </row>
    <row r="1163">
      <c r="C1163" s="1"/>
      <c r="D1163" s="2"/>
      <c r="F1163" s="3"/>
      <c r="H1163" s="3"/>
    </row>
    <row r="1164">
      <c r="C1164" s="1"/>
      <c r="D1164" s="2"/>
      <c r="F1164" s="3"/>
      <c r="H1164" s="3"/>
    </row>
    <row r="1165">
      <c r="C1165" s="1"/>
      <c r="D1165" s="2"/>
      <c r="F1165" s="3"/>
      <c r="H1165" s="3"/>
    </row>
    <row r="1166">
      <c r="C1166" s="1"/>
      <c r="D1166" s="2"/>
      <c r="F1166" s="3"/>
      <c r="H1166" s="3"/>
    </row>
    <row r="1167">
      <c r="C1167" s="1"/>
      <c r="D1167" s="2"/>
      <c r="F1167" s="3"/>
      <c r="H1167" s="3"/>
    </row>
    <row r="1168">
      <c r="C1168" s="1"/>
      <c r="D1168" s="2"/>
      <c r="F1168" s="3"/>
      <c r="H1168" s="3"/>
    </row>
    <row r="1169">
      <c r="C1169" s="1"/>
      <c r="D1169" s="2"/>
      <c r="F1169" s="3"/>
      <c r="H1169" s="3"/>
    </row>
    <row r="1170">
      <c r="C1170" s="1"/>
      <c r="D1170" s="2"/>
      <c r="F1170" s="3"/>
      <c r="H1170" s="3"/>
    </row>
    <row r="1171">
      <c r="C1171" s="1"/>
      <c r="D1171" s="2"/>
      <c r="F1171" s="3"/>
      <c r="H1171" s="3"/>
    </row>
    <row r="1172">
      <c r="C1172" s="1"/>
      <c r="D1172" s="2"/>
      <c r="F1172" s="3"/>
      <c r="H1172" s="3"/>
    </row>
    <row r="1173">
      <c r="C1173" s="1"/>
      <c r="D1173" s="2"/>
      <c r="F1173" s="3"/>
      <c r="H1173" s="3"/>
    </row>
    <row r="1174">
      <c r="C1174" s="1"/>
      <c r="D1174" s="2"/>
      <c r="F1174" s="3"/>
      <c r="H1174" s="3"/>
    </row>
    <row r="1175">
      <c r="C1175" s="1"/>
      <c r="D1175" s="2"/>
      <c r="F1175" s="3"/>
      <c r="H1175" s="3"/>
    </row>
    <row r="1176">
      <c r="C1176" s="1"/>
      <c r="D1176" s="2"/>
      <c r="F1176" s="3"/>
      <c r="H1176" s="3"/>
    </row>
    <row r="1177">
      <c r="C1177" s="1"/>
      <c r="D1177" s="2"/>
      <c r="F1177" s="3"/>
      <c r="H1177" s="3"/>
    </row>
    <row r="1178">
      <c r="C1178" s="1"/>
      <c r="D1178" s="2"/>
      <c r="F1178" s="3"/>
      <c r="H1178" s="3"/>
    </row>
    <row r="1179">
      <c r="C1179" s="1"/>
      <c r="D1179" s="2"/>
      <c r="F1179" s="3"/>
      <c r="H1179" s="3"/>
    </row>
    <row r="1180">
      <c r="C1180" s="1"/>
      <c r="D1180" s="2"/>
      <c r="F1180" s="3"/>
      <c r="H1180" s="3"/>
    </row>
    <row r="1181">
      <c r="C1181" s="1"/>
      <c r="D1181" s="2"/>
      <c r="F1181" s="3"/>
      <c r="H1181" s="3"/>
    </row>
    <row r="1182">
      <c r="C1182" s="1"/>
      <c r="D1182" s="2"/>
      <c r="F1182" s="3"/>
      <c r="H1182" s="3"/>
    </row>
    <row r="1183">
      <c r="C1183" s="1"/>
      <c r="D1183" s="2"/>
      <c r="F1183" s="3"/>
      <c r="H1183" s="3"/>
    </row>
    <row r="1184">
      <c r="C1184" s="1"/>
      <c r="D1184" s="2"/>
      <c r="F1184" s="3"/>
      <c r="H1184" s="3"/>
    </row>
    <row r="1185">
      <c r="C1185" s="1"/>
      <c r="D1185" s="2"/>
      <c r="F1185" s="3"/>
      <c r="H1185" s="3"/>
    </row>
    <row r="1186">
      <c r="C1186" s="1"/>
      <c r="D1186" s="2"/>
      <c r="F1186" s="3"/>
      <c r="H1186" s="3"/>
    </row>
    <row r="1187">
      <c r="C1187" s="1"/>
      <c r="D1187" s="2"/>
      <c r="F1187" s="3"/>
      <c r="H1187" s="3"/>
    </row>
    <row r="1188">
      <c r="C1188" s="1"/>
      <c r="D1188" s="2"/>
      <c r="F1188" s="3"/>
      <c r="H1188" s="3"/>
    </row>
    <row r="1189">
      <c r="C1189" s="1"/>
      <c r="D1189" s="2"/>
      <c r="F1189" s="3"/>
      <c r="H1189" s="3"/>
    </row>
    <row r="1190">
      <c r="C1190" s="1"/>
      <c r="D1190" s="2"/>
      <c r="F1190" s="3"/>
      <c r="H1190" s="3"/>
    </row>
    <row r="1191">
      <c r="C1191" s="1"/>
      <c r="D1191" s="2"/>
      <c r="F1191" s="3"/>
      <c r="H1191" s="3"/>
    </row>
    <row r="1192">
      <c r="C1192" s="1"/>
      <c r="D1192" s="2"/>
      <c r="F1192" s="3"/>
      <c r="H1192" s="3"/>
    </row>
    <row r="1193">
      <c r="C1193" s="1"/>
      <c r="D1193" s="2"/>
      <c r="F1193" s="3"/>
      <c r="H1193" s="3"/>
    </row>
    <row r="1194">
      <c r="C1194" s="1"/>
      <c r="D1194" s="2"/>
      <c r="F1194" s="3"/>
      <c r="H1194" s="3"/>
    </row>
    <row r="1195">
      <c r="C1195" s="1"/>
      <c r="D1195" s="2"/>
      <c r="F1195" s="3"/>
      <c r="H1195" s="3"/>
    </row>
    <row r="1196">
      <c r="C1196" s="1"/>
      <c r="D1196" s="2"/>
      <c r="F1196" s="3"/>
      <c r="H1196" s="3"/>
    </row>
    <row r="1197">
      <c r="C1197" s="1"/>
      <c r="D1197" s="2"/>
      <c r="F1197" s="3"/>
      <c r="H1197" s="3"/>
    </row>
    <row r="1198">
      <c r="C1198" s="1"/>
      <c r="D1198" s="2"/>
      <c r="F1198" s="3"/>
      <c r="H1198" s="3"/>
    </row>
    <row r="1199">
      <c r="C1199" s="1"/>
      <c r="D1199" s="2"/>
      <c r="F1199" s="3"/>
      <c r="H1199" s="3"/>
    </row>
    <row r="1200">
      <c r="C1200" s="1"/>
      <c r="D1200" s="2"/>
      <c r="F1200" s="3"/>
      <c r="H1200" s="3"/>
    </row>
    <row r="1201">
      <c r="C1201" s="1"/>
      <c r="D1201" s="2"/>
      <c r="F1201" s="3"/>
      <c r="H1201" s="3"/>
    </row>
    <row r="1202">
      <c r="C1202" s="1"/>
      <c r="D1202" s="2"/>
      <c r="F1202" s="3"/>
      <c r="H1202" s="3"/>
    </row>
    <row r="1203">
      <c r="C1203" s="1"/>
      <c r="D1203" s="2"/>
      <c r="F1203" s="3"/>
      <c r="H1203" s="3"/>
    </row>
    <row r="1204">
      <c r="C1204" s="1"/>
      <c r="D1204" s="2"/>
      <c r="F1204" s="3"/>
      <c r="H1204" s="3"/>
    </row>
    <row r="1205">
      <c r="C1205" s="1"/>
      <c r="D1205" s="2"/>
      <c r="F1205" s="3"/>
      <c r="H1205" s="3"/>
    </row>
    <row r="1206">
      <c r="C1206" s="1"/>
      <c r="D1206" s="2"/>
      <c r="F1206" s="3"/>
      <c r="H1206" s="3"/>
    </row>
    <row r="1207">
      <c r="C1207" s="1"/>
      <c r="D1207" s="2"/>
      <c r="F1207" s="3"/>
      <c r="H1207" s="3"/>
    </row>
    <row r="1208">
      <c r="C1208" s="1"/>
      <c r="D1208" s="2"/>
      <c r="F1208" s="3"/>
      <c r="H1208" s="3"/>
    </row>
    <row r="1209">
      <c r="C1209" s="1"/>
      <c r="D1209" s="2"/>
      <c r="F1209" s="3"/>
      <c r="H1209" s="3"/>
    </row>
    <row r="1210">
      <c r="C1210" s="1"/>
      <c r="D1210" s="2"/>
      <c r="F1210" s="3"/>
      <c r="H1210" s="3"/>
    </row>
    <row r="1211">
      <c r="C1211" s="1"/>
      <c r="D1211" s="2"/>
      <c r="F1211" s="3"/>
      <c r="H1211" s="3"/>
    </row>
    <row r="1212">
      <c r="C1212" s="1"/>
      <c r="D1212" s="2"/>
      <c r="F1212" s="3"/>
      <c r="H1212" s="3"/>
    </row>
    <row r="1213">
      <c r="C1213" s="1"/>
      <c r="D1213" s="2"/>
      <c r="F1213" s="3"/>
      <c r="H1213" s="3"/>
    </row>
    <row r="1214">
      <c r="C1214" s="1"/>
      <c r="D1214" s="2"/>
      <c r="F1214" s="3"/>
      <c r="H1214" s="3"/>
    </row>
    <row r="1215">
      <c r="C1215" s="1"/>
      <c r="D1215" s="2"/>
      <c r="F1215" s="3"/>
      <c r="H1215" s="3"/>
    </row>
    <row r="1216">
      <c r="C1216" s="1"/>
      <c r="D1216" s="2"/>
      <c r="F1216" s="3"/>
      <c r="H1216" s="3"/>
    </row>
    <row r="1217">
      <c r="C1217" s="1"/>
      <c r="D1217" s="2"/>
      <c r="F1217" s="3"/>
      <c r="H1217" s="3"/>
    </row>
    <row r="1218">
      <c r="C1218" s="1"/>
      <c r="D1218" s="2"/>
      <c r="F1218" s="3"/>
      <c r="H1218" s="3"/>
    </row>
    <row r="1219">
      <c r="C1219" s="1"/>
      <c r="D1219" s="2"/>
      <c r="F1219" s="3"/>
      <c r="H1219" s="3"/>
    </row>
    <row r="1220">
      <c r="C1220" s="1"/>
      <c r="D1220" s="2"/>
      <c r="F1220" s="3"/>
      <c r="H1220" s="3"/>
    </row>
    <row r="1221">
      <c r="C1221" s="1"/>
      <c r="D1221" s="2"/>
      <c r="F1221" s="3"/>
      <c r="H1221" s="3"/>
    </row>
    <row r="1222">
      <c r="C1222" s="1"/>
      <c r="D1222" s="2"/>
      <c r="F1222" s="3"/>
      <c r="H1222" s="3"/>
    </row>
    <row r="1223">
      <c r="C1223" s="1"/>
      <c r="D1223" s="2"/>
      <c r="F1223" s="3"/>
      <c r="H1223" s="3"/>
    </row>
    <row r="1224">
      <c r="C1224" s="1"/>
      <c r="D1224" s="2"/>
      <c r="F1224" s="3"/>
      <c r="H1224" s="3"/>
    </row>
    <row r="1225">
      <c r="C1225" s="1"/>
      <c r="D1225" s="2"/>
      <c r="F1225" s="3"/>
      <c r="H1225" s="3"/>
    </row>
    <row r="1226">
      <c r="C1226" s="1"/>
      <c r="D1226" s="2"/>
      <c r="F1226" s="3"/>
      <c r="H1226" s="3"/>
    </row>
    <row r="1227">
      <c r="C1227" s="1"/>
      <c r="D1227" s="2"/>
      <c r="F1227" s="3"/>
      <c r="H1227" s="3"/>
    </row>
    <row r="1228">
      <c r="C1228" s="1"/>
      <c r="D1228" s="2"/>
      <c r="F1228" s="3"/>
      <c r="H1228" s="3"/>
    </row>
    <row r="1229">
      <c r="C1229" s="1"/>
      <c r="D1229" s="2"/>
      <c r="F1229" s="3"/>
      <c r="H1229" s="3"/>
    </row>
    <row r="1230">
      <c r="C1230" s="1"/>
      <c r="D1230" s="2"/>
      <c r="F1230" s="3"/>
      <c r="H1230" s="3"/>
    </row>
    <row r="1231">
      <c r="C1231" s="1"/>
      <c r="D1231" s="2"/>
      <c r="F1231" s="3"/>
      <c r="H1231" s="3"/>
    </row>
    <row r="1232">
      <c r="C1232" s="1"/>
      <c r="D1232" s="2"/>
      <c r="F1232" s="3"/>
      <c r="H1232" s="3"/>
    </row>
    <row r="1233">
      <c r="C1233" s="1"/>
      <c r="D1233" s="2"/>
      <c r="F1233" s="3"/>
      <c r="H1233" s="3"/>
    </row>
    <row r="1234">
      <c r="C1234" s="1"/>
      <c r="D1234" s="2"/>
      <c r="F1234" s="3"/>
      <c r="H1234" s="3"/>
    </row>
    <row r="1235">
      <c r="C1235" s="1"/>
      <c r="D1235" s="2"/>
      <c r="F1235" s="3"/>
      <c r="H1235" s="3"/>
    </row>
    <row r="1236">
      <c r="C1236" s="1"/>
      <c r="D1236" s="2"/>
      <c r="F1236" s="3"/>
      <c r="H1236" s="3"/>
    </row>
    <row r="1237">
      <c r="C1237" s="1"/>
      <c r="D1237" s="2"/>
      <c r="F1237" s="3"/>
      <c r="H1237" s="3"/>
    </row>
    <row r="1238">
      <c r="C1238" s="1"/>
      <c r="D1238" s="2"/>
      <c r="F1238" s="3"/>
      <c r="H1238" s="3"/>
    </row>
    <row r="1239">
      <c r="C1239" s="1"/>
      <c r="D1239" s="2"/>
      <c r="F1239" s="3"/>
      <c r="H1239" s="3"/>
    </row>
    <row r="1240">
      <c r="C1240" s="1"/>
      <c r="D1240" s="2"/>
      <c r="F1240" s="3"/>
      <c r="H1240" s="3"/>
    </row>
    <row r="1241">
      <c r="C1241" s="1"/>
      <c r="D1241" s="2"/>
      <c r="F1241" s="3"/>
      <c r="H1241" s="3"/>
    </row>
    <row r="1242">
      <c r="C1242" s="1"/>
      <c r="D1242" s="2"/>
      <c r="F1242" s="3"/>
      <c r="H1242" s="3"/>
    </row>
    <row r="1243">
      <c r="C1243" s="1"/>
      <c r="D1243" s="2"/>
      <c r="F1243" s="3"/>
      <c r="H1243" s="3"/>
    </row>
    <row r="1244">
      <c r="C1244" s="1"/>
      <c r="D1244" s="2"/>
      <c r="F1244" s="3"/>
      <c r="H1244" s="3"/>
    </row>
    <row r="1245">
      <c r="C1245" s="1"/>
      <c r="D1245" s="2"/>
      <c r="F1245" s="3"/>
      <c r="H1245" s="3"/>
    </row>
    <row r="1246">
      <c r="C1246" s="1"/>
      <c r="D1246" s="2"/>
      <c r="F1246" s="3"/>
      <c r="H1246" s="3"/>
    </row>
    <row r="1247">
      <c r="C1247" s="1"/>
      <c r="D1247" s="2"/>
      <c r="F1247" s="3"/>
      <c r="H1247" s="3"/>
    </row>
    <row r="1248">
      <c r="C1248" s="1"/>
      <c r="D1248" s="2"/>
      <c r="F1248" s="3"/>
      <c r="H1248" s="3"/>
    </row>
    <row r="1249">
      <c r="C1249" s="1"/>
      <c r="D1249" s="2"/>
      <c r="F1249" s="3"/>
      <c r="H1249" s="3"/>
    </row>
    <row r="1250">
      <c r="C1250" s="1"/>
      <c r="D1250" s="2"/>
      <c r="F1250" s="3"/>
      <c r="H1250" s="3"/>
    </row>
    <row r="1251">
      <c r="C1251" s="1"/>
      <c r="D1251" s="2"/>
      <c r="F1251" s="3"/>
      <c r="H1251" s="3"/>
    </row>
    <row r="1252">
      <c r="C1252" s="1"/>
      <c r="D1252" s="2"/>
      <c r="F1252" s="3"/>
      <c r="H1252" s="3"/>
    </row>
    <row r="1253">
      <c r="C1253" s="1"/>
      <c r="D1253" s="2"/>
      <c r="F1253" s="3"/>
      <c r="H1253" s="3"/>
    </row>
    <row r="1254">
      <c r="C1254" s="1"/>
      <c r="D1254" s="2"/>
      <c r="F1254" s="3"/>
      <c r="H1254" s="3"/>
    </row>
    <row r="1255">
      <c r="C1255" s="1"/>
      <c r="D1255" s="2"/>
      <c r="F1255" s="3"/>
      <c r="H1255" s="3"/>
    </row>
    <row r="1256">
      <c r="C1256" s="1"/>
      <c r="D1256" s="2"/>
      <c r="F1256" s="3"/>
      <c r="H1256" s="3"/>
    </row>
    <row r="1257">
      <c r="C1257" s="1"/>
      <c r="D1257" s="2"/>
      <c r="F1257" s="3"/>
      <c r="H1257" s="3"/>
    </row>
    <row r="1258">
      <c r="C1258" s="1"/>
      <c r="D1258" s="2"/>
      <c r="F1258" s="3"/>
      <c r="H1258" s="3"/>
    </row>
    <row r="1259">
      <c r="C1259" s="1"/>
      <c r="D1259" s="2"/>
      <c r="F1259" s="3"/>
      <c r="H1259" s="3"/>
    </row>
    <row r="1260">
      <c r="C1260" s="1"/>
      <c r="D1260" s="2"/>
      <c r="F1260" s="3"/>
      <c r="H1260" s="3"/>
    </row>
    <row r="1261">
      <c r="C1261" s="1"/>
      <c r="D1261" s="2"/>
      <c r="F1261" s="3"/>
      <c r="H1261" s="3"/>
    </row>
    <row r="1262">
      <c r="C1262" s="1"/>
      <c r="D1262" s="2"/>
      <c r="F1262" s="3"/>
      <c r="H1262" s="3"/>
    </row>
    <row r="1263">
      <c r="C1263" s="1"/>
      <c r="D1263" s="2"/>
      <c r="F1263" s="3"/>
      <c r="H1263" s="3"/>
    </row>
    <row r="1264">
      <c r="C1264" s="1"/>
      <c r="D1264" s="2"/>
      <c r="F1264" s="3"/>
      <c r="H1264" s="3"/>
    </row>
    <row r="1265">
      <c r="C1265" s="1"/>
      <c r="D1265" s="2"/>
      <c r="F1265" s="3"/>
      <c r="H1265" s="3"/>
    </row>
    <row r="1266">
      <c r="C1266" s="1"/>
      <c r="D1266" s="2"/>
      <c r="F1266" s="3"/>
      <c r="H1266" s="3"/>
    </row>
    <row r="1267">
      <c r="C1267" s="1"/>
      <c r="D1267" s="2"/>
      <c r="F1267" s="3"/>
      <c r="H1267" s="3"/>
    </row>
    <row r="1268">
      <c r="C1268" s="1"/>
      <c r="D1268" s="2"/>
      <c r="F1268" s="3"/>
      <c r="H1268" s="3"/>
    </row>
    <row r="1269">
      <c r="C1269" s="1"/>
      <c r="D1269" s="2"/>
      <c r="F1269" s="3"/>
      <c r="H1269" s="3"/>
    </row>
    <row r="1270">
      <c r="C1270" s="1"/>
      <c r="D1270" s="2"/>
      <c r="F1270" s="3"/>
      <c r="H1270" s="3"/>
    </row>
    <row r="1271">
      <c r="C1271" s="1"/>
      <c r="D1271" s="2"/>
      <c r="F1271" s="3"/>
      <c r="H1271" s="3"/>
    </row>
    <row r="1272">
      <c r="C1272" s="1"/>
      <c r="D1272" s="2"/>
      <c r="F1272" s="3"/>
      <c r="H1272" s="3"/>
    </row>
    <row r="1273">
      <c r="C1273" s="1"/>
      <c r="D1273" s="2"/>
      <c r="F1273" s="3"/>
      <c r="H1273" s="3"/>
    </row>
    <row r="1274">
      <c r="C1274" s="1"/>
      <c r="D1274" s="2"/>
      <c r="F1274" s="3"/>
      <c r="H1274" s="3"/>
    </row>
    <row r="1275">
      <c r="C1275" s="1"/>
      <c r="D1275" s="2"/>
      <c r="F1275" s="3"/>
      <c r="H1275" s="3"/>
    </row>
    <row r="1276">
      <c r="C1276" s="1"/>
      <c r="D1276" s="2"/>
      <c r="F1276" s="3"/>
      <c r="H1276" s="3"/>
    </row>
    <row r="1277">
      <c r="C1277" s="1"/>
      <c r="D1277" s="2"/>
      <c r="F1277" s="3"/>
      <c r="H1277" s="3"/>
    </row>
    <row r="1278">
      <c r="C1278" s="1"/>
      <c r="D1278" s="2"/>
      <c r="F1278" s="3"/>
      <c r="H1278" s="3"/>
    </row>
    <row r="1279">
      <c r="C1279" s="1"/>
      <c r="D1279" s="2"/>
      <c r="F1279" s="3"/>
      <c r="H1279" s="3"/>
    </row>
    <row r="1280">
      <c r="C1280" s="1"/>
      <c r="D1280" s="2"/>
      <c r="F1280" s="3"/>
      <c r="H1280" s="3"/>
    </row>
    <row r="1281">
      <c r="C1281" s="1"/>
      <c r="D1281" s="2"/>
      <c r="F1281" s="3"/>
      <c r="H1281" s="3"/>
    </row>
    <row r="1282">
      <c r="C1282" s="1"/>
      <c r="D1282" s="2"/>
      <c r="F1282" s="3"/>
      <c r="H1282" s="3"/>
    </row>
    <row r="1283">
      <c r="C1283" s="1"/>
      <c r="D1283" s="2"/>
      <c r="F1283" s="3"/>
      <c r="H1283" s="3"/>
    </row>
    <row r="1284">
      <c r="C1284" s="1"/>
      <c r="D1284" s="2"/>
      <c r="F1284" s="3"/>
      <c r="H1284" s="3"/>
    </row>
    <row r="1285">
      <c r="C1285" s="1"/>
      <c r="D1285" s="2"/>
      <c r="F1285" s="3"/>
      <c r="H1285" s="3"/>
    </row>
    <row r="1286">
      <c r="C1286" s="1"/>
      <c r="D1286" s="2"/>
      <c r="F1286" s="3"/>
      <c r="H1286" s="3"/>
    </row>
    <row r="1287">
      <c r="C1287" s="1"/>
      <c r="D1287" s="2"/>
      <c r="F1287" s="3"/>
      <c r="H1287" s="3"/>
    </row>
    <row r="1288">
      <c r="C1288" s="1"/>
      <c r="D1288" s="2"/>
      <c r="F1288" s="3"/>
      <c r="H1288" s="3"/>
    </row>
    <row r="1289">
      <c r="C1289" s="1"/>
      <c r="D1289" s="2"/>
      <c r="F1289" s="3"/>
      <c r="H1289" s="3"/>
    </row>
    <row r="1290">
      <c r="C1290" s="1"/>
      <c r="D1290" s="2"/>
      <c r="F1290" s="3"/>
      <c r="H1290" s="3"/>
    </row>
    <row r="1291">
      <c r="C1291" s="1"/>
      <c r="D1291" s="2"/>
      <c r="F1291" s="3"/>
      <c r="H1291" s="3"/>
    </row>
    <row r="1292">
      <c r="C1292" s="1"/>
      <c r="D1292" s="2"/>
      <c r="F1292" s="3"/>
      <c r="H1292" s="3"/>
    </row>
    <row r="1293">
      <c r="C1293" s="1"/>
      <c r="D1293" s="2"/>
      <c r="F1293" s="3"/>
      <c r="H1293" s="3"/>
    </row>
    <row r="1294">
      <c r="C1294" s="1"/>
      <c r="D1294" s="2"/>
      <c r="F1294" s="3"/>
      <c r="H1294" s="3"/>
    </row>
    <row r="1295">
      <c r="C1295" s="1"/>
      <c r="D1295" s="2"/>
      <c r="F1295" s="3"/>
      <c r="H1295" s="3"/>
    </row>
    <row r="1296">
      <c r="C1296" s="1"/>
      <c r="D1296" s="2"/>
      <c r="F1296" s="3"/>
      <c r="H1296" s="3"/>
    </row>
    <row r="1297">
      <c r="C1297" s="1"/>
      <c r="D1297" s="2"/>
      <c r="F1297" s="3"/>
      <c r="H1297" s="3"/>
    </row>
    <row r="1298">
      <c r="C1298" s="1"/>
      <c r="D1298" s="2"/>
      <c r="F1298" s="3"/>
      <c r="H1298" s="3"/>
    </row>
    <row r="1299">
      <c r="C1299" s="1"/>
      <c r="D1299" s="2"/>
      <c r="F1299" s="3"/>
      <c r="H1299" s="3"/>
    </row>
    <row r="1300">
      <c r="C1300" s="1"/>
      <c r="D1300" s="2"/>
      <c r="F1300" s="3"/>
      <c r="H1300" s="3"/>
    </row>
    <row r="1301">
      <c r="C1301" s="1"/>
      <c r="D1301" s="2"/>
      <c r="F1301" s="3"/>
      <c r="H1301" s="3"/>
    </row>
    <row r="1302">
      <c r="C1302" s="1"/>
      <c r="D1302" s="2"/>
      <c r="F1302" s="3"/>
      <c r="H1302" s="3"/>
    </row>
    <row r="1303">
      <c r="C1303" s="1"/>
      <c r="D1303" s="2"/>
      <c r="F1303" s="3"/>
      <c r="H1303" s="3"/>
    </row>
    <row r="1304">
      <c r="C1304" s="1"/>
      <c r="D1304" s="2"/>
      <c r="F1304" s="3"/>
      <c r="H1304" s="3"/>
    </row>
    <row r="1305">
      <c r="C1305" s="1"/>
      <c r="D1305" s="2"/>
      <c r="F1305" s="3"/>
      <c r="H1305" s="3"/>
    </row>
    <row r="1306">
      <c r="C1306" s="1"/>
      <c r="D1306" s="2"/>
      <c r="F1306" s="3"/>
      <c r="H1306" s="3"/>
    </row>
    <row r="1307">
      <c r="C1307" s="1"/>
      <c r="D1307" s="2"/>
      <c r="F1307" s="3"/>
      <c r="H1307" s="3"/>
    </row>
    <row r="1308">
      <c r="C1308" s="1"/>
      <c r="D1308" s="2"/>
      <c r="F1308" s="3"/>
      <c r="H1308" s="3"/>
    </row>
    <row r="1309">
      <c r="C1309" s="1"/>
      <c r="D1309" s="2"/>
      <c r="F1309" s="3"/>
      <c r="H1309" s="3"/>
    </row>
    <row r="1310">
      <c r="C1310" s="1"/>
      <c r="D1310" s="2"/>
      <c r="F1310" s="3"/>
      <c r="H1310" s="3"/>
    </row>
    <row r="1311">
      <c r="C1311" s="1"/>
      <c r="D1311" s="2"/>
      <c r="F1311" s="3"/>
      <c r="H1311" s="3"/>
    </row>
    <row r="1312">
      <c r="C1312" s="1"/>
      <c r="D1312" s="2"/>
      <c r="F1312" s="3"/>
      <c r="H1312" s="3"/>
    </row>
    <row r="1313">
      <c r="C1313" s="1"/>
      <c r="D1313" s="2"/>
      <c r="F1313" s="3"/>
      <c r="H1313" s="3"/>
    </row>
    <row r="1314">
      <c r="C1314" s="1"/>
      <c r="D1314" s="2"/>
      <c r="F1314" s="3"/>
      <c r="H1314" s="3"/>
    </row>
    <row r="1315">
      <c r="C1315" s="1"/>
      <c r="D1315" s="2"/>
      <c r="F1315" s="3"/>
      <c r="H1315" s="3"/>
    </row>
    <row r="1316">
      <c r="C1316" s="1"/>
      <c r="D1316" s="2"/>
      <c r="F1316" s="3"/>
      <c r="H1316" s="3"/>
    </row>
    <row r="1317">
      <c r="C1317" s="1"/>
      <c r="D1317" s="2"/>
      <c r="F1317" s="3"/>
      <c r="H1317" s="3"/>
    </row>
    <row r="1318">
      <c r="C1318" s="1"/>
      <c r="D1318" s="2"/>
      <c r="F1318" s="3"/>
      <c r="H1318" s="3"/>
    </row>
    <row r="1319">
      <c r="C1319" s="1"/>
      <c r="D1319" s="2"/>
      <c r="F1319" s="3"/>
      <c r="H1319" s="3"/>
    </row>
    <row r="1320">
      <c r="C1320" s="1"/>
      <c r="D1320" s="2"/>
      <c r="F1320" s="3"/>
      <c r="H1320" s="3"/>
    </row>
    <row r="1321">
      <c r="C1321" s="1"/>
      <c r="D1321" s="2"/>
      <c r="F1321" s="3"/>
      <c r="H1321" s="3"/>
    </row>
    <row r="1322">
      <c r="C1322" s="1"/>
      <c r="D1322" s="2"/>
      <c r="F1322" s="3"/>
      <c r="H1322" s="3"/>
    </row>
    <row r="1323">
      <c r="C1323" s="1"/>
      <c r="D1323" s="2"/>
      <c r="F1323" s="3"/>
      <c r="H1323" s="3"/>
    </row>
    <row r="1324">
      <c r="C1324" s="1"/>
      <c r="D1324" s="2"/>
      <c r="F1324" s="3"/>
      <c r="H1324" s="3"/>
    </row>
    <row r="1325">
      <c r="C1325" s="1"/>
      <c r="D1325" s="2"/>
      <c r="F1325" s="3"/>
      <c r="H1325" s="3"/>
    </row>
    <row r="1326">
      <c r="C1326" s="1"/>
      <c r="D1326" s="2"/>
      <c r="F1326" s="3"/>
      <c r="H1326" s="3"/>
    </row>
    <row r="1327">
      <c r="C1327" s="1"/>
      <c r="D1327" s="2"/>
      <c r="F1327" s="3"/>
      <c r="H1327" s="3"/>
    </row>
    <row r="1328">
      <c r="C1328" s="1"/>
      <c r="D1328" s="2"/>
      <c r="F1328" s="3"/>
      <c r="H1328" s="3"/>
    </row>
    <row r="1329">
      <c r="C1329" s="1"/>
      <c r="D1329" s="2"/>
      <c r="F1329" s="3"/>
      <c r="H1329" s="3"/>
    </row>
    <row r="1330">
      <c r="C1330" s="1"/>
      <c r="D1330" s="2"/>
      <c r="F1330" s="3"/>
      <c r="H1330" s="3"/>
    </row>
    <row r="1331">
      <c r="C1331" s="1"/>
      <c r="D1331" s="2"/>
      <c r="F1331" s="3"/>
      <c r="H1331" s="3"/>
    </row>
    <row r="1332">
      <c r="C1332" s="1"/>
      <c r="D1332" s="2"/>
      <c r="F1332" s="3"/>
      <c r="H1332" s="3"/>
    </row>
    <row r="1333">
      <c r="C1333" s="1"/>
      <c r="D1333" s="2"/>
      <c r="F1333" s="3"/>
      <c r="H1333" s="3"/>
    </row>
    <row r="1334">
      <c r="C1334" s="1"/>
      <c r="D1334" s="2"/>
      <c r="F1334" s="3"/>
      <c r="H1334" s="3"/>
    </row>
    <row r="1335">
      <c r="C1335" s="1"/>
      <c r="D1335" s="2"/>
      <c r="F1335" s="3"/>
      <c r="H1335" s="3"/>
    </row>
    <row r="1336">
      <c r="C1336" s="1"/>
      <c r="D1336" s="2"/>
      <c r="F1336" s="3"/>
      <c r="H1336" s="3"/>
    </row>
    <row r="1337">
      <c r="C1337" s="1"/>
      <c r="D1337" s="2"/>
      <c r="F1337" s="3"/>
      <c r="H1337" s="3"/>
    </row>
    <row r="1338">
      <c r="C1338" s="1"/>
      <c r="D1338" s="2"/>
      <c r="F1338" s="3"/>
      <c r="H1338" s="3"/>
    </row>
    <row r="1339">
      <c r="C1339" s="1"/>
      <c r="D1339" s="2"/>
      <c r="F1339" s="3"/>
      <c r="H1339" s="3"/>
    </row>
    <row r="1340">
      <c r="C1340" s="1"/>
      <c r="D1340" s="2"/>
      <c r="F1340" s="3"/>
      <c r="H1340" s="3"/>
    </row>
    <row r="1341">
      <c r="C1341" s="1"/>
      <c r="D1341" s="2"/>
      <c r="F1341" s="3"/>
      <c r="H1341" s="3"/>
    </row>
    <row r="1342">
      <c r="C1342" s="1"/>
      <c r="D1342" s="2"/>
      <c r="F1342" s="3"/>
      <c r="H1342" s="3"/>
    </row>
    <row r="1343">
      <c r="C1343" s="1"/>
      <c r="D1343" s="2"/>
      <c r="F1343" s="3"/>
      <c r="H1343" s="3"/>
    </row>
    <row r="1344">
      <c r="C1344" s="1"/>
      <c r="D1344" s="2"/>
      <c r="F1344" s="3"/>
      <c r="H1344" s="3"/>
    </row>
    <row r="1345">
      <c r="C1345" s="1"/>
      <c r="D1345" s="2"/>
      <c r="F1345" s="3"/>
      <c r="H1345" s="3"/>
    </row>
    <row r="1346">
      <c r="C1346" s="1"/>
      <c r="D1346" s="2"/>
      <c r="F1346" s="3"/>
      <c r="H1346" s="3"/>
    </row>
    <row r="1347">
      <c r="C1347" s="1"/>
      <c r="D1347" s="2"/>
      <c r="F1347" s="3"/>
      <c r="H1347" s="3"/>
    </row>
    <row r="1348">
      <c r="C1348" s="1"/>
      <c r="D1348" s="2"/>
      <c r="F1348" s="3"/>
      <c r="H1348" s="3"/>
    </row>
    <row r="1349">
      <c r="C1349" s="1"/>
      <c r="D1349" s="2"/>
      <c r="F1349" s="3"/>
      <c r="H1349" s="3"/>
    </row>
    <row r="1350">
      <c r="C1350" s="1"/>
      <c r="D1350" s="2"/>
      <c r="F1350" s="3"/>
      <c r="H1350" s="3"/>
    </row>
    <row r="1351">
      <c r="C1351" s="1"/>
      <c r="D1351" s="2"/>
      <c r="F1351" s="3"/>
      <c r="H1351" s="3"/>
    </row>
    <row r="1352">
      <c r="C1352" s="1"/>
      <c r="D1352" s="2"/>
      <c r="F1352" s="3"/>
      <c r="H1352" s="3"/>
    </row>
    <row r="1353">
      <c r="C1353" s="1"/>
      <c r="D1353" s="2"/>
      <c r="F1353" s="3"/>
      <c r="H1353" s="3"/>
    </row>
    <row r="1354">
      <c r="C1354" s="1"/>
      <c r="D1354" s="2"/>
      <c r="F1354" s="3"/>
      <c r="H1354" s="3"/>
    </row>
    <row r="1355">
      <c r="C1355" s="1"/>
      <c r="D1355" s="2"/>
      <c r="F1355" s="3"/>
      <c r="H1355" s="3"/>
    </row>
    <row r="1356">
      <c r="C1356" s="1"/>
      <c r="D1356" s="2"/>
      <c r="F1356" s="3"/>
      <c r="H1356" s="3"/>
    </row>
    <row r="1357">
      <c r="C1357" s="1"/>
      <c r="D1357" s="2"/>
      <c r="F1357" s="3"/>
      <c r="H1357" s="3"/>
    </row>
    <row r="1358">
      <c r="C1358" s="1"/>
      <c r="D1358" s="2"/>
      <c r="F1358" s="3"/>
      <c r="H1358" s="3"/>
    </row>
    <row r="1359">
      <c r="C1359" s="1"/>
      <c r="D1359" s="2"/>
      <c r="F1359" s="3"/>
      <c r="H1359" s="3"/>
    </row>
    <row r="1360">
      <c r="C1360" s="1"/>
      <c r="D1360" s="2"/>
      <c r="F1360" s="3"/>
      <c r="H1360" s="3"/>
    </row>
    <row r="1361">
      <c r="C1361" s="1"/>
      <c r="D1361" s="2"/>
      <c r="F1361" s="3"/>
      <c r="H1361" s="3"/>
    </row>
    <row r="1362">
      <c r="C1362" s="1"/>
      <c r="D1362" s="2"/>
      <c r="F1362" s="3"/>
      <c r="H1362" s="3"/>
    </row>
    <row r="1363">
      <c r="C1363" s="1"/>
      <c r="D1363" s="2"/>
      <c r="F1363" s="3"/>
      <c r="H1363" s="3"/>
    </row>
    <row r="1364">
      <c r="C1364" s="1"/>
      <c r="D1364" s="2"/>
      <c r="F1364" s="3"/>
      <c r="H1364" s="3"/>
    </row>
    <row r="1365">
      <c r="C1365" s="1"/>
      <c r="D1365" s="2"/>
      <c r="F1365" s="3"/>
      <c r="H1365" s="3"/>
    </row>
    <row r="1366">
      <c r="C1366" s="1"/>
      <c r="D1366" s="2"/>
      <c r="F1366" s="3"/>
      <c r="H1366" s="3"/>
    </row>
    <row r="1367">
      <c r="C1367" s="1"/>
      <c r="D1367" s="2"/>
      <c r="F1367" s="3"/>
      <c r="H1367" s="3"/>
    </row>
    <row r="1368">
      <c r="C1368" s="1"/>
      <c r="D1368" s="2"/>
      <c r="F1368" s="3"/>
      <c r="H1368" s="3"/>
    </row>
    <row r="1369">
      <c r="C1369" s="1"/>
      <c r="D1369" s="2"/>
      <c r="F1369" s="3"/>
      <c r="H1369" s="3"/>
    </row>
    <row r="1370">
      <c r="C1370" s="1"/>
      <c r="D1370" s="2"/>
      <c r="F1370" s="3"/>
      <c r="H1370" s="3"/>
    </row>
    <row r="1371">
      <c r="C1371" s="1"/>
      <c r="D1371" s="2"/>
      <c r="F1371" s="3"/>
      <c r="H1371" s="3"/>
    </row>
    <row r="1372">
      <c r="C1372" s="1"/>
      <c r="D1372" s="2"/>
      <c r="F1372" s="3"/>
      <c r="H1372" s="3"/>
    </row>
    <row r="1373">
      <c r="C1373" s="1"/>
      <c r="D1373" s="2"/>
      <c r="F1373" s="3"/>
      <c r="H1373" s="3"/>
    </row>
    <row r="1374">
      <c r="C1374" s="1"/>
      <c r="D1374" s="2"/>
      <c r="F1374" s="3"/>
      <c r="H1374" s="3"/>
    </row>
    <row r="1375">
      <c r="C1375" s="1"/>
      <c r="D1375" s="2"/>
      <c r="F1375" s="3"/>
      <c r="H1375" s="3"/>
    </row>
    <row r="1376">
      <c r="C1376" s="1"/>
      <c r="D1376" s="2"/>
      <c r="F1376" s="3"/>
      <c r="H1376" s="3"/>
    </row>
    <row r="1377">
      <c r="C1377" s="1"/>
      <c r="D1377" s="2"/>
      <c r="F1377" s="3"/>
      <c r="H1377" s="3"/>
    </row>
    <row r="1378">
      <c r="C1378" s="1"/>
      <c r="D1378" s="2"/>
      <c r="F1378" s="3"/>
      <c r="H1378" s="3"/>
    </row>
    <row r="1379">
      <c r="C1379" s="1"/>
      <c r="D1379" s="2"/>
      <c r="F1379" s="3"/>
      <c r="H1379" s="3"/>
    </row>
    <row r="1380">
      <c r="C1380" s="1"/>
      <c r="D1380" s="2"/>
      <c r="F1380" s="3"/>
      <c r="H1380" s="3"/>
    </row>
    <row r="1381">
      <c r="C1381" s="1"/>
      <c r="D1381" s="2"/>
      <c r="F1381" s="3"/>
      <c r="H1381" s="3"/>
    </row>
    <row r="1382">
      <c r="C1382" s="1"/>
      <c r="D1382" s="2"/>
      <c r="F1382" s="3"/>
      <c r="H1382" s="3"/>
    </row>
    <row r="1383">
      <c r="C1383" s="1"/>
      <c r="D1383" s="2"/>
      <c r="F1383" s="3"/>
      <c r="H1383" s="3"/>
    </row>
    <row r="1384">
      <c r="C1384" s="1"/>
      <c r="D1384" s="2"/>
      <c r="F1384" s="3"/>
      <c r="H1384" s="3"/>
    </row>
    <row r="1385">
      <c r="C1385" s="1"/>
      <c r="D1385" s="2"/>
      <c r="F1385" s="3"/>
      <c r="H1385" s="3"/>
    </row>
    <row r="1386">
      <c r="C1386" s="1"/>
      <c r="D1386" s="2"/>
      <c r="F1386" s="3"/>
      <c r="H1386" s="3"/>
    </row>
    <row r="1387">
      <c r="C1387" s="1"/>
      <c r="D1387" s="2"/>
      <c r="F1387" s="3"/>
      <c r="H1387" s="3"/>
    </row>
    <row r="1388">
      <c r="C1388" s="1"/>
      <c r="D1388" s="2"/>
      <c r="F1388" s="3"/>
      <c r="H1388" s="3"/>
    </row>
    <row r="1389">
      <c r="C1389" s="1"/>
      <c r="D1389" s="2"/>
      <c r="F1389" s="3"/>
      <c r="H1389" s="3"/>
    </row>
    <row r="1390">
      <c r="C1390" s="1"/>
      <c r="D1390" s="2"/>
      <c r="F1390" s="3"/>
      <c r="H1390" s="3"/>
    </row>
    <row r="1391">
      <c r="C1391" s="1"/>
      <c r="D1391" s="2"/>
      <c r="F1391" s="3"/>
      <c r="H1391" s="3"/>
    </row>
    <row r="1392">
      <c r="C1392" s="1"/>
      <c r="D1392" s="2"/>
      <c r="F1392" s="3"/>
      <c r="H1392" s="3"/>
    </row>
    <row r="1393">
      <c r="C1393" s="1"/>
      <c r="D1393" s="2"/>
      <c r="F1393" s="3"/>
      <c r="H1393" s="3"/>
    </row>
    <row r="1394">
      <c r="C1394" s="1"/>
      <c r="D1394" s="2"/>
      <c r="F1394" s="3"/>
      <c r="H1394" s="3"/>
    </row>
    <row r="1395">
      <c r="C1395" s="1"/>
      <c r="D1395" s="2"/>
      <c r="F1395" s="3"/>
      <c r="H1395" s="3"/>
    </row>
    <row r="1396">
      <c r="C1396" s="1"/>
      <c r="D1396" s="2"/>
      <c r="F1396" s="3"/>
      <c r="H1396" s="3"/>
    </row>
    <row r="1397">
      <c r="C1397" s="1"/>
      <c r="D1397" s="2"/>
      <c r="F1397" s="3"/>
      <c r="H1397" s="3"/>
    </row>
    <row r="1398">
      <c r="C1398" s="1"/>
      <c r="D1398" s="2"/>
      <c r="F1398" s="3"/>
      <c r="H1398" s="3"/>
    </row>
    <row r="1399">
      <c r="C1399" s="1"/>
      <c r="D1399" s="2"/>
      <c r="F1399" s="3"/>
      <c r="H1399" s="3"/>
    </row>
    <row r="1400">
      <c r="C1400" s="1"/>
      <c r="D1400" s="2"/>
      <c r="F1400" s="3"/>
      <c r="H1400" s="3"/>
    </row>
    <row r="1401">
      <c r="C1401" s="1"/>
      <c r="D1401" s="2"/>
      <c r="F1401" s="3"/>
      <c r="H1401" s="3"/>
    </row>
    <row r="1402">
      <c r="C1402" s="1"/>
      <c r="D1402" s="2"/>
      <c r="F1402" s="3"/>
      <c r="H1402" s="3"/>
    </row>
    <row r="1403">
      <c r="C1403" s="1"/>
      <c r="D1403" s="2"/>
      <c r="F1403" s="3"/>
      <c r="H1403" s="3"/>
    </row>
    <row r="1404">
      <c r="C1404" s="1"/>
      <c r="D1404" s="2"/>
      <c r="F1404" s="3"/>
      <c r="H1404" s="3"/>
    </row>
    <row r="1405">
      <c r="C1405" s="1"/>
      <c r="D1405" s="2"/>
      <c r="F1405" s="3"/>
      <c r="H1405" s="3"/>
    </row>
    <row r="1406">
      <c r="C1406" s="1"/>
      <c r="D1406" s="2"/>
      <c r="F1406" s="3"/>
      <c r="H1406" s="3"/>
    </row>
    <row r="1407">
      <c r="C1407" s="1"/>
      <c r="D1407" s="2"/>
      <c r="F1407" s="3"/>
      <c r="H1407" s="3"/>
    </row>
    <row r="1408">
      <c r="C1408" s="1"/>
      <c r="D1408" s="2"/>
      <c r="F1408" s="3"/>
      <c r="H1408" s="3"/>
    </row>
    <row r="1409">
      <c r="C1409" s="1"/>
      <c r="D1409" s="2"/>
      <c r="F1409" s="3"/>
      <c r="H1409" s="3"/>
    </row>
    <row r="1410">
      <c r="C1410" s="1"/>
      <c r="D1410" s="2"/>
      <c r="F1410" s="3"/>
      <c r="H1410" s="3"/>
    </row>
    <row r="1411">
      <c r="C1411" s="1"/>
      <c r="D1411" s="2"/>
      <c r="F1411" s="3"/>
      <c r="H1411" s="3"/>
    </row>
    <row r="1412">
      <c r="C1412" s="1"/>
      <c r="D1412" s="2"/>
      <c r="F1412" s="3"/>
      <c r="H1412" s="3"/>
    </row>
    <row r="1413">
      <c r="C1413" s="1"/>
      <c r="D1413" s="2"/>
      <c r="F1413" s="3"/>
      <c r="H1413" s="3"/>
    </row>
    <row r="1414">
      <c r="C1414" s="1"/>
      <c r="D1414" s="2"/>
      <c r="F1414" s="3"/>
      <c r="H1414" s="3"/>
    </row>
    <row r="1415">
      <c r="C1415" s="1"/>
      <c r="D1415" s="2"/>
      <c r="F1415" s="3"/>
      <c r="H1415" s="3"/>
    </row>
    <row r="1416">
      <c r="C1416" s="1"/>
      <c r="D1416" s="2"/>
      <c r="F1416" s="3"/>
      <c r="H1416" s="3"/>
    </row>
    <row r="1417">
      <c r="C1417" s="1"/>
      <c r="D1417" s="2"/>
      <c r="F1417" s="3"/>
      <c r="H1417" s="3"/>
    </row>
    <row r="1418">
      <c r="C1418" s="1"/>
      <c r="D1418" s="2"/>
      <c r="F1418" s="3"/>
      <c r="H1418" s="3"/>
    </row>
    <row r="1419">
      <c r="C1419" s="1"/>
      <c r="D1419" s="2"/>
      <c r="F1419" s="3"/>
      <c r="H1419" s="3"/>
    </row>
    <row r="1420">
      <c r="C1420" s="1"/>
      <c r="D1420" s="2"/>
      <c r="F1420" s="3"/>
      <c r="H1420" s="3"/>
    </row>
    <row r="1421">
      <c r="C1421" s="1"/>
      <c r="D1421" s="2"/>
      <c r="F1421" s="3"/>
      <c r="H1421" s="3"/>
    </row>
    <row r="1422">
      <c r="C1422" s="1"/>
      <c r="D1422" s="2"/>
      <c r="F1422" s="3"/>
      <c r="H1422" s="3"/>
    </row>
    <row r="1423">
      <c r="C1423" s="1"/>
      <c r="D1423" s="2"/>
      <c r="F1423" s="3"/>
      <c r="H1423" s="3"/>
    </row>
    <row r="1424">
      <c r="C1424" s="1"/>
      <c r="D1424" s="2"/>
      <c r="F1424" s="3"/>
      <c r="H1424" s="3"/>
    </row>
    <row r="1425">
      <c r="C1425" s="1"/>
      <c r="D1425" s="2"/>
      <c r="F1425" s="3"/>
      <c r="H1425" s="3"/>
    </row>
    <row r="1426">
      <c r="C1426" s="1"/>
      <c r="D1426" s="2"/>
      <c r="F1426" s="3"/>
      <c r="H1426" s="3"/>
    </row>
    <row r="1427">
      <c r="C1427" s="1"/>
      <c r="D1427" s="2"/>
      <c r="F1427" s="3"/>
      <c r="H1427" s="3"/>
    </row>
    <row r="1428">
      <c r="C1428" s="1"/>
      <c r="D1428" s="2"/>
      <c r="F1428" s="3"/>
      <c r="H1428" s="3"/>
    </row>
    <row r="1429">
      <c r="C1429" s="1"/>
      <c r="D1429" s="2"/>
      <c r="F1429" s="3"/>
      <c r="H1429" s="3"/>
    </row>
    <row r="1430">
      <c r="C1430" s="1"/>
      <c r="D1430" s="2"/>
      <c r="F1430" s="3"/>
      <c r="H1430" s="3"/>
    </row>
    <row r="1431">
      <c r="C1431" s="1"/>
      <c r="D1431" s="2"/>
      <c r="F1431" s="3"/>
      <c r="H1431" s="3"/>
    </row>
    <row r="1432">
      <c r="C1432" s="1"/>
      <c r="D1432" s="2"/>
      <c r="F1432" s="3"/>
      <c r="H1432" s="3"/>
    </row>
    <row r="1433">
      <c r="C1433" s="1"/>
      <c r="D1433" s="2"/>
      <c r="F1433" s="3"/>
      <c r="H1433" s="3"/>
    </row>
    <row r="1434">
      <c r="C1434" s="1"/>
      <c r="D1434" s="2"/>
      <c r="F1434" s="3"/>
      <c r="H1434" s="3"/>
    </row>
    <row r="1435">
      <c r="C1435" s="1"/>
      <c r="D1435" s="2"/>
      <c r="F1435" s="3"/>
      <c r="H1435" s="3"/>
    </row>
    <row r="1436">
      <c r="C1436" s="1"/>
      <c r="D1436" s="2"/>
      <c r="F1436" s="3"/>
      <c r="H1436" s="3"/>
    </row>
    <row r="1437">
      <c r="C1437" s="1"/>
      <c r="D1437" s="2"/>
      <c r="F1437" s="3"/>
      <c r="H1437" s="3"/>
    </row>
    <row r="1438">
      <c r="C1438" s="1"/>
      <c r="D1438" s="2"/>
      <c r="F1438" s="3"/>
      <c r="H1438" s="3"/>
    </row>
    <row r="1439">
      <c r="C1439" s="1"/>
      <c r="D1439" s="2"/>
      <c r="F1439" s="3"/>
      <c r="H1439" s="3"/>
    </row>
    <row r="1440">
      <c r="C1440" s="1"/>
      <c r="D1440" s="2"/>
      <c r="F1440" s="3"/>
      <c r="H1440" s="3"/>
    </row>
    <row r="1441">
      <c r="C1441" s="1"/>
      <c r="D1441" s="2"/>
      <c r="F1441" s="3"/>
      <c r="H1441" s="3"/>
    </row>
    <row r="1442">
      <c r="C1442" s="1"/>
      <c r="D1442" s="2"/>
      <c r="F1442" s="3"/>
      <c r="H1442" s="3"/>
    </row>
    <row r="1443">
      <c r="C1443" s="1"/>
      <c r="D1443" s="2"/>
      <c r="F1443" s="3"/>
      <c r="H1443" s="3"/>
    </row>
    <row r="1444">
      <c r="C1444" s="1"/>
      <c r="D1444" s="2"/>
      <c r="F1444" s="3"/>
      <c r="H1444" s="3"/>
    </row>
    <row r="1445">
      <c r="C1445" s="1"/>
      <c r="D1445" s="2"/>
      <c r="F1445" s="3"/>
      <c r="H1445" s="3"/>
    </row>
    <row r="1446">
      <c r="C1446" s="1"/>
      <c r="D1446" s="2"/>
      <c r="F1446" s="3"/>
      <c r="H1446" s="3"/>
    </row>
    <row r="1447">
      <c r="C1447" s="1"/>
      <c r="D1447" s="2"/>
      <c r="F1447" s="3"/>
      <c r="H1447" s="3"/>
    </row>
    <row r="1448">
      <c r="C1448" s="1"/>
      <c r="D1448" s="2"/>
      <c r="F1448" s="3"/>
      <c r="H1448" s="3"/>
    </row>
    <row r="1449">
      <c r="C1449" s="1"/>
      <c r="D1449" s="2"/>
      <c r="F1449" s="3"/>
      <c r="H1449" s="3"/>
    </row>
    <row r="1450">
      <c r="C1450" s="1"/>
      <c r="D1450" s="2"/>
      <c r="F1450" s="3"/>
      <c r="H1450" s="3"/>
    </row>
    <row r="1451">
      <c r="C1451" s="1"/>
      <c r="D1451" s="2"/>
      <c r="F1451" s="3"/>
      <c r="H1451" s="3"/>
    </row>
    <row r="1452">
      <c r="C1452" s="1"/>
      <c r="D1452" s="2"/>
      <c r="F1452" s="3"/>
      <c r="H1452" s="3"/>
    </row>
    <row r="1453">
      <c r="C1453" s="1"/>
      <c r="D1453" s="2"/>
      <c r="F1453" s="3"/>
      <c r="H1453" s="3"/>
    </row>
    <row r="1454">
      <c r="C1454" s="1"/>
      <c r="D1454" s="2"/>
      <c r="F1454" s="3"/>
      <c r="H1454" s="3"/>
    </row>
    <row r="1455">
      <c r="C1455" s="1"/>
      <c r="D1455" s="2"/>
      <c r="F1455" s="3"/>
      <c r="H1455" s="3"/>
    </row>
    <row r="1456">
      <c r="C1456" s="1"/>
      <c r="D1456" s="2"/>
      <c r="F1456" s="3"/>
      <c r="H1456" s="3"/>
    </row>
    <row r="1457">
      <c r="C1457" s="1"/>
      <c r="D1457" s="2"/>
      <c r="F1457" s="3"/>
      <c r="H1457" s="3"/>
    </row>
    <row r="1458">
      <c r="C1458" s="1"/>
      <c r="D1458" s="2"/>
      <c r="F1458" s="3"/>
      <c r="H1458" s="3"/>
    </row>
    <row r="1459">
      <c r="C1459" s="1"/>
      <c r="D1459" s="2"/>
      <c r="F1459" s="3"/>
      <c r="H1459" s="3"/>
    </row>
    <row r="1460">
      <c r="C1460" s="1"/>
      <c r="D1460" s="2"/>
      <c r="F1460" s="3"/>
      <c r="H1460" s="3"/>
    </row>
    <row r="1461">
      <c r="C1461" s="1"/>
      <c r="D1461" s="2"/>
      <c r="F1461" s="3"/>
      <c r="H1461" s="3"/>
    </row>
    <row r="1462">
      <c r="C1462" s="1"/>
      <c r="D1462" s="2"/>
      <c r="F1462" s="3"/>
      <c r="H1462" s="3"/>
    </row>
    <row r="1463">
      <c r="C1463" s="1"/>
      <c r="D1463" s="2"/>
      <c r="F1463" s="3"/>
      <c r="H1463" s="3"/>
    </row>
    <row r="1464">
      <c r="C1464" s="1"/>
      <c r="D1464" s="2"/>
      <c r="F1464" s="3"/>
      <c r="H1464" s="3"/>
    </row>
    <row r="1465">
      <c r="C1465" s="1"/>
      <c r="D1465" s="2"/>
      <c r="F1465" s="3"/>
      <c r="H1465" s="3"/>
    </row>
    <row r="1466">
      <c r="C1466" s="1"/>
      <c r="D1466" s="2"/>
      <c r="F1466" s="3"/>
      <c r="H1466" s="3"/>
    </row>
    <row r="1467">
      <c r="C1467" s="1"/>
      <c r="D1467" s="2"/>
      <c r="F1467" s="3"/>
      <c r="H1467" s="3"/>
    </row>
    <row r="1468">
      <c r="C1468" s="1"/>
      <c r="D1468" s="2"/>
      <c r="F1468" s="3"/>
      <c r="H1468" s="3"/>
    </row>
    <row r="1469">
      <c r="C1469" s="1"/>
      <c r="D1469" s="2"/>
      <c r="F1469" s="3"/>
      <c r="H1469" s="3"/>
    </row>
    <row r="1470">
      <c r="C1470" s="1"/>
      <c r="D1470" s="2"/>
      <c r="F1470" s="3"/>
      <c r="H1470" s="3"/>
    </row>
    <row r="1471">
      <c r="C1471" s="1"/>
      <c r="D1471" s="2"/>
      <c r="F1471" s="3"/>
      <c r="H1471" s="3"/>
    </row>
    <row r="1472">
      <c r="C1472" s="1"/>
      <c r="D1472" s="2"/>
      <c r="F1472" s="3"/>
      <c r="H1472" s="3"/>
    </row>
    <row r="1473">
      <c r="C1473" s="1"/>
      <c r="D1473" s="2"/>
      <c r="F1473" s="3"/>
      <c r="H1473" s="3"/>
    </row>
    <row r="1474">
      <c r="C1474" s="1"/>
      <c r="D1474" s="2"/>
      <c r="F1474" s="3"/>
      <c r="H1474" s="3"/>
    </row>
    <row r="1475">
      <c r="C1475" s="1"/>
      <c r="D1475" s="2"/>
      <c r="F1475" s="3"/>
      <c r="H1475" s="3"/>
    </row>
    <row r="1476">
      <c r="C1476" s="1"/>
      <c r="D1476" s="2"/>
      <c r="F1476" s="3"/>
      <c r="H1476" s="3"/>
    </row>
    <row r="1477">
      <c r="C1477" s="1"/>
      <c r="D1477" s="2"/>
      <c r="F1477" s="3"/>
      <c r="H1477" s="3"/>
    </row>
    <row r="1478">
      <c r="C1478" s="1"/>
      <c r="D1478" s="2"/>
      <c r="F1478" s="3"/>
      <c r="H1478" s="3"/>
    </row>
    <row r="1479">
      <c r="C1479" s="1"/>
      <c r="D1479" s="2"/>
      <c r="F1479" s="3"/>
      <c r="H1479" s="3"/>
    </row>
    <row r="1480">
      <c r="C1480" s="1"/>
      <c r="D1480" s="2"/>
      <c r="F1480" s="3"/>
      <c r="H1480" s="3"/>
    </row>
    <row r="1481">
      <c r="C1481" s="1"/>
      <c r="D1481" s="2"/>
      <c r="F1481" s="3"/>
      <c r="H1481" s="3"/>
    </row>
    <row r="1482">
      <c r="C1482" s="1"/>
      <c r="D1482" s="2"/>
      <c r="F1482" s="3"/>
      <c r="H1482" s="3"/>
    </row>
    <row r="1483">
      <c r="C1483" s="1"/>
      <c r="D1483" s="2"/>
      <c r="F1483" s="3"/>
      <c r="H1483" s="3"/>
    </row>
    <row r="1484">
      <c r="C1484" s="1"/>
      <c r="D1484" s="2"/>
      <c r="F1484" s="3"/>
      <c r="H1484" s="3"/>
    </row>
    <row r="1485">
      <c r="C1485" s="1"/>
      <c r="D1485" s="2"/>
      <c r="F1485" s="3"/>
      <c r="H1485" s="3"/>
    </row>
    <row r="1486">
      <c r="C1486" s="1"/>
      <c r="D1486" s="2"/>
      <c r="F1486" s="3"/>
      <c r="H1486" s="3"/>
    </row>
    <row r="1487">
      <c r="C1487" s="1"/>
      <c r="D1487" s="2"/>
      <c r="F1487" s="3"/>
      <c r="H1487" s="3"/>
    </row>
    <row r="1488">
      <c r="C1488" s="1"/>
      <c r="D1488" s="2"/>
      <c r="F1488" s="3"/>
      <c r="H1488" s="3"/>
    </row>
    <row r="1489">
      <c r="C1489" s="1"/>
      <c r="D1489" s="2"/>
      <c r="F1489" s="3"/>
      <c r="H1489" s="3"/>
    </row>
    <row r="1490">
      <c r="C1490" s="1"/>
      <c r="D1490" s="2"/>
      <c r="F1490" s="3"/>
      <c r="H1490" s="3"/>
    </row>
    <row r="1491">
      <c r="C1491" s="1"/>
      <c r="D1491" s="2"/>
      <c r="F1491" s="3"/>
      <c r="H1491" s="3"/>
    </row>
    <row r="1492">
      <c r="C1492" s="1"/>
      <c r="D1492" s="2"/>
      <c r="F1492" s="3"/>
      <c r="H1492" s="3"/>
    </row>
    <row r="1493">
      <c r="C1493" s="1"/>
      <c r="D1493" s="2"/>
      <c r="F1493" s="3"/>
      <c r="H1493" s="3"/>
    </row>
    <row r="1494">
      <c r="C1494" s="1"/>
      <c r="D1494" s="2"/>
      <c r="F1494" s="3"/>
      <c r="H1494" s="3"/>
    </row>
    <row r="1495">
      <c r="C1495" s="1"/>
      <c r="D1495" s="2"/>
      <c r="F1495" s="3"/>
      <c r="H1495" s="3"/>
    </row>
    <row r="1496">
      <c r="C1496" s="1"/>
      <c r="D1496" s="2"/>
      <c r="F1496" s="3"/>
      <c r="H1496" s="3"/>
    </row>
    <row r="1497">
      <c r="C1497" s="1"/>
      <c r="D1497" s="2"/>
      <c r="F1497" s="3"/>
      <c r="H1497" s="3"/>
    </row>
    <row r="1498">
      <c r="C1498" s="1"/>
      <c r="D1498" s="2"/>
      <c r="F1498" s="3"/>
      <c r="H1498" s="3"/>
    </row>
    <row r="1499">
      <c r="C1499" s="1"/>
      <c r="D1499" s="2"/>
      <c r="F1499" s="3"/>
      <c r="H1499" s="3"/>
    </row>
    <row r="1500">
      <c r="C1500" s="1"/>
      <c r="D1500" s="2"/>
      <c r="F1500" s="3"/>
      <c r="H1500" s="3"/>
    </row>
    <row r="1501">
      <c r="C1501" s="1"/>
      <c r="D1501" s="2"/>
      <c r="F1501" s="3"/>
      <c r="H1501" s="3"/>
    </row>
    <row r="1502">
      <c r="C1502" s="1"/>
      <c r="D1502" s="2"/>
      <c r="F1502" s="3"/>
      <c r="H1502" s="3"/>
    </row>
    <row r="1503">
      <c r="C1503" s="1"/>
      <c r="D1503" s="2"/>
      <c r="F1503" s="3"/>
      <c r="H1503" s="3"/>
    </row>
    <row r="1504">
      <c r="C1504" s="1"/>
      <c r="D1504" s="2"/>
      <c r="F1504" s="3"/>
      <c r="H1504" s="3"/>
    </row>
    <row r="1505">
      <c r="C1505" s="1"/>
      <c r="D1505" s="2"/>
      <c r="F1505" s="3"/>
      <c r="H1505" s="3"/>
    </row>
    <row r="1506">
      <c r="C1506" s="1"/>
      <c r="D1506" s="2"/>
      <c r="F1506" s="3"/>
      <c r="H1506" s="3"/>
    </row>
    <row r="1507">
      <c r="C1507" s="1"/>
      <c r="D1507" s="2"/>
      <c r="F1507" s="3"/>
      <c r="H1507" s="3"/>
    </row>
    <row r="1508">
      <c r="C1508" s="1"/>
      <c r="D1508" s="2"/>
      <c r="F1508" s="3"/>
      <c r="H1508" s="3"/>
    </row>
    <row r="1509">
      <c r="C1509" s="1"/>
      <c r="D1509" s="2"/>
      <c r="F1509" s="3"/>
      <c r="H1509" s="3"/>
    </row>
    <row r="1510">
      <c r="C1510" s="1"/>
      <c r="D1510" s="2"/>
      <c r="F1510" s="3"/>
      <c r="H1510" s="3"/>
    </row>
    <row r="1511">
      <c r="C1511" s="1"/>
      <c r="D1511" s="2"/>
      <c r="F1511" s="3"/>
      <c r="H1511" s="3"/>
    </row>
    <row r="1512">
      <c r="C1512" s="1"/>
      <c r="D1512" s="2"/>
      <c r="F1512" s="3"/>
      <c r="H1512" s="3"/>
    </row>
    <row r="1513">
      <c r="C1513" s="1"/>
      <c r="D1513" s="2"/>
      <c r="F1513" s="3"/>
      <c r="H1513" s="3"/>
    </row>
    <row r="1514">
      <c r="C1514" s="1"/>
      <c r="D1514" s="2"/>
      <c r="F1514" s="3"/>
      <c r="H1514" s="3"/>
    </row>
    <row r="1515">
      <c r="C1515" s="1"/>
      <c r="D1515" s="2"/>
      <c r="F1515" s="3"/>
      <c r="H1515" s="3"/>
    </row>
    <row r="1516">
      <c r="C1516" s="1"/>
      <c r="D1516" s="2"/>
      <c r="F1516" s="3"/>
      <c r="H1516" s="3"/>
    </row>
    <row r="1517">
      <c r="C1517" s="1"/>
      <c r="D1517" s="2"/>
      <c r="F1517" s="3"/>
      <c r="H1517" s="3"/>
    </row>
    <row r="1518">
      <c r="C1518" s="1"/>
      <c r="D1518" s="2"/>
      <c r="F1518" s="3"/>
      <c r="H1518" s="3"/>
    </row>
    <row r="1519">
      <c r="C1519" s="1"/>
      <c r="D1519" s="2"/>
      <c r="F1519" s="3"/>
      <c r="H1519" s="3"/>
    </row>
    <row r="1520">
      <c r="C1520" s="1"/>
      <c r="D1520" s="2"/>
      <c r="F1520" s="3"/>
      <c r="H1520" s="3"/>
    </row>
    <row r="1521">
      <c r="C1521" s="1"/>
      <c r="D1521" s="2"/>
      <c r="F1521" s="3"/>
      <c r="H1521" s="3"/>
    </row>
    <row r="1522">
      <c r="C1522" s="1"/>
      <c r="D1522" s="2"/>
      <c r="F1522" s="3"/>
      <c r="H1522" s="3"/>
    </row>
    <row r="1523">
      <c r="C1523" s="1"/>
      <c r="D1523" s="2"/>
      <c r="F1523" s="3"/>
      <c r="H1523" s="3"/>
    </row>
    <row r="1524">
      <c r="C1524" s="1"/>
      <c r="D1524" s="2"/>
      <c r="F1524" s="3"/>
      <c r="H1524" s="3"/>
    </row>
    <row r="1525">
      <c r="C1525" s="1"/>
      <c r="D1525" s="2"/>
      <c r="F1525" s="3"/>
      <c r="H1525" s="3"/>
    </row>
    <row r="1526">
      <c r="C1526" s="1"/>
      <c r="D1526" s="2"/>
      <c r="F1526" s="3"/>
      <c r="H1526" s="3"/>
    </row>
    <row r="1527">
      <c r="C1527" s="1"/>
      <c r="D1527" s="2"/>
      <c r="F1527" s="3"/>
      <c r="H1527" s="3"/>
    </row>
    <row r="1528">
      <c r="C1528" s="1"/>
      <c r="D1528" s="2"/>
      <c r="F1528" s="3"/>
      <c r="H1528" s="3"/>
    </row>
    <row r="1529">
      <c r="C1529" s="1"/>
      <c r="D1529" s="2"/>
      <c r="F1529" s="3"/>
      <c r="H1529" s="3"/>
    </row>
    <row r="1530">
      <c r="C1530" s="1"/>
      <c r="D1530" s="2"/>
      <c r="F1530" s="3"/>
      <c r="H1530" s="3"/>
    </row>
    <row r="1531">
      <c r="C1531" s="1"/>
      <c r="D1531" s="2"/>
      <c r="F1531" s="3"/>
      <c r="H1531" s="3"/>
    </row>
    <row r="1532">
      <c r="C1532" s="1"/>
      <c r="D1532" s="2"/>
      <c r="F1532" s="3"/>
      <c r="H1532" s="3"/>
    </row>
    <row r="1533">
      <c r="C1533" s="1"/>
      <c r="D1533" s="2"/>
      <c r="F1533" s="3"/>
      <c r="H1533" s="3"/>
    </row>
    <row r="1534">
      <c r="C1534" s="1"/>
      <c r="D1534" s="2"/>
      <c r="F1534" s="3"/>
      <c r="H1534" s="3"/>
    </row>
    <row r="1535">
      <c r="C1535" s="1"/>
      <c r="D1535" s="2"/>
      <c r="F1535" s="3"/>
      <c r="H1535" s="3"/>
    </row>
    <row r="1536">
      <c r="C1536" s="1"/>
      <c r="D1536" s="2"/>
      <c r="F1536" s="3"/>
      <c r="H1536" s="3"/>
    </row>
    <row r="1537">
      <c r="C1537" s="1"/>
      <c r="D1537" s="2"/>
      <c r="F1537" s="3"/>
      <c r="H1537" s="3"/>
    </row>
    <row r="1538">
      <c r="C1538" s="1"/>
      <c r="D1538" s="2"/>
      <c r="F1538" s="3"/>
      <c r="H1538" s="3"/>
    </row>
    <row r="1539">
      <c r="C1539" s="1"/>
      <c r="D1539" s="2"/>
      <c r="F1539" s="3"/>
      <c r="H1539" s="3"/>
    </row>
    <row r="1540">
      <c r="C1540" s="1"/>
      <c r="D1540" s="2"/>
      <c r="F1540" s="3"/>
      <c r="H1540" s="3"/>
    </row>
    <row r="1541">
      <c r="C1541" s="1"/>
      <c r="D1541" s="2"/>
      <c r="F1541" s="3"/>
      <c r="H1541" s="3"/>
    </row>
    <row r="1542">
      <c r="C1542" s="1"/>
      <c r="D1542" s="2"/>
      <c r="F1542" s="3"/>
      <c r="H1542" s="3"/>
    </row>
    <row r="1543">
      <c r="C1543" s="1"/>
      <c r="D1543" s="2"/>
      <c r="F1543" s="3"/>
      <c r="H1543" s="3"/>
    </row>
    <row r="1544">
      <c r="C1544" s="1"/>
      <c r="D1544" s="2"/>
      <c r="F1544" s="3"/>
      <c r="H1544" s="3"/>
    </row>
    <row r="1545">
      <c r="C1545" s="1"/>
      <c r="D1545" s="2"/>
      <c r="F1545" s="3"/>
      <c r="H1545" s="3"/>
    </row>
    <row r="1546">
      <c r="C1546" s="1"/>
      <c r="D1546" s="2"/>
      <c r="F1546" s="3"/>
      <c r="H1546" s="3"/>
    </row>
    <row r="1547">
      <c r="C1547" s="1"/>
      <c r="D1547" s="2"/>
      <c r="F1547" s="3"/>
      <c r="H1547" s="3"/>
    </row>
    <row r="1548">
      <c r="C1548" s="1"/>
      <c r="D1548" s="2"/>
      <c r="F1548" s="3"/>
      <c r="H1548" s="3"/>
    </row>
    <row r="1549">
      <c r="C1549" s="1"/>
      <c r="D1549" s="2"/>
      <c r="F1549" s="3"/>
      <c r="H1549" s="3"/>
    </row>
    <row r="1550">
      <c r="C1550" s="1"/>
      <c r="D1550" s="2"/>
      <c r="F1550" s="3"/>
      <c r="H1550" s="3"/>
    </row>
    <row r="1551">
      <c r="C1551" s="1"/>
      <c r="D1551" s="2"/>
      <c r="F1551" s="3"/>
      <c r="H1551" s="3"/>
    </row>
    <row r="1552">
      <c r="C1552" s="1"/>
      <c r="D1552" s="2"/>
      <c r="F1552" s="3"/>
      <c r="H1552" s="3"/>
    </row>
    <row r="1553">
      <c r="C1553" s="1"/>
      <c r="D1553" s="2"/>
      <c r="F1553" s="3"/>
      <c r="H1553" s="3"/>
    </row>
    <row r="1554">
      <c r="C1554" s="1"/>
      <c r="D1554" s="2"/>
      <c r="F1554" s="3"/>
      <c r="H1554" s="3"/>
    </row>
    <row r="1555">
      <c r="C1555" s="1"/>
      <c r="D1555" s="2"/>
      <c r="F1555" s="3"/>
      <c r="H1555" s="3"/>
    </row>
    <row r="1556">
      <c r="C1556" s="1"/>
      <c r="D1556" s="2"/>
      <c r="F1556" s="3"/>
      <c r="H1556" s="3"/>
    </row>
    <row r="1557">
      <c r="C1557" s="1"/>
      <c r="D1557" s="2"/>
      <c r="F1557" s="3"/>
      <c r="H1557" s="3"/>
    </row>
    <row r="1558">
      <c r="C1558" s="1"/>
      <c r="D1558" s="2"/>
      <c r="F1558" s="3"/>
      <c r="H1558" s="3"/>
    </row>
    <row r="1559">
      <c r="C1559" s="1"/>
      <c r="D1559" s="2"/>
      <c r="F1559" s="3"/>
      <c r="H1559" s="3"/>
    </row>
    <row r="1560">
      <c r="C1560" s="1"/>
      <c r="D1560" s="2"/>
      <c r="F1560" s="3"/>
      <c r="H1560" s="3"/>
    </row>
    <row r="1561">
      <c r="C1561" s="1"/>
      <c r="D1561" s="2"/>
      <c r="F1561" s="3"/>
      <c r="H1561" s="3"/>
    </row>
    <row r="1562">
      <c r="C1562" s="1"/>
      <c r="D1562" s="2"/>
      <c r="F1562" s="3"/>
      <c r="H1562" s="3"/>
    </row>
    <row r="1563">
      <c r="C1563" s="1"/>
      <c r="D1563" s="2"/>
      <c r="F1563" s="3"/>
      <c r="H1563" s="3"/>
    </row>
    <row r="1564">
      <c r="C1564" s="1"/>
      <c r="D1564" s="2"/>
      <c r="F1564" s="3"/>
      <c r="H1564" s="3"/>
    </row>
    <row r="1565">
      <c r="C1565" s="1"/>
      <c r="D1565" s="2"/>
      <c r="F1565" s="3"/>
      <c r="H1565" s="3"/>
    </row>
    <row r="1566">
      <c r="C1566" s="1"/>
      <c r="D1566" s="2"/>
      <c r="F1566" s="3"/>
      <c r="H1566" s="3"/>
    </row>
    <row r="1567">
      <c r="C1567" s="1"/>
      <c r="D1567" s="2"/>
      <c r="F1567" s="3"/>
      <c r="H1567" s="3"/>
    </row>
    <row r="1568">
      <c r="C1568" s="1"/>
      <c r="D1568" s="2"/>
      <c r="F1568" s="3"/>
      <c r="H1568" s="3"/>
    </row>
    <row r="1569">
      <c r="C1569" s="1"/>
      <c r="D1569" s="2"/>
      <c r="F1569" s="3"/>
      <c r="H1569" s="3"/>
    </row>
    <row r="1570">
      <c r="C1570" s="1"/>
      <c r="D1570" s="2"/>
      <c r="F1570" s="3"/>
      <c r="H1570" s="3"/>
    </row>
    <row r="1571">
      <c r="C1571" s="1"/>
      <c r="D1571" s="2"/>
      <c r="F1571" s="3"/>
      <c r="H1571" s="3"/>
    </row>
    <row r="1572">
      <c r="C1572" s="1"/>
      <c r="D1572" s="2"/>
      <c r="F1572" s="3"/>
      <c r="H1572" s="3"/>
    </row>
    <row r="1573">
      <c r="C1573" s="1"/>
      <c r="D1573" s="2"/>
      <c r="F1573" s="3"/>
      <c r="H1573" s="3"/>
    </row>
    <row r="1574">
      <c r="C1574" s="1"/>
      <c r="D1574" s="2"/>
      <c r="F1574" s="3"/>
      <c r="H1574" s="3"/>
    </row>
    <row r="1575">
      <c r="C1575" s="1"/>
      <c r="D1575" s="2"/>
      <c r="F1575" s="3"/>
      <c r="H1575" s="3"/>
    </row>
    <row r="1576">
      <c r="C1576" s="1"/>
      <c r="D1576" s="2"/>
      <c r="F1576" s="3"/>
      <c r="H1576" s="3"/>
    </row>
    <row r="1577">
      <c r="C1577" s="1"/>
      <c r="D1577" s="2"/>
      <c r="F1577" s="3"/>
      <c r="H1577" s="3"/>
    </row>
    <row r="1578">
      <c r="C1578" s="1"/>
      <c r="D1578" s="2"/>
      <c r="F1578" s="3"/>
      <c r="H1578" s="3"/>
    </row>
    <row r="1579">
      <c r="C1579" s="1"/>
      <c r="D1579" s="2"/>
      <c r="F1579" s="3"/>
      <c r="H1579" s="3"/>
    </row>
    <row r="1580">
      <c r="C1580" s="1"/>
      <c r="D1580" s="2"/>
      <c r="F1580" s="3"/>
      <c r="H1580" s="3"/>
    </row>
    <row r="1581">
      <c r="C1581" s="1"/>
      <c r="D1581" s="2"/>
      <c r="F1581" s="3"/>
      <c r="H1581" s="3"/>
    </row>
    <row r="1582">
      <c r="C1582" s="1"/>
      <c r="D1582" s="2"/>
      <c r="F1582" s="3"/>
      <c r="H1582" s="3"/>
    </row>
    <row r="1583">
      <c r="C1583" s="1"/>
      <c r="D1583" s="2"/>
      <c r="F1583" s="3"/>
      <c r="H1583" s="3"/>
    </row>
    <row r="1584">
      <c r="C1584" s="1"/>
      <c r="D1584" s="2"/>
      <c r="F1584" s="3"/>
      <c r="H1584" s="3"/>
    </row>
    <row r="1585">
      <c r="C1585" s="1"/>
      <c r="D1585" s="2"/>
      <c r="F1585" s="3"/>
      <c r="H1585" s="3"/>
    </row>
    <row r="1586">
      <c r="C1586" s="1"/>
      <c r="D1586" s="2"/>
      <c r="F1586" s="3"/>
      <c r="H1586" s="3"/>
    </row>
    <row r="1587">
      <c r="C1587" s="1"/>
      <c r="D1587" s="2"/>
      <c r="F1587" s="3"/>
      <c r="H1587" s="3"/>
    </row>
    <row r="1588">
      <c r="C1588" s="1"/>
      <c r="D1588" s="2"/>
      <c r="F1588" s="3"/>
      <c r="H1588" s="3"/>
    </row>
    <row r="1589">
      <c r="C1589" s="1"/>
      <c r="D1589" s="2"/>
      <c r="F1589" s="3"/>
      <c r="H1589" s="3"/>
    </row>
    <row r="1590">
      <c r="C1590" s="1"/>
      <c r="D1590" s="2"/>
      <c r="F1590" s="3"/>
      <c r="H1590" s="3"/>
    </row>
    <row r="1591">
      <c r="C1591" s="1"/>
      <c r="D1591" s="2"/>
      <c r="F1591" s="3"/>
      <c r="H1591" s="3"/>
    </row>
    <row r="1592">
      <c r="C1592" s="1"/>
      <c r="D1592" s="2"/>
      <c r="F1592" s="3"/>
      <c r="H1592" s="3"/>
    </row>
    <row r="1593">
      <c r="C1593" s="1"/>
      <c r="D1593" s="2"/>
      <c r="F1593" s="3"/>
      <c r="H1593" s="3"/>
    </row>
    <row r="1594">
      <c r="C1594" s="1"/>
      <c r="D1594" s="2"/>
      <c r="F1594" s="3"/>
      <c r="H1594" s="3"/>
    </row>
    <row r="1595">
      <c r="C1595" s="1"/>
      <c r="D1595" s="2"/>
      <c r="F1595" s="3"/>
      <c r="H1595" s="3"/>
    </row>
    <row r="1596">
      <c r="C1596" s="1"/>
      <c r="D1596" s="2"/>
      <c r="F1596" s="3"/>
      <c r="H1596" s="3"/>
    </row>
    <row r="1597">
      <c r="C1597" s="1"/>
      <c r="D1597" s="2"/>
      <c r="F1597" s="3"/>
      <c r="H1597" s="3"/>
    </row>
    <row r="1598">
      <c r="C1598" s="1"/>
      <c r="D1598" s="2"/>
      <c r="F1598" s="3"/>
      <c r="H1598" s="3"/>
    </row>
    <row r="1599">
      <c r="C1599" s="1"/>
      <c r="D1599" s="2"/>
      <c r="F1599" s="3"/>
      <c r="H1599" s="3"/>
    </row>
    <row r="1600">
      <c r="C1600" s="1"/>
      <c r="D1600" s="2"/>
      <c r="F1600" s="3"/>
      <c r="H1600" s="3"/>
    </row>
    <row r="1601">
      <c r="C1601" s="1"/>
      <c r="D1601" s="2"/>
      <c r="F1601" s="3"/>
      <c r="H1601" s="3"/>
    </row>
    <row r="1602">
      <c r="C1602" s="1"/>
      <c r="D1602" s="2"/>
      <c r="F1602" s="3"/>
      <c r="H1602" s="3"/>
    </row>
    <row r="1603">
      <c r="C1603" s="1"/>
      <c r="D1603" s="2"/>
      <c r="F1603" s="3"/>
      <c r="H1603" s="3"/>
    </row>
    <row r="1604">
      <c r="C1604" s="1"/>
      <c r="D1604" s="2"/>
      <c r="F1604" s="3"/>
      <c r="H1604" s="3"/>
    </row>
    <row r="1605">
      <c r="C1605" s="1"/>
      <c r="D1605" s="2"/>
      <c r="F1605" s="3"/>
      <c r="H1605" s="3"/>
    </row>
    <row r="1606">
      <c r="C1606" s="1"/>
      <c r="D1606" s="2"/>
      <c r="F1606" s="3"/>
      <c r="H1606" s="3"/>
    </row>
    <row r="1607">
      <c r="C1607" s="1"/>
      <c r="D1607" s="2"/>
      <c r="F1607" s="3"/>
      <c r="H1607" s="3"/>
    </row>
    <row r="1608">
      <c r="C1608" s="1"/>
      <c r="D1608" s="2"/>
      <c r="F1608" s="3"/>
      <c r="H1608" s="3"/>
    </row>
    <row r="1609">
      <c r="C1609" s="1"/>
      <c r="D1609" s="2"/>
      <c r="F1609" s="3"/>
      <c r="H1609" s="3"/>
    </row>
    <row r="1610">
      <c r="C1610" s="1"/>
      <c r="D1610" s="2"/>
      <c r="F1610" s="3"/>
      <c r="H1610" s="3"/>
    </row>
    <row r="1611">
      <c r="C1611" s="1"/>
      <c r="D1611" s="2"/>
      <c r="F1611" s="3"/>
      <c r="H1611" s="3"/>
    </row>
    <row r="1612">
      <c r="C1612" s="1"/>
      <c r="D1612" s="2"/>
      <c r="F1612" s="3"/>
      <c r="H1612" s="3"/>
    </row>
    <row r="1613">
      <c r="C1613" s="1"/>
      <c r="D1613" s="2"/>
      <c r="F1613" s="3"/>
      <c r="H1613" s="3"/>
    </row>
    <row r="1614">
      <c r="C1614" s="1"/>
      <c r="D1614" s="2"/>
      <c r="F1614" s="3"/>
      <c r="H1614" s="3"/>
    </row>
    <row r="1615">
      <c r="C1615" s="1"/>
      <c r="D1615" s="2"/>
      <c r="F1615" s="3"/>
      <c r="H1615" s="3"/>
    </row>
    <row r="1616">
      <c r="C1616" s="1"/>
      <c r="D1616" s="2"/>
      <c r="F1616" s="3"/>
      <c r="H1616" s="3"/>
    </row>
    <row r="1617">
      <c r="C1617" s="1"/>
      <c r="D1617" s="2"/>
      <c r="F1617" s="3"/>
      <c r="H1617" s="3"/>
    </row>
    <row r="1618">
      <c r="C1618" s="1"/>
      <c r="D1618" s="2"/>
      <c r="F1618" s="3"/>
      <c r="H1618" s="3"/>
    </row>
    <row r="1619">
      <c r="C1619" s="1"/>
      <c r="D1619" s="2"/>
      <c r="F1619" s="3"/>
      <c r="H1619" s="3"/>
    </row>
    <row r="1620">
      <c r="C1620" s="1"/>
      <c r="D1620" s="2"/>
      <c r="F1620" s="3"/>
      <c r="H1620" s="3"/>
    </row>
    <row r="1621">
      <c r="C1621" s="1"/>
      <c r="D1621" s="2"/>
      <c r="F1621" s="3"/>
      <c r="H1621" s="3"/>
    </row>
    <row r="1622">
      <c r="C1622" s="1"/>
      <c r="D1622" s="2"/>
      <c r="F1622" s="3"/>
      <c r="H1622" s="3"/>
    </row>
    <row r="1623">
      <c r="C1623" s="1"/>
      <c r="D1623" s="2"/>
      <c r="F1623" s="3"/>
      <c r="H1623" s="3"/>
    </row>
    <row r="1624">
      <c r="C1624" s="1"/>
      <c r="D1624" s="2"/>
      <c r="F1624" s="3"/>
      <c r="H1624" s="3"/>
    </row>
    <row r="1625">
      <c r="C1625" s="1"/>
      <c r="D1625" s="2"/>
      <c r="F1625" s="3"/>
      <c r="H1625" s="3"/>
    </row>
    <row r="1626">
      <c r="C1626" s="1"/>
      <c r="D1626" s="2"/>
      <c r="F1626" s="3"/>
      <c r="H1626" s="3"/>
    </row>
    <row r="1627">
      <c r="C1627" s="1"/>
      <c r="D1627" s="2"/>
      <c r="F1627" s="3"/>
      <c r="H1627" s="3"/>
    </row>
    <row r="1628">
      <c r="C1628" s="1"/>
      <c r="D1628" s="2"/>
      <c r="F1628" s="3"/>
      <c r="H1628" s="3"/>
    </row>
    <row r="1629">
      <c r="C1629" s="1"/>
      <c r="D1629" s="2"/>
      <c r="F1629" s="3"/>
      <c r="H1629" s="3"/>
    </row>
    <row r="1630">
      <c r="C1630" s="1"/>
      <c r="D1630" s="2"/>
      <c r="F1630" s="3"/>
      <c r="H1630" s="3"/>
    </row>
    <row r="1631">
      <c r="C1631" s="1"/>
      <c r="D1631" s="2"/>
      <c r="F1631" s="3"/>
      <c r="H1631" s="3"/>
    </row>
    <row r="1632">
      <c r="C1632" s="1"/>
      <c r="D1632" s="2"/>
      <c r="F1632" s="3"/>
      <c r="H1632" s="3"/>
    </row>
    <row r="1633">
      <c r="C1633" s="1"/>
      <c r="D1633" s="2"/>
      <c r="F1633" s="3"/>
      <c r="H1633" s="3"/>
    </row>
    <row r="1634">
      <c r="C1634" s="1"/>
      <c r="D1634" s="2"/>
      <c r="F1634" s="3"/>
      <c r="H1634" s="3"/>
    </row>
    <row r="1635">
      <c r="C1635" s="1"/>
      <c r="D1635" s="2"/>
      <c r="F1635" s="3"/>
      <c r="H1635" s="3"/>
    </row>
    <row r="1636">
      <c r="C1636" s="1"/>
      <c r="D1636" s="2"/>
      <c r="F1636" s="3"/>
      <c r="H1636" s="3"/>
    </row>
    <row r="1637">
      <c r="C1637" s="1"/>
      <c r="D1637" s="2"/>
      <c r="F1637" s="3"/>
      <c r="H1637" s="3"/>
    </row>
    <row r="1638">
      <c r="C1638" s="1"/>
      <c r="D1638" s="2"/>
      <c r="F1638" s="3"/>
      <c r="H1638" s="3"/>
    </row>
    <row r="1639">
      <c r="C1639" s="1"/>
      <c r="D1639" s="2"/>
      <c r="F1639" s="3"/>
      <c r="H1639" s="3"/>
    </row>
    <row r="1640">
      <c r="C1640" s="1"/>
      <c r="D1640" s="2"/>
      <c r="F1640" s="3"/>
      <c r="H1640" s="3"/>
    </row>
    <row r="1641">
      <c r="C1641" s="1"/>
      <c r="D1641" s="2"/>
      <c r="F1641" s="3"/>
      <c r="H1641" s="3"/>
    </row>
    <row r="1642">
      <c r="C1642" s="1"/>
      <c r="D1642" s="2"/>
      <c r="F1642" s="3"/>
      <c r="H1642" s="3"/>
    </row>
    <row r="1643">
      <c r="C1643" s="1"/>
      <c r="D1643" s="2"/>
      <c r="F1643" s="3"/>
      <c r="H1643" s="3"/>
    </row>
    <row r="1644">
      <c r="C1644" s="1"/>
      <c r="D1644" s="2"/>
      <c r="F1644" s="3"/>
      <c r="H1644" s="3"/>
    </row>
    <row r="1645">
      <c r="C1645" s="1"/>
      <c r="D1645" s="2"/>
      <c r="F1645" s="3"/>
      <c r="H1645" s="3"/>
    </row>
    <row r="1646">
      <c r="C1646" s="1"/>
      <c r="D1646" s="2"/>
      <c r="F1646" s="3"/>
      <c r="H1646" s="3"/>
    </row>
    <row r="1647">
      <c r="C1647" s="1"/>
      <c r="D1647" s="2"/>
      <c r="F1647" s="3"/>
      <c r="H1647" s="3"/>
    </row>
    <row r="1648">
      <c r="C1648" s="1"/>
      <c r="D1648" s="2"/>
      <c r="F1648" s="3"/>
      <c r="H1648" s="3"/>
    </row>
    <row r="1649">
      <c r="C1649" s="1"/>
      <c r="D1649" s="2"/>
      <c r="F1649" s="3"/>
      <c r="H1649" s="3"/>
    </row>
    <row r="1650">
      <c r="C1650" s="1"/>
      <c r="D1650" s="2"/>
      <c r="F1650" s="3"/>
      <c r="H1650" s="3"/>
    </row>
    <row r="1651">
      <c r="C1651" s="1"/>
      <c r="D1651" s="2"/>
      <c r="F1651" s="3"/>
      <c r="H1651" s="3"/>
    </row>
    <row r="1652">
      <c r="C1652" s="1"/>
      <c r="D1652" s="2"/>
      <c r="F1652" s="3"/>
      <c r="H1652" s="3"/>
    </row>
    <row r="1653">
      <c r="C1653" s="1"/>
      <c r="D1653" s="2"/>
      <c r="F1653" s="3"/>
      <c r="H1653" s="3"/>
    </row>
    <row r="1654">
      <c r="C1654" s="1"/>
      <c r="D1654" s="2"/>
      <c r="F1654" s="3"/>
      <c r="H1654" s="3"/>
    </row>
    <row r="1655">
      <c r="C1655" s="1"/>
      <c r="D1655" s="2"/>
      <c r="F1655" s="3"/>
      <c r="H1655" s="3"/>
    </row>
    <row r="1656">
      <c r="C1656" s="1"/>
      <c r="D1656" s="2"/>
      <c r="F1656" s="3"/>
      <c r="H1656" s="3"/>
    </row>
    <row r="1657">
      <c r="C1657" s="1"/>
      <c r="D1657" s="2"/>
      <c r="F1657" s="3"/>
      <c r="H1657" s="3"/>
    </row>
    <row r="1658">
      <c r="C1658" s="1"/>
      <c r="D1658" s="2"/>
      <c r="F1658" s="3"/>
      <c r="H1658" s="3"/>
    </row>
    <row r="1659">
      <c r="C1659" s="1"/>
      <c r="D1659" s="2"/>
      <c r="F1659" s="3"/>
      <c r="H1659" s="3"/>
    </row>
    <row r="1660">
      <c r="C1660" s="1"/>
      <c r="D1660" s="2"/>
      <c r="F1660" s="3"/>
      <c r="H1660" s="3"/>
    </row>
    <row r="1661">
      <c r="C1661" s="1"/>
      <c r="D1661" s="2"/>
      <c r="F1661" s="3"/>
      <c r="H1661" s="3"/>
    </row>
    <row r="1662">
      <c r="C1662" s="1"/>
      <c r="D1662" s="2"/>
      <c r="F1662" s="3"/>
      <c r="H1662" s="3"/>
    </row>
    <row r="1663">
      <c r="C1663" s="1"/>
      <c r="D1663" s="2"/>
      <c r="F1663" s="3"/>
      <c r="H1663" s="3"/>
    </row>
    <row r="1664">
      <c r="C1664" s="1"/>
      <c r="D1664" s="2"/>
      <c r="F1664" s="3"/>
      <c r="H1664" s="3"/>
    </row>
    <row r="1665">
      <c r="C1665" s="1"/>
      <c r="D1665" s="2"/>
      <c r="F1665" s="3"/>
      <c r="H1665" s="3"/>
    </row>
    <row r="1666">
      <c r="C1666" s="1"/>
      <c r="D1666" s="2"/>
      <c r="F1666" s="3"/>
      <c r="H1666" s="3"/>
    </row>
    <row r="1667">
      <c r="C1667" s="1"/>
      <c r="D1667" s="2"/>
      <c r="F1667" s="3"/>
      <c r="H1667" s="3"/>
    </row>
    <row r="1668">
      <c r="C1668" s="1"/>
      <c r="D1668" s="2"/>
      <c r="F1668" s="3"/>
      <c r="H1668" s="3"/>
    </row>
    <row r="1669">
      <c r="C1669" s="1"/>
      <c r="D1669" s="2"/>
      <c r="F1669" s="3"/>
      <c r="H1669" s="3"/>
    </row>
    <row r="1670">
      <c r="C1670" s="1"/>
      <c r="D1670" s="2"/>
      <c r="F1670" s="3"/>
      <c r="H1670" s="3"/>
    </row>
    <row r="1671">
      <c r="C1671" s="1"/>
      <c r="D1671" s="2"/>
      <c r="F1671" s="3"/>
      <c r="H1671" s="3"/>
    </row>
    <row r="1672">
      <c r="C1672" s="1"/>
      <c r="D1672" s="2"/>
      <c r="F1672" s="3"/>
      <c r="H1672" s="3"/>
    </row>
    <row r="1673">
      <c r="C1673" s="1"/>
      <c r="D1673" s="2"/>
      <c r="F1673" s="3"/>
      <c r="H1673" s="3"/>
    </row>
    <row r="1674">
      <c r="C1674" s="1"/>
      <c r="D1674" s="2"/>
      <c r="F1674" s="3"/>
      <c r="H1674" s="3"/>
    </row>
    <row r="1675">
      <c r="C1675" s="1"/>
      <c r="D1675" s="2"/>
      <c r="F1675" s="3"/>
      <c r="H1675" s="3"/>
    </row>
    <row r="1676">
      <c r="C1676" s="1"/>
      <c r="D1676" s="2"/>
      <c r="F1676" s="3"/>
      <c r="H1676" s="3"/>
    </row>
    <row r="1677">
      <c r="C1677" s="1"/>
      <c r="D1677" s="2"/>
      <c r="F1677" s="3"/>
      <c r="H1677" s="3"/>
    </row>
    <row r="1678">
      <c r="C1678" s="1"/>
      <c r="D1678" s="2"/>
      <c r="F1678" s="3"/>
      <c r="H1678" s="3"/>
    </row>
    <row r="1679">
      <c r="C1679" s="1"/>
      <c r="D1679" s="2"/>
      <c r="F1679" s="3"/>
      <c r="H1679" s="3"/>
    </row>
    <row r="1680">
      <c r="C1680" s="1"/>
      <c r="D1680" s="2"/>
      <c r="F1680" s="3"/>
      <c r="H1680" s="3"/>
    </row>
    <row r="1681">
      <c r="C1681" s="1"/>
      <c r="D1681" s="2"/>
      <c r="F1681" s="3"/>
      <c r="H1681" s="3"/>
    </row>
    <row r="1682">
      <c r="C1682" s="1"/>
      <c r="D1682" s="2"/>
      <c r="F1682" s="3"/>
      <c r="H1682" s="3"/>
    </row>
    <row r="1683">
      <c r="C1683" s="1"/>
      <c r="D1683" s="2"/>
      <c r="F1683" s="3"/>
      <c r="H1683" s="3"/>
    </row>
    <row r="1684">
      <c r="C1684" s="1"/>
      <c r="D1684" s="2"/>
      <c r="F1684" s="3"/>
      <c r="H1684" s="3"/>
    </row>
    <row r="1685">
      <c r="C1685" s="1"/>
      <c r="D1685" s="2"/>
      <c r="F1685" s="3"/>
      <c r="H1685" s="3"/>
    </row>
    <row r="1686">
      <c r="C1686" s="1"/>
      <c r="D1686" s="2"/>
      <c r="F1686" s="3"/>
      <c r="H1686" s="3"/>
    </row>
    <row r="1687">
      <c r="C1687" s="1"/>
      <c r="D1687" s="2"/>
      <c r="F1687" s="3"/>
      <c r="H1687" s="3"/>
    </row>
    <row r="1688">
      <c r="C1688" s="1"/>
      <c r="D1688" s="2"/>
      <c r="F1688" s="3"/>
      <c r="H1688" s="3"/>
    </row>
    <row r="1689">
      <c r="C1689" s="1"/>
      <c r="D1689" s="2"/>
      <c r="F1689" s="3"/>
      <c r="H1689" s="3"/>
    </row>
    <row r="1690">
      <c r="C1690" s="1"/>
      <c r="D1690" s="2"/>
      <c r="F1690" s="3"/>
      <c r="H1690" s="3"/>
    </row>
    <row r="1691">
      <c r="C1691" s="1"/>
      <c r="D1691" s="2"/>
      <c r="F1691" s="3"/>
      <c r="H1691" s="3"/>
    </row>
    <row r="1692">
      <c r="C1692" s="1"/>
      <c r="D1692" s="2"/>
      <c r="F1692" s="3"/>
      <c r="H1692" s="3"/>
    </row>
    <row r="1693">
      <c r="C1693" s="1"/>
      <c r="D1693" s="2"/>
      <c r="F1693" s="3"/>
      <c r="H1693" s="3"/>
    </row>
    <row r="1694">
      <c r="C1694" s="1"/>
      <c r="D1694" s="2"/>
      <c r="F1694" s="3"/>
      <c r="H1694" s="3"/>
    </row>
    <row r="1695">
      <c r="C1695" s="1"/>
      <c r="D1695" s="2"/>
      <c r="F1695" s="3"/>
      <c r="H1695" s="3"/>
    </row>
    <row r="1696">
      <c r="C1696" s="1"/>
      <c r="D1696" s="2"/>
      <c r="F1696" s="3"/>
      <c r="H1696" s="3"/>
    </row>
    <row r="1697">
      <c r="C1697" s="1"/>
      <c r="D1697" s="2"/>
      <c r="F1697" s="3"/>
      <c r="H1697" s="3"/>
    </row>
    <row r="1698">
      <c r="C1698" s="1"/>
      <c r="D1698" s="2"/>
      <c r="F1698" s="3"/>
      <c r="H1698" s="3"/>
    </row>
    <row r="1699">
      <c r="C1699" s="1"/>
      <c r="D1699" s="2"/>
      <c r="F1699" s="3"/>
      <c r="H1699" s="3"/>
    </row>
    <row r="1700">
      <c r="C1700" s="1"/>
      <c r="D1700" s="2"/>
      <c r="F1700" s="3"/>
      <c r="H1700" s="3"/>
    </row>
    <row r="1701">
      <c r="C1701" s="1"/>
      <c r="D1701" s="2"/>
      <c r="F1701" s="3"/>
      <c r="H1701" s="3"/>
    </row>
    <row r="1702">
      <c r="C1702" s="1"/>
      <c r="D1702" s="2"/>
      <c r="F1702" s="3"/>
      <c r="H1702" s="3"/>
    </row>
    <row r="1703">
      <c r="C1703" s="1"/>
      <c r="D1703" s="2"/>
      <c r="F1703" s="3"/>
      <c r="H1703" s="3"/>
    </row>
    <row r="1704">
      <c r="C1704" s="1"/>
      <c r="D1704" s="2"/>
      <c r="F1704" s="3"/>
      <c r="H1704" s="3"/>
    </row>
    <row r="1705">
      <c r="C1705" s="1"/>
      <c r="D1705" s="2"/>
      <c r="F1705" s="3"/>
      <c r="H1705" s="3"/>
    </row>
    <row r="1706">
      <c r="C1706" s="1"/>
      <c r="D1706" s="2"/>
      <c r="F1706" s="3"/>
      <c r="H1706" s="3"/>
    </row>
    <row r="1707">
      <c r="C1707" s="1"/>
      <c r="D1707" s="2"/>
      <c r="F1707" s="3"/>
      <c r="H1707" s="3"/>
    </row>
    <row r="1708">
      <c r="C1708" s="1"/>
      <c r="D1708" s="2"/>
      <c r="F1708" s="3"/>
      <c r="H1708" s="3"/>
    </row>
    <row r="1709">
      <c r="C1709" s="1"/>
      <c r="D1709" s="2"/>
      <c r="F1709" s="3"/>
      <c r="H1709" s="3"/>
    </row>
    <row r="1710">
      <c r="C1710" s="1"/>
      <c r="D1710" s="2"/>
      <c r="F1710" s="3"/>
      <c r="H1710" s="3"/>
    </row>
    <row r="1711">
      <c r="C1711" s="1"/>
      <c r="D1711" s="2"/>
      <c r="F1711" s="3"/>
      <c r="H1711" s="3"/>
    </row>
    <row r="1712">
      <c r="C1712" s="1"/>
      <c r="D1712" s="2"/>
      <c r="F1712" s="3"/>
      <c r="H1712" s="3"/>
    </row>
    <row r="1713">
      <c r="C1713" s="1"/>
      <c r="D1713" s="2"/>
      <c r="F1713" s="3"/>
      <c r="H1713" s="3"/>
    </row>
    <row r="1714">
      <c r="C1714" s="1"/>
      <c r="D1714" s="2"/>
      <c r="F1714" s="3"/>
      <c r="H1714" s="3"/>
    </row>
    <row r="1715">
      <c r="C1715" s="1"/>
      <c r="D1715" s="2"/>
      <c r="F1715" s="3"/>
      <c r="H1715" s="3"/>
    </row>
    <row r="1716">
      <c r="C1716" s="1"/>
      <c r="D1716" s="2"/>
      <c r="F1716" s="3"/>
      <c r="H1716" s="3"/>
    </row>
    <row r="1717">
      <c r="C1717" s="1"/>
      <c r="D1717" s="2"/>
      <c r="F1717" s="3"/>
      <c r="H1717" s="3"/>
    </row>
    <row r="1718">
      <c r="C1718" s="1"/>
      <c r="D1718" s="2"/>
      <c r="F1718" s="3"/>
      <c r="H1718" s="3"/>
    </row>
    <row r="1719">
      <c r="C1719" s="1"/>
      <c r="D1719" s="2"/>
      <c r="F1719" s="3"/>
      <c r="H1719" s="3"/>
    </row>
    <row r="1720">
      <c r="C1720" s="1"/>
      <c r="D1720" s="2"/>
      <c r="F1720" s="3"/>
      <c r="H1720" s="3"/>
    </row>
    <row r="1721">
      <c r="C1721" s="1"/>
      <c r="D1721" s="2"/>
      <c r="F1721" s="3"/>
      <c r="H1721" s="3"/>
    </row>
    <row r="1722">
      <c r="C1722" s="1"/>
      <c r="D1722" s="2"/>
      <c r="F1722" s="3"/>
      <c r="H1722" s="3"/>
    </row>
    <row r="1723">
      <c r="C1723" s="1"/>
      <c r="D1723" s="2"/>
      <c r="F1723" s="3"/>
      <c r="H1723" s="3"/>
    </row>
    <row r="1724">
      <c r="C1724" s="1"/>
      <c r="D1724" s="2"/>
      <c r="F1724" s="3"/>
      <c r="H1724" s="3"/>
    </row>
    <row r="1725">
      <c r="C1725" s="1"/>
      <c r="D1725" s="2"/>
      <c r="F1725" s="3"/>
      <c r="H1725" s="3"/>
    </row>
    <row r="1726">
      <c r="C1726" s="1"/>
      <c r="D1726" s="2"/>
      <c r="F1726" s="3"/>
      <c r="H1726" s="3"/>
    </row>
    <row r="1727">
      <c r="C1727" s="1"/>
      <c r="D1727" s="2"/>
      <c r="F1727" s="3"/>
      <c r="H1727" s="3"/>
    </row>
    <row r="1728">
      <c r="C1728" s="1"/>
      <c r="D1728" s="2"/>
      <c r="F1728" s="3"/>
      <c r="H1728" s="3"/>
    </row>
    <row r="1729">
      <c r="C1729" s="1"/>
      <c r="D1729" s="2"/>
      <c r="F1729" s="3"/>
      <c r="H1729" s="3"/>
    </row>
    <row r="1730">
      <c r="C1730" s="1"/>
      <c r="D1730" s="2"/>
      <c r="F1730" s="3"/>
      <c r="H1730" s="3"/>
    </row>
    <row r="1731">
      <c r="C1731" s="1"/>
      <c r="D1731" s="2"/>
      <c r="F1731" s="3"/>
      <c r="H1731" s="3"/>
    </row>
    <row r="1732">
      <c r="C1732" s="1"/>
      <c r="D1732" s="2"/>
      <c r="F1732" s="3"/>
      <c r="H1732" s="3"/>
    </row>
    <row r="1733">
      <c r="C1733" s="1"/>
      <c r="D1733" s="2"/>
      <c r="F1733" s="3"/>
      <c r="H1733" s="3"/>
    </row>
    <row r="1734">
      <c r="C1734" s="1"/>
      <c r="D1734" s="2"/>
      <c r="F1734" s="3"/>
      <c r="H1734" s="3"/>
    </row>
    <row r="1735">
      <c r="C1735" s="1"/>
      <c r="D1735" s="2"/>
      <c r="F1735" s="3"/>
      <c r="H1735" s="3"/>
    </row>
    <row r="1736">
      <c r="C1736" s="1"/>
      <c r="D1736" s="2"/>
      <c r="F1736" s="3"/>
      <c r="H1736" s="3"/>
    </row>
    <row r="1737">
      <c r="C1737" s="1"/>
      <c r="D1737" s="2"/>
      <c r="F1737" s="3"/>
      <c r="H1737" s="3"/>
    </row>
    <row r="1738">
      <c r="C1738" s="1"/>
      <c r="D1738" s="2"/>
      <c r="F1738" s="3"/>
      <c r="H1738" s="3"/>
    </row>
    <row r="1739">
      <c r="C1739" s="1"/>
      <c r="D1739" s="2"/>
      <c r="F1739" s="3"/>
      <c r="H1739" s="3"/>
    </row>
    <row r="1740">
      <c r="C1740" s="1"/>
      <c r="D1740" s="2"/>
      <c r="F1740" s="3"/>
      <c r="H1740" s="3"/>
    </row>
    <row r="1741">
      <c r="C1741" s="1"/>
      <c r="D1741" s="2"/>
      <c r="F1741" s="3"/>
      <c r="H1741" s="3"/>
    </row>
    <row r="1742">
      <c r="C1742" s="1"/>
      <c r="D1742" s="2"/>
      <c r="F1742" s="3"/>
      <c r="H1742" s="3"/>
    </row>
    <row r="1743">
      <c r="C1743" s="1"/>
      <c r="D1743" s="2"/>
      <c r="F1743" s="3"/>
      <c r="H1743" s="3"/>
    </row>
    <row r="1744">
      <c r="C1744" s="1"/>
      <c r="D1744" s="2"/>
      <c r="F1744" s="3"/>
      <c r="H1744" s="3"/>
    </row>
    <row r="1745">
      <c r="C1745" s="1"/>
      <c r="D1745" s="2"/>
      <c r="F1745" s="3"/>
      <c r="H1745" s="3"/>
    </row>
    <row r="1746">
      <c r="C1746" s="1"/>
      <c r="D1746" s="2"/>
      <c r="F1746" s="3"/>
      <c r="H1746" s="3"/>
    </row>
    <row r="1747">
      <c r="C1747" s="1"/>
      <c r="D1747" s="2"/>
      <c r="F1747" s="3"/>
      <c r="H1747" s="3"/>
    </row>
    <row r="1748">
      <c r="C1748" s="1"/>
      <c r="D1748" s="2"/>
      <c r="F1748" s="3"/>
      <c r="H1748" s="3"/>
    </row>
    <row r="1749">
      <c r="C1749" s="1"/>
      <c r="D1749" s="2"/>
      <c r="F1749" s="3"/>
      <c r="H1749" s="3"/>
    </row>
    <row r="1750">
      <c r="C1750" s="1"/>
      <c r="D1750" s="2"/>
      <c r="F1750" s="3"/>
      <c r="H1750" s="3"/>
    </row>
    <row r="1751">
      <c r="C1751" s="1"/>
      <c r="D1751" s="2"/>
      <c r="F1751" s="3"/>
      <c r="H1751" s="3"/>
    </row>
    <row r="1752">
      <c r="C1752" s="1"/>
      <c r="D1752" s="2"/>
      <c r="F1752" s="3"/>
      <c r="H1752" s="3"/>
    </row>
    <row r="1753">
      <c r="C1753" s="1"/>
      <c r="D1753" s="2"/>
      <c r="F1753" s="3"/>
      <c r="H1753" s="3"/>
    </row>
    <row r="1754">
      <c r="C1754" s="1"/>
      <c r="D1754" s="2"/>
      <c r="F1754" s="3"/>
      <c r="H1754" s="3"/>
    </row>
    <row r="1755">
      <c r="C1755" s="1"/>
      <c r="D1755" s="2"/>
      <c r="F1755" s="3"/>
      <c r="H1755" s="3"/>
    </row>
    <row r="1756">
      <c r="C1756" s="1"/>
      <c r="D1756" s="2"/>
      <c r="F1756" s="3"/>
      <c r="H1756" s="3"/>
    </row>
    <row r="1757">
      <c r="C1757" s="1"/>
      <c r="D1757" s="2"/>
      <c r="F1757" s="3"/>
      <c r="H1757" s="3"/>
    </row>
    <row r="1758">
      <c r="C1758" s="1"/>
      <c r="D1758" s="2"/>
      <c r="F1758" s="3"/>
      <c r="H1758" s="3"/>
    </row>
    <row r="1759">
      <c r="C1759" s="1"/>
      <c r="D1759" s="2"/>
      <c r="F1759" s="3"/>
      <c r="H1759" s="3"/>
    </row>
    <row r="1760">
      <c r="C1760" s="1"/>
      <c r="D1760" s="2"/>
      <c r="F1760" s="3"/>
      <c r="H1760" s="3"/>
    </row>
    <row r="1761">
      <c r="C1761" s="1"/>
      <c r="D1761" s="2"/>
      <c r="F1761" s="3"/>
      <c r="H1761" s="3"/>
    </row>
    <row r="1762">
      <c r="C1762" s="1"/>
      <c r="D1762" s="2"/>
      <c r="F1762" s="3"/>
      <c r="H1762" s="3"/>
    </row>
    <row r="1763">
      <c r="C1763" s="1"/>
      <c r="D1763" s="2"/>
      <c r="F1763" s="3"/>
      <c r="H1763" s="3"/>
    </row>
    <row r="1764">
      <c r="C1764" s="1"/>
      <c r="D1764" s="2"/>
      <c r="F1764" s="3"/>
      <c r="H1764" s="3"/>
    </row>
    <row r="1765">
      <c r="C1765" s="1"/>
      <c r="D1765" s="2"/>
      <c r="F1765" s="3"/>
      <c r="H1765" s="3"/>
    </row>
    <row r="1766">
      <c r="C1766" s="1"/>
      <c r="D1766" s="2"/>
      <c r="F1766" s="3"/>
      <c r="H1766" s="3"/>
    </row>
    <row r="1767">
      <c r="C1767" s="1"/>
      <c r="D1767" s="2"/>
      <c r="F1767" s="3"/>
      <c r="H1767" s="3"/>
    </row>
    <row r="1768">
      <c r="C1768" s="1"/>
      <c r="D1768" s="2"/>
      <c r="F1768" s="3"/>
      <c r="H1768" s="3"/>
    </row>
    <row r="1769">
      <c r="C1769" s="1"/>
      <c r="D1769" s="2"/>
      <c r="F1769" s="3"/>
      <c r="H1769" s="3"/>
    </row>
    <row r="1770">
      <c r="C1770" s="1"/>
      <c r="D1770" s="2"/>
      <c r="F1770" s="3"/>
      <c r="H1770" s="3"/>
    </row>
    <row r="1771">
      <c r="C1771" s="1"/>
      <c r="D1771" s="2"/>
      <c r="F1771" s="3"/>
      <c r="H1771" s="3"/>
    </row>
    <row r="1772">
      <c r="C1772" s="1"/>
      <c r="D1772" s="2"/>
      <c r="F1772" s="3"/>
      <c r="H1772" s="3"/>
    </row>
    <row r="1773">
      <c r="C1773" s="1"/>
      <c r="D1773" s="2"/>
      <c r="F1773" s="3"/>
      <c r="H1773" s="3"/>
    </row>
    <row r="1774">
      <c r="C1774" s="1"/>
      <c r="D1774" s="2"/>
      <c r="F1774" s="3"/>
      <c r="H1774" s="3"/>
    </row>
    <row r="1775">
      <c r="C1775" s="1"/>
      <c r="D1775" s="2"/>
      <c r="F1775" s="3"/>
      <c r="H1775" s="3"/>
    </row>
    <row r="1776">
      <c r="C1776" s="1"/>
      <c r="D1776" s="2"/>
      <c r="F1776" s="3"/>
      <c r="H1776" s="3"/>
    </row>
    <row r="1777">
      <c r="C1777" s="1"/>
      <c r="D1777" s="2"/>
      <c r="F1777" s="3"/>
      <c r="H1777" s="3"/>
    </row>
    <row r="1778">
      <c r="C1778" s="1"/>
      <c r="D1778" s="2"/>
      <c r="F1778" s="3"/>
      <c r="H1778" s="3"/>
    </row>
    <row r="1779">
      <c r="C1779" s="1"/>
      <c r="D1779" s="2"/>
      <c r="F1779" s="3"/>
      <c r="H1779" s="3"/>
    </row>
    <row r="1780">
      <c r="C1780" s="1"/>
      <c r="D1780" s="2"/>
      <c r="F1780" s="3"/>
      <c r="H1780" s="3"/>
    </row>
    <row r="1781">
      <c r="C1781" s="1"/>
      <c r="D1781" s="2"/>
      <c r="F1781" s="3"/>
      <c r="H1781" s="3"/>
    </row>
    <row r="1782">
      <c r="C1782" s="1"/>
      <c r="D1782" s="2"/>
      <c r="F1782" s="3"/>
      <c r="H1782" s="3"/>
    </row>
    <row r="1783">
      <c r="C1783" s="1"/>
      <c r="D1783" s="2"/>
      <c r="F1783" s="3"/>
      <c r="H1783" s="3"/>
    </row>
    <row r="1784">
      <c r="C1784" s="1"/>
      <c r="D1784" s="2"/>
      <c r="F1784" s="3"/>
      <c r="H1784" s="3"/>
    </row>
    <row r="1785">
      <c r="C1785" s="1"/>
      <c r="D1785" s="2"/>
      <c r="F1785" s="3"/>
      <c r="H1785" s="3"/>
    </row>
    <row r="1786">
      <c r="C1786" s="1"/>
      <c r="D1786" s="2"/>
      <c r="F1786" s="3"/>
      <c r="H1786" s="3"/>
    </row>
    <row r="1787">
      <c r="C1787" s="1"/>
      <c r="D1787" s="2"/>
      <c r="F1787" s="3"/>
      <c r="H1787" s="3"/>
    </row>
    <row r="1788">
      <c r="C1788" s="1"/>
      <c r="D1788" s="2"/>
      <c r="F1788" s="3"/>
      <c r="H1788" s="3"/>
    </row>
    <row r="1789">
      <c r="C1789" s="1"/>
      <c r="D1789" s="2"/>
      <c r="F1789" s="3"/>
      <c r="H1789" s="3"/>
    </row>
    <row r="1790">
      <c r="C1790" s="1"/>
      <c r="D1790" s="2"/>
      <c r="F1790" s="3"/>
      <c r="H1790" s="3"/>
    </row>
    <row r="1791">
      <c r="C1791" s="1"/>
      <c r="D1791" s="2"/>
      <c r="F1791" s="3"/>
      <c r="H1791" s="3"/>
    </row>
    <row r="1792">
      <c r="C1792" s="1"/>
      <c r="D1792" s="2"/>
      <c r="F1792" s="3"/>
      <c r="H1792" s="3"/>
    </row>
    <row r="1793">
      <c r="C1793" s="1"/>
      <c r="D1793" s="2"/>
      <c r="F1793" s="3"/>
      <c r="H1793" s="3"/>
    </row>
    <row r="1794">
      <c r="C1794" s="1"/>
      <c r="D1794" s="2"/>
      <c r="F1794" s="3"/>
      <c r="H1794" s="3"/>
    </row>
    <row r="1795">
      <c r="C1795" s="1"/>
      <c r="D1795" s="2"/>
      <c r="F1795" s="3"/>
      <c r="H1795" s="3"/>
    </row>
    <row r="1796">
      <c r="C1796" s="1"/>
      <c r="D1796" s="2"/>
      <c r="F1796" s="3"/>
      <c r="H1796" s="3"/>
    </row>
    <row r="1797">
      <c r="C1797" s="1"/>
      <c r="D1797" s="2"/>
      <c r="F1797" s="3"/>
      <c r="H1797" s="3"/>
    </row>
    <row r="1798">
      <c r="C1798" s="1"/>
      <c r="D1798" s="2"/>
      <c r="F1798" s="3"/>
      <c r="H1798" s="3"/>
    </row>
    <row r="1799">
      <c r="C1799" s="1"/>
      <c r="D1799" s="2"/>
      <c r="F1799" s="3"/>
      <c r="H1799" s="3"/>
    </row>
    <row r="1800">
      <c r="C1800" s="1"/>
      <c r="D1800" s="2"/>
      <c r="F1800" s="3"/>
      <c r="H1800" s="3"/>
    </row>
    <row r="1801">
      <c r="C1801" s="1"/>
      <c r="D1801" s="2"/>
      <c r="F1801" s="3"/>
      <c r="H1801" s="3"/>
    </row>
    <row r="1802">
      <c r="C1802" s="1"/>
      <c r="D1802" s="2"/>
      <c r="F1802" s="3"/>
      <c r="H1802" s="3"/>
    </row>
    <row r="1803">
      <c r="C1803" s="1"/>
      <c r="D1803" s="2"/>
      <c r="F1803" s="3"/>
      <c r="H1803" s="3"/>
    </row>
    <row r="1804">
      <c r="C1804" s="1"/>
      <c r="D1804" s="2"/>
      <c r="F1804" s="3"/>
      <c r="H1804" s="3"/>
    </row>
    <row r="1805">
      <c r="C1805" s="1"/>
      <c r="D1805" s="2"/>
      <c r="F1805" s="3"/>
      <c r="H1805" s="3"/>
    </row>
    <row r="1806">
      <c r="C1806" s="1"/>
      <c r="D1806" s="2"/>
      <c r="F1806" s="3"/>
      <c r="H1806" s="3"/>
    </row>
    <row r="1807">
      <c r="C1807" s="1"/>
      <c r="D1807" s="2"/>
      <c r="F1807" s="3"/>
      <c r="H1807" s="3"/>
    </row>
    <row r="1808">
      <c r="C1808" s="1"/>
      <c r="D1808" s="2"/>
      <c r="F1808" s="3"/>
      <c r="H1808" s="3"/>
    </row>
    <row r="1809">
      <c r="C1809" s="1"/>
      <c r="D1809" s="2"/>
      <c r="F1809" s="3"/>
      <c r="H1809" s="3"/>
    </row>
    <row r="1810">
      <c r="C1810" s="1"/>
      <c r="D1810" s="2"/>
      <c r="F1810" s="3"/>
      <c r="H1810" s="3"/>
    </row>
    <row r="1811">
      <c r="C1811" s="1"/>
      <c r="D1811" s="2"/>
      <c r="F1811" s="3"/>
      <c r="H1811" s="3"/>
    </row>
    <row r="1812">
      <c r="C1812" s="1"/>
      <c r="D1812" s="2"/>
      <c r="F1812" s="3"/>
      <c r="H1812" s="3"/>
    </row>
    <row r="1813">
      <c r="C1813" s="1"/>
      <c r="D1813" s="2"/>
      <c r="F1813" s="3"/>
      <c r="H1813" s="3"/>
    </row>
    <row r="1814">
      <c r="C1814" s="1"/>
      <c r="D1814" s="2"/>
      <c r="F1814" s="3"/>
      <c r="H1814" s="3"/>
    </row>
    <row r="1815">
      <c r="C1815" s="1"/>
      <c r="D1815" s="2"/>
      <c r="F1815" s="3"/>
      <c r="H1815" s="3"/>
    </row>
    <row r="1816">
      <c r="C1816" s="1"/>
      <c r="D1816" s="2"/>
      <c r="F1816" s="3"/>
      <c r="H1816" s="3"/>
    </row>
    <row r="1817">
      <c r="C1817" s="1"/>
      <c r="D1817" s="2"/>
      <c r="F1817" s="3"/>
      <c r="H1817" s="3"/>
    </row>
    <row r="1818">
      <c r="C1818" s="1"/>
      <c r="D1818" s="2"/>
      <c r="F1818" s="3"/>
      <c r="H1818" s="3"/>
    </row>
    <row r="1819">
      <c r="C1819" s="1"/>
      <c r="D1819" s="2"/>
      <c r="F1819" s="3"/>
      <c r="H1819" s="3"/>
    </row>
    <row r="1820">
      <c r="C1820" s="1"/>
      <c r="D1820" s="2"/>
      <c r="F1820" s="3"/>
      <c r="H1820" s="3"/>
    </row>
    <row r="1821">
      <c r="C1821" s="1"/>
      <c r="D1821" s="2"/>
      <c r="F1821" s="3"/>
      <c r="H1821" s="3"/>
    </row>
    <row r="1822">
      <c r="C1822" s="1"/>
      <c r="D1822" s="2"/>
      <c r="F1822" s="3"/>
      <c r="H1822" s="3"/>
    </row>
    <row r="1823">
      <c r="C1823" s="1"/>
      <c r="D1823" s="2"/>
      <c r="F1823" s="3"/>
      <c r="H1823" s="3"/>
    </row>
    <row r="1824">
      <c r="C1824" s="1"/>
      <c r="D1824" s="2"/>
      <c r="F1824" s="3"/>
      <c r="H1824" s="3"/>
    </row>
    <row r="1825">
      <c r="C1825" s="1"/>
      <c r="D1825" s="2"/>
      <c r="F1825" s="3"/>
      <c r="H1825" s="3"/>
    </row>
    <row r="1826">
      <c r="C1826" s="1"/>
      <c r="D1826" s="2"/>
      <c r="F1826" s="3"/>
      <c r="H1826" s="3"/>
    </row>
    <row r="1827">
      <c r="C1827" s="1"/>
      <c r="D1827" s="2"/>
      <c r="F1827" s="3"/>
      <c r="H1827" s="3"/>
    </row>
    <row r="1828">
      <c r="C1828" s="1"/>
      <c r="D1828" s="2"/>
      <c r="F1828" s="3"/>
      <c r="H1828" s="3"/>
    </row>
    <row r="1829">
      <c r="C1829" s="1"/>
      <c r="D1829" s="2"/>
      <c r="F1829" s="3"/>
      <c r="H1829" s="3"/>
    </row>
    <row r="1830">
      <c r="C1830" s="1"/>
      <c r="D1830" s="2"/>
      <c r="F1830" s="3"/>
      <c r="H1830" s="3"/>
    </row>
    <row r="1831">
      <c r="C1831" s="1"/>
      <c r="D1831" s="2"/>
      <c r="F1831" s="3"/>
      <c r="H1831" s="3"/>
    </row>
    <row r="1832">
      <c r="C1832" s="1"/>
      <c r="D1832" s="2"/>
      <c r="F1832" s="3"/>
      <c r="H1832" s="3"/>
    </row>
    <row r="1833">
      <c r="C1833" s="1"/>
      <c r="D1833" s="2"/>
      <c r="F1833" s="3"/>
      <c r="H1833" s="3"/>
    </row>
    <row r="1834">
      <c r="C1834" s="1"/>
      <c r="D1834" s="2"/>
      <c r="F1834" s="3"/>
      <c r="H1834" s="3"/>
    </row>
    <row r="1835">
      <c r="C1835" s="1"/>
      <c r="D1835" s="2"/>
      <c r="F1835" s="3"/>
      <c r="H1835" s="3"/>
    </row>
    <row r="1836">
      <c r="C1836" s="1"/>
      <c r="D1836" s="2"/>
      <c r="F1836" s="3"/>
      <c r="H1836" s="3"/>
    </row>
    <row r="1837">
      <c r="C1837" s="1"/>
      <c r="D1837" s="2"/>
      <c r="F1837" s="3"/>
      <c r="H1837" s="3"/>
    </row>
    <row r="1838">
      <c r="C1838" s="1"/>
      <c r="D1838" s="2"/>
      <c r="F1838" s="3"/>
      <c r="H1838" s="3"/>
    </row>
    <row r="1839">
      <c r="C1839" s="1"/>
      <c r="D1839" s="2"/>
      <c r="F1839" s="3"/>
      <c r="H1839" s="3"/>
    </row>
    <row r="1840">
      <c r="C1840" s="1"/>
      <c r="D1840" s="2"/>
      <c r="F1840" s="3"/>
      <c r="H1840" s="3"/>
    </row>
    <row r="1841">
      <c r="C1841" s="1"/>
      <c r="D1841" s="2"/>
      <c r="F1841" s="3"/>
      <c r="H1841" s="3"/>
    </row>
    <row r="1842">
      <c r="C1842" s="1"/>
      <c r="D1842" s="2"/>
      <c r="F1842" s="3"/>
      <c r="H1842" s="3"/>
    </row>
    <row r="1843">
      <c r="C1843" s="1"/>
      <c r="D1843" s="2"/>
      <c r="F1843" s="3"/>
      <c r="H1843" s="3"/>
    </row>
    <row r="1844">
      <c r="C1844" s="1"/>
      <c r="D1844" s="2"/>
      <c r="F1844" s="3"/>
      <c r="H1844" s="3"/>
    </row>
    <row r="1845">
      <c r="C1845" s="1"/>
      <c r="D1845" s="2"/>
      <c r="F1845" s="3"/>
      <c r="H1845" s="3"/>
    </row>
    <row r="1846">
      <c r="C1846" s="1"/>
      <c r="D1846" s="2"/>
      <c r="F1846" s="3"/>
      <c r="H1846" s="3"/>
    </row>
    <row r="1847">
      <c r="C1847" s="1"/>
      <c r="D1847" s="2"/>
      <c r="F1847" s="3"/>
      <c r="H1847" s="3"/>
    </row>
    <row r="1848">
      <c r="C1848" s="1"/>
      <c r="D1848" s="2"/>
      <c r="F1848" s="3"/>
      <c r="H1848" s="3"/>
    </row>
    <row r="1849">
      <c r="C1849" s="1"/>
      <c r="D1849" s="2"/>
      <c r="F1849" s="3"/>
      <c r="H1849" s="3"/>
    </row>
    <row r="1850">
      <c r="C1850" s="1"/>
      <c r="D1850" s="2"/>
      <c r="F1850" s="3"/>
      <c r="H1850" s="3"/>
    </row>
    <row r="1851">
      <c r="C1851" s="1"/>
      <c r="D1851" s="2"/>
      <c r="F1851" s="3"/>
      <c r="H1851" s="3"/>
    </row>
    <row r="1852">
      <c r="C1852" s="1"/>
      <c r="D1852" s="2"/>
      <c r="F1852" s="3"/>
      <c r="H1852" s="3"/>
    </row>
    <row r="1853">
      <c r="C1853" s="1"/>
      <c r="D1853" s="2"/>
      <c r="F1853" s="3"/>
      <c r="H1853" s="3"/>
    </row>
    <row r="1854">
      <c r="C1854" s="1"/>
      <c r="D1854" s="2"/>
      <c r="F1854" s="3"/>
      <c r="H1854" s="3"/>
    </row>
    <row r="1855">
      <c r="C1855" s="1"/>
      <c r="D1855" s="2"/>
      <c r="F1855" s="3"/>
      <c r="H1855" s="3"/>
    </row>
    <row r="1856">
      <c r="C1856" s="1"/>
      <c r="D1856" s="2"/>
      <c r="F1856" s="3"/>
      <c r="H1856" s="3"/>
    </row>
    <row r="1857">
      <c r="C1857" s="1"/>
      <c r="D1857" s="2"/>
      <c r="F1857" s="3"/>
      <c r="H1857" s="3"/>
    </row>
    <row r="1858">
      <c r="C1858" s="1"/>
      <c r="D1858" s="2"/>
      <c r="F1858" s="3"/>
      <c r="H1858" s="3"/>
    </row>
    <row r="1859">
      <c r="C1859" s="1"/>
      <c r="D1859" s="2"/>
      <c r="F1859" s="3"/>
      <c r="H1859" s="3"/>
    </row>
    <row r="1860">
      <c r="C1860" s="1"/>
      <c r="D1860" s="2"/>
      <c r="F1860" s="3"/>
      <c r="H1860" s="3"/>
    </row>
    <row r="1861">
      <c r="C1861" s="1"/>
      <c r="D1861" s="2"/>
      <c r="F1861" s="3"/>
      <c r="H1861" s="3"/>
    </row>
    <row r="1862">
      <c r="C1862" s="1"/>
      <c r="D1862" s="2"/>
      <c r="F1862" s="3"/>
      <c r="H1862" s="3"/>
    </row>
    <row r="1863">
      <c r="C1863" s="1"/>
      <c r="D1863" s="2"/>
      <c r="F1863" s="3"/>
      <c r="H1863" s="3"/>
    </row>
    <row r="1864">
      <c r="C1864" s="1"/>
      <c r="D1864" s="2"/>
      <c r="F1864" s="3"/>
      <c r="H1864" s="3"/>
    </row>
    <row r="1865">
      <c r="C1865" s="1"/>
      <c r="D1865" s="2"/>
      <c r="F1865" s="3"/>
      <c r="H1865" s="3"/>
    </row>
    <row r="1866">
      <c r="C1866" s="1"/>
      <c r="D1866" s="2"/>
      <c r="F1866" s="3"/>
      <c r="H1866" s="3"/>
    </row>
    <row r="1867">
      <c r="C1867" s="1"/>
      <c r="D1867" s="2"/>
      <c r="F1867" s="3"/>
      <c r="H1867" s="3"/>
    </row>
    <row r="1868">
      <c r="C1868" s="1"/>
      <c r="D1868" s="2"/>
      <c r="F1868" s="3"/>
      <c r="H1868" s="3"/>
    </row>
    <row r="1869">
      <c r="C1869" s="1"/>
      <c r="D1869" s="2"/>
      <c r="F1869" s="3"/>
      <c r="H1869" s="3"/>
    </row>
    <row r="1870">
      <c r="C1870" s="1"/>
      <c r="D1870" s="2"/>
      <c r="F1870" s="3"/>
      <c r="H1870" s="3"/>
    </row>
    <row r="1871">
      <c r="C1871" s="1"/>
      <c r="D1871" s="2"/>
      <c r="F1871" s="3"/>
      <c r="H1871" s="3"/>
    </row>
    <row r="1872">
      <c r="C1872" s="1"/>
      <c r="D1872" s="2"/>
      <c r="F1872" s="3"/>
      <c r="H1872" s="3"/>
    </row>
    <row r="1873">
      <c r="C1873" s="1"/>
      <c r="D1873" s="2"/>
      <c r="F1873" s="3"/>
      <c r="H1873" s="3"/>
    </row>
    <row r="1874">
      <c r="C1874" s="1"/>
      <c r="D1874" s="2"/>
      <c r="F1874" s="3"/>
      <c r="H1874" s="3"/>
    </row>
    <row r="1875">
      <c r="C1875" s="1"/>
      <c r="D1875" s="2"/>
      <c r="F1875" s="3"/>
      <c r="H1875" s="3"/>
    </row>
    <row r="1876">
      <c r="C1876" s="1"/>
      <c r="D1876" s="2"/>
      <c r="F1876" s="3"/>
      <c r="H1876" s="3"/>
    </row>
    <row r="1877">
      <c r="C1877" s="1"/>
      <c r="D1877" s="2"/>
      <c r="F1877" s="3"/>
      <c r="H1877" s="3"/>
    </row>
    <row r="1878">
      <c r="C1878" s="1"/>
      <c r="D1878" s="2"/>
      <c r="F1878" s="3"/>
      <c r="H1878" s="3"/>
    </row>
    <row r="1879">
      <c r="C1879" s="1"/>
      <c r="D1879" s="2"/>
      <c r="F1879" s="3"/>
      <c r="H1879" s="3"/>
    </row>
    <row r="1880">
      <c r="C1880" s="1"/>
      <c r="D1880" s="2"/>
      <c r="F1880" s="3"/>
      <c r="H1880" s="3"/>
    </row>
    <row r="1881">
      <c r="C1881" s="1"/>
      <c r="D1881" s="2"/>
      <c r="F1881" s="3"/>
      <c r="H1881" s="3"/>
    </row>
    <row r="1882">
      <c r="C1882" s="1"/>
      <c r="D1882" s="2"/>
      <c r="F1882" s="3"/>
      <c r="H1882" s="3"/>
    </row>
    <row r="1883">
      <c r="C1883" s="1"/>
      <c r="D1883" s="2"/>
      <c r="F1883" s="3"/>
      <c r="H1883" s="3"/>
    </row>
    <row r="1884">
      <c r="C1884" s="1"/>
      <c r="D1884" s="2"/>
      <c r="F1884" s="3"/>
      <c r="H1884" s="3"/>
    </row>
    <row r="1885">
      <c r="C1885" s="1"/>
      <c r="D1885" s="2"/>
      <c r="F1885" s="3"/>
      <c r="H1885" s="3"/>
    </row>
    <row r="1886">
      <c r="C1886" s="1"/>
      <c r="D1886" s="2"/>
      <c r="F1886" s="3"/>
      <c r="H1886" s="3"/>
    </row>
    <row r="1887">
      <c r="C1887" s="1"/>
      <c r="D1887" s="2"/>
      <c r="F1887" s="3"/>
      <c r="H1887" s="3"/>
    </row>
    <row r="1888">
      <c r="C1888" s="1"/>
      <c r="D1888" s="2"/>
      <c r="F1888" s="3"/>
      <c r="H1888" s="3"/>
    </row>
    <row r="1889">
      <c r="C1889" s="1"/>
      <c r="D1889" s="2"/>
      <c r="F1889" s="3"/>
      <c r="H1889" s="3"/>
    </row>
    <row r="1890">
      <c r="C1890" s="1"/>
      <c r="D1890" s="2"/>
      <c r="F1890" s="3"/>
      <c r="H1890" s="3"/>
    </row>
    <row r="1891">
      <c r="C1891" s="1"/>
      <c r="D1891" s="2"/>
      <c r="F1891" s="3"/>
      <c r="H1891" s="3"/>
    </row>
    <row r="1892">
      <c r="C1892" s="1"/>
      <c r="D1892" s="2"/>
      <c r="F1892" s="3"/>
      <c r="H1892" s="3"/>
    </row>
    <row r="1893">
      <c r="C1893" s="1"/>
      <c r="D1893" s="2"/>
      <c r="F1893" s="3"/>
      <c r="H1893" s="3"/>
    </row>
    <row r="1894">
      <c r="C1894" s="1"/>
      <c r="D1894" s="2"/>
      <c r="F1894" s="3"/>
      <c r="H1894" s="3"/>
    </row>
    <row r="1895">
      <c r="C1895" s="1"/>
      <c r="D1895" s="2"/>
      <c r="F1895" s="3"/>
      <c r="H1895" s="3"/>
    </row>
    <row r="1896">
      <c r="C1896" s="1"/>
      <c r="D1896" s="2"/>
      <c r="F1896" s="3"/>
      <c r="H1896" s="3"/>
    </row>
    <row r="1897">
      <c r="C1897" s="1"/>
      <c r="D1897" s="2"/>
      <c r="F1897" s="3"/>
      <c r="H1897" s="3"/>
    </row>
    <row r="1898">
      <c r="C1898" s="1"/>
      <c r="D1898" s="2"/>
      <c r="F1898" s="3"/>
      <c r="H1898" s="3"/>
    </row>
    <row r="1899">
      <c r="C1899" s="1"/>
      <c r="D1899" s="2"/>
      <c r="F1899" s="3"/>
      <c r="H1899" s="3"/>
    </row>
    <row r="1900">
      <c r="C1900" s="1"/>
      <c r="D1900" s="2"/>
      <c r="F1900" s="3"/>
      <c r="H1900" s="3"/>
    </row>
    <row r="1901">
      <c r="C1901" s="1"/>
      <c r="D1901" s="2"/>
      <c r="F1901" s="3"/>
      <c r="H1901" s="3"/>
    </row>
    <row r="1902">
      <c r="C1902" s="1"/>
      <c r="D1902" s="2"/>
      <c r="F1902" s="3"/>
      <c r="H1902" s="3"/>
    </row>
    <row r="1903">
      <c r="C1903" s="1"/>
      <c r="D1903" s="2"/>
      <c r="F1903" s="3"/>
      <c r="H1903" s="3"/>
    </row>
    <row r="1904">
      <c r="C1904" s="1"/>
      <c r="D1904" s="2"/>
      <c r="F1904" s="3"/>
      <c r="H1904" s="3"/>
    </row>
    <row r="1905">
      <c r="C1905" s="1"/>
      <c r="D1905" s="2"/>
      <c r="F1905" s="3"/>
      <c r="H1905" s="3"/>
    </row>
    <row r="1906">
      <c r="C1906" s="1"/>
      <c r="D1906" s="2"/>
      <c r="F1906" s="3"/>
      <c r="H1906" s="3"/>
    </row>
    <row r="1907">
      <c r="C1907" s="1"/>
      <c r="D1907" s="2"/>
      <c r="F1907" s="3"/>
      <c r="H1907" s="3"/>
    </row>
    <row r="1908">
      <c r="C1908" s="1"/>
      <c r="D1908" s="2"/>
      <c r="F1908" s="3"/>
      <c r="H1908" s="3"/>
    </row>
    <row r="1909">
      <c r="C1909" s="1"/>
      <c r="D1909" s="2"/>
      <c r="F1909" s="3"/>
      <c r="H1909" s="3"/>
    </row>
    <row r="1910">
      <c r="C1910" s="1"/>
      <c r="D1910" s="2"/>
      <c r="F1910" s="3"/>
      <c r="H1910" s="3"/>
    </row>
    <row r="1911">
      <c r="C1911" s="1"/>
      <c r="D1911" s="2"/>
      <c r="F1911" s="3"/>
      <c r="H1911" s="3"/>
    </row>
    <row r="1912">
      <c r="C1912" s="1"/>
      <c r="D1912" s="2"/>
      <c r="F1912" s="3"/>
      <c r="H1912" s="3"/>
    </row>
    <row r="1913">
      <c r="C1913" s="1"/>
      <c r="D1913" s="2"/>
      <c r="F1913" s="3"/>
      <c r="H1913" s="3"/>
    </row>
    <row r="1914">
      <c r="C1914" s="1"/>
      <c r="D1914" s="2"/>
      <c r="F1914" s="3"/>
      <c r="H1914" s="3"/>
    </row>
    <row r="1915">
      <c r="C1915" s="1"/>
      <c r="D1915" s="2"/>
      <c r="F1915" s="3"/>
      <c r="H1915" s="3"/>
    </row>
    <row r="1916">
      <c r="C1916" s="1"/>
      <c r="D1916" s="2"/>
      <c r="F1916" s="3"/>
      <c r="H1916" s="3"/>
    </row>
    <row r="1917">
      <c r="C1917" s="1"/>
      <c r="D1917" s="2"/>
      <c r="F1917" s="3"/>
      <c r="H1917" s="3"/>
    </row>
    <row r="1918">
      <c r="C1918" s="1"/>
      <c r="D1918" s="2"/>
      <c r="F1918" s="3"/>
      <c r="H1918" s="3"/>
    </row>
    <row r="1919">
      <c r="C1919" s="1"/>
      <c r="D1919" s="2"/>
      <c r="F1919" s="3"/>
      <c r="H1919" s="3"/>
    </row>
    <row r="1920">
      <c r="C1920" s="1"/>
      <c r="D1920" s="2"/>
      <c r="F1920" s="3"/>
      <c r="H1920" s="3"/>
    </row>
    <row r="1921">
      <c r="C1921" s="1"/>
      <c r="D1921" s="2"/>
      <c r="F1921" s="3"/>
      <c r="H1921" s="3"/>
    </row>
    <row r="1922">
      <c r="C1922" s="1"/>
      <c r="D1922" s="2"/>
      <c r="F1922" s="3"/>
      <c r="H1922" s="3"/>
    </row>
    <row r="1923">
      <c r="C1923" s="1"/>
      <c r="D1923" s="2"/>
      <c r="F1923" s="3"/>
      <c r="H1923" s="3"/>
    </row>
    <row r="1924">
      <c r="C1924" s="1"/>
      <c r="D1924" s="2"/>
      <c r="F1924" s="3"/>
      <c r="H1924" s="3"/>
    </row>
    <row r="1925">
      <c r="C1925" s="1"/>
      <c r="D1925" s="2"/>
      <c r="F1925" s="3"/>
      <c r="H1925" s="3"/>
    </row>
    <row r="1926">
      <c r="C1926" s="1"/>
      <c r="D1926" s="2"/>
      <c r="F1926" s="3"/>
      <c r="H1926" s="3"/>
    </row>
    <row r="1927">
      <c r="C1927" s="1"/>
      <c r="D1927" s="2"/>
      <c r="F1927" s="3"/>
      <c r="H1927" s="3"/>
    </row>
    <row r="1928">
      <c r="C1928" s="1"/>
      <c r="D1928" s="2"/>
      <c r="F1928" s="3"/>
      <c r="H1928" s="3"/>
    </row>
    <row r="1929">
      <c r="C1929" s="1"/>
      <c r="D1929" s="2"/>
      <c r="F1929" s="3"/>
      <c r="H1929" s="3"/>
    </row>
    <row r="1930">
      <c r="C1930" s="1"/>
      <c r="D1930" s="2"/>
      <c r="F1930" s="3"/>
      <c r="H1930" s="3"/>
    </row>
    <row r="1931">
      <c r="C1931" s="1"/>
      <c r="D1931" s="2"/>
      <c r="F1931" s="3"/>
      <c r="H1931" s="3"/>
    </row>
    <row r="1932">
      <c r="C1932" s="1"/>
      <c r="D1932" s="2"/>
      <c r="F1932" s="3"/>
      <c r="H1932" s="3"/>
    </row>
    <row r="1933">
      <c r="C1933" s="1"/>
      <c r="D1933" s="2"/>
      <c r="F1933" s="3"/>
      <c r="H1933" s="3"/>
    </row>
    <row r="1934">
      <c r="C1934" s="1"/>
      <c r="D1934" s="2"/>
      <c r="F1934" s="3"/>
      <c r="H1934" s="3"/>
    </row>
    <row r="1935">
      <c r="C1935" s="1"/>
      <c r="D1935" s="2"/>
      <c r="F1935" s="3"/>
      <c r="H1935" s="3"/>
    </row>
    <row r="1936">
      <c r="C1936" s="1"/>
      <c r="D1936" s="2"/>
      <c r="F1936" s="3"/>
      <c r="H1936" s="3"/>
    </row>
    <row r="1937">
      <c r="C1937" s="1"/>
      <c r="D1937" s="2"/>
      <c r="F1937" s="3"/>
      <c r="H1937" s="3"/>
    </row>
    <row r="1938">
      <c r="C1938" s="1"/>
      <c r="D1938" s="2"/>
      <c r="F1938" s="3"/>
      <c r="H1938" s="3"/>
    </row>
    <row r="1939">
      <c r="C1939" s="1"/>
      <c r="D1939" s="2"/>
      <c r="F1939" s="3"/>
      <c r="H1939" s="3"/>
    </row>
    <row r="1940">
      <c r="C1940" s="1"/>
      <c r="D1940" s="2"/>
      <c r="F1940" s="3"/>
      <c r="H1940" s="3"/>
    </row>
    <row r="1941">
      <c r="C1941" s="1"/>
      <c r="D1941" s="2"/>
      <c r="F1941" s="3"/>
      <c r="H1941" s="3"/>
    </row>
    <row r="1942">
      <c r="C1942" s="1"/>
      <c r="D1942" s="2"/>
      <c r="F1942" s="3"/>
      <c r="H1942" s="3"/>
    </row>
    <row r="1943">
      <c r="C1943" s="1"/>
      <c r="D1943" s="2"/>
      <c r="F1943" s="3"/>
      <c r="H1943" s="3"/>
    </row>
    <row r="1944">
      <c r="C1944" s="1"/>
      <c r="D1944" s="2"/>
      <c r="F1944" s="3"/>
      <c r="H1944" s="3"/>
    </row>
    <row r="1945">
      <c r="C1945" s="1"/>
      <c r="D1945" s="2"/>
      <c r="F1945" s="3"/>
      <c r="H1945" s="3"/>
    </row>
    <row r="1946">
      <c r="C1946" s="1"/>
      <c r="D1946" s="2"/>
      <c r="F1946" s="3"/>
      <c r="H1946" s="3"/>
    </row>
    <row r="1947">
      <c r="C1947" s="1"/>
      <c r="D1947" s="2"/>
      <c r="F1947" s="3"/>
      <c r="H1947" s="3"/>
    </row>
    <row r="1948">
      <c r="C1948" s="1"/>
      <c r="D1948" s="2"/>
      <c r="F1948" s="3"/>
      <c r="H1948" s="3"/>
    </row>
    <row r="1949">
      <c r="C1949" s="1"/>
      <c r="D1949" s="2"/>
      <c r="F1949" s="3"/>
      <c r="H1949" s="3"/>
    </row>
    <row r="1950">
      <c r="C1950" s="1"/>
      <c r="D1950" s="2"/>
      <c r="F1950" s="3"/>
      <c r="H1950" s="3"/>
    </row>
    <row r="1951">
      <c r="C1951" s="1"/>
      <c r="D1951" s="2"/>
      <c r="F1951" s="3"/>
      <c r="H1951" s="3"/>
    </row>
    <row r="1952">
      <c r="C1952" s="1"/>
      <c r="D1952" s="2"/>
      <c r="F1952" s="3"/>
      <c r="H1952" s="3"/>
    </row>
    <row r="1953">
      <c r="C1953" s="1"/>
      <c r="D1953" s="2"/>
      <c r="F1953" s="3"/>
      <c r="H1953" s="3"/>
    </row>
    <row r="1954">
      <c r="C1954" s="1"/>
      <c r="D1954" s="2"/>
      <c r="F1954" s="3"/>
      <c r="H1954" s="3"/>
    </row>
    <row r="1955">
      <c r="C1955" s="1"/>
      <c r="D1955" s="2"/>
      <c r="F1955" s="3"/>
      <c r="H1955" s="3"/>
    </row>
    <row r="1956">
      <c r="C1956" s="1"/>
      <c r="D1956" s="2"/>
      <c r="F1956" s="3"/>
      <c r="H1956" s="3"/>
    </row>
    <row r="1957">
      <c r="C1957" s="1"/>
      <c r="D1957" s="2"/>
      <c r="F1957" s="3"/>
      <c r="H1957" s="3"/>
    </row>
    <row r="1958">
      <c r="C1958" s="1"/>
      <c r="D1958" s="2"/>
      <c r="F1958" s="3"/>
      <c r="H1958" s="3"/>
    </row>
    <row r="1959">
      <c r="C1959" s="1"/>
      <c r="D1959" s="2"/>
      <c r="F1959" s="3"/>
      <c r="H1959" s="3"/>
    </row>
    <row r="1960">
      <c r="C1960" s="1"/>
      <c r="D1960" s="2"/>
      <c r="F1960" s="3"/>
      <c r="H1960" s="3"/>
    </row>
    <row r="1961">
      <c r="C1961" s="1"/>
      <c r="D1961" s="2"/>
      <c r="F1961" s="3"/>
      <c r="H1961" s="3"/>
    </row>
    <row r="1962">
      <c r="C1962" s="1"/>
      <c r="D1962" s="2"/>
      <c r="F1962" s="3"/>
      <c r="H1962" s="3"/>
    </row>
    <row r="1963">
      <c r="C1963" s="1"/>
      <c r="D1963" s="2"/>
      <c r="F1963" s="3"/>
      <c r="H1963" s="3"/>
    </row>
    <row r="1964">
      <c r="C1964" s="1"/>
      <c r="D1964" s="2"/>
      <c r="F1964" s="3"/>
      <c r="H1964" s="3"/>
    </row>
    <row r="1965">
      <c r="C1965" s="1"/>
      <c r="D1965" s="2"/>
      <c r="F1965" s="3"/>
      <c r="H1965" s="3"/>
    </row>
    <row r="1966">
      <c r="C1966" s="1"/>
      <c r="D1966" s="2"/>
      <c r="F1966" s="3"/>
      <c r="H1966" s="3"/>
    </row>
    <row r="1967">
      <c r="C1967" s="1"/>
      <c r="D1967" s="2"/>
      <c r="F1967" s="3"/>
      <c r="H1967" s="3"/>
    </row>
    <row r="1968">
      <c r="C1968" s="1"/>
      <c r="D1968" s="2"/>
      <c r="F1968" s="3"/>
      <c r="H1968" s="3"/>
    </row>
    <row r="1969">
      <c r="C1969" s="1"/>
      <c r="D1969" s="2"/>
      <c r="F1969" s="3"/>
      <c r="H1969" s="3"/>
    </row>
    <row r="1970">
      <c r="C1970" s="1"/>
      <c r="D1970" s="2"/>
      <c r="F1970" s="3"/>
      <c r="H1970" s="3"/>
    </row>
    <row r="1971">
      <c r="C1971" s="1"/>
      <c r="D1971" s="2"/>
      <c r="F1971" s="3"/>
      <c r="H1971" s="3"/>
    </row>
    <row r="1972">
      <c r="C1972" s="1"/>
      <c r="D1972" s="2"/>
      <c r="F1972" s="3"/>
      <c r="H1972" s="3"/>
    </row>
    <row r="1973">
      <c r="C1973" s="1"/>
      <c r="D1973" s="2"/>
      <c r="F1973" s="3"/>
      <c r="H1973" s="3"/>
    </row>
    <row r="1974">
      <c r="C1974" s="1"/>
      <c r="D1974" s="2"/>
      <c r="F1974" s="3"/>
      <c r="H1974" s="3"/>
    </row>
    <row r="1975">
      <c r="C1975" s="1"/>
      <c r="D1975" s="2"/>
      <c r="F1975" s="3"/>
      <c r="H1975" s="3"/>
    </row>
    <row r="1976">
      <c r="C1976" s="1"/>
      <c r="D1976" s="2"/>
      <c r="F1976" s="3"/>
      <c r="H1976" s="3"/>
    </row>
    <row r="1977">
      <c r="C1977" s="1"/>
      <c r="D1977" s="2"/>
      <c r="F1977" s="3"/>
      <c r="H1977" s="3"/>
    </row>
    <row r="1978">
      <c r="C1978" s="1"/>
      <c r="D1978" s="2"/>
      <c r="F1978" s="3"/>
      <c r="H1978" s="3"/>
    </row>
    <row r="1979">
      <c r="C1979" s="1"/>
      <c r="D1979" s="2"/>
      <c r="F1979" s="3"/>
      <c r="H1979" s="3"/>
    </row>
    <row r="1980">
      <c r="C1980" s="1"/>
      <c r="D1980" s="2"/>
      <c r="F1980" s="3"/>
      <c r="H1980" s="3"/>
    </row>
    <row r="1981">
      <c r="C1981" s="1"/>
      <c r="D1981" s="2"/>
      <c r="F1981" s="3"/>
      <c r="H1981" s="3"/>
    </row>
    <row r="1982">
      <c r="C1982" s="1"/>
      <c r="D1982" s="2"/>
      <c r="F1982" s="3"/>
      <c r="H1982" s="3"/>
    </row>
    <row r="1983">
      <c r="C1983" s="1"/>
      <c r="D1983" s="2"/>
      <c r="F1983" s="3"/>
      <c r="H1983" s="3"/>
    </row>
    <row r="1984">
      <c r="C1984" s="1"/>
      <c r="D1984" s="2"/>
      <c r="F1984" s="3"/>
      <c r="H1984" s="3"/>
    </row>
    <row r="1985">
      <c r="C1985" s="1"/>
      <c r="D1985" s="2"/>
      <c r="F1985" s="3"/>
      <c r="H1985" s="3"/>
    </row>
    <row r="1986">
      <c r="C1986" s="1"/>
      <c r="D1986" s="2"/>
      <c r="F1986" s="3"/>
      <c r="H1986" s="3"/>
    </row>
    <row r="1987">
      <c r="C1987" s="1"/>
      <c r="D1987" s="2"/>
      <c r="F1987" s="3"/>
      <c r="H1987" s="3"/>
    </row>
    <row r="1988">
      <c r="C1988" s="1"/>
      <c r="D1988" s="2"/>
      <c r="F1988" s="3"/>
      <c r="H1988" s="3"/>
    </row>
    <row r="1989">
      <c r="C1989" s="1"/>
      <c r="D1989" s="2"/>
      <c r="F1989" s="3"/>
      <c r="H1989" s="3"/>
    </row>
    <row r="1990">
      <c r="C1990" s="1"/>
      <c r="D1990" s="2"/>
      <c r="F1990" s="3"/>
      <c r="H1990" s="3"/>
    </row>
    <row r="1991">
      <c r="C1991" s="1"/>
      <c r="D1991" s="2"/>
      <c r="F1991" s="3"/>
      <c r="H1991" s="3"/>
    </row>
    <row r="1992">
      <c r="C1992" s="1"/>
      <c r="D1992" s="2"/>
      <c r="F1992" s="3"/>
      <c r="H1992" s="3"/>
    </row>
    <row r="1993">
      <c r="C1993" s="1"/>
      <c r="D1993" s="2"/>
      <c r="F1993" s="3"/>
      <c r="H1993" s="3"/>
    </row>
    <row r="1994">
      <c r="C1994" s="1"/>
      <c r="D1994" s="2"/>
      <c r="F1994" s="3"/>
      <c r="H1994" s="3"/>
    </row>
    <row r="1995">
      <c r="C1995" s="1"/>
      <c r="D1995" s="2"/>
      <c r="F1995" s="3"/>
      <c r="H1995" s="3"/>
    </row>
    <row r="1996">
      <c r="C1996" s="1"/>
      <c r="D1996" s="2"/>
      <c r="F1996" s="3"/>
      <c r="H1996" s="3"/>
    </row>
    <row r="1997">
      <c r="C1997" s="1"/>
      <c r="D1997" s="2"/>
      <c r="F1997" s="3"/>
      <c r="H1997" s="3"/>
    </row>
    <row r="1998">
      <c r="C1998" s="1"/>
      <c r="D1998" s="2"/>
      <c r="F1998" s="3"/>
      <c r="H1998" s="3"/>
    </row>
    <row r="1999">
      <c r="C1999" s="1"/>
      <c r="D1999" s="2"/>
      <c r="F1999" s="3"/>
      <c r="H1999" s="3"/>
    </row>
    <row r="2000">
      <c r="C2000" s="1"/>
      <c r="D2000" s="2"/>
      <c r="F2000" s="3"/>
      <c r="H2000" s="3"/>
    </row>
    <row r="2001">
      <c r="C2001" s="1"/>
      <c r="D2001" s="2"/>
      <c r="F2001" s="3"/>
      <c r="H2001" s="3"/>
    </row>
    <row r="2002">
      <c r="C2002" s="1"/>
      <c r="D2002" s="2"/>
      <c r="F2002" s="3"/>
      <c r="H2002" s="3"/>
    </row>
    <row r="2003">
      <c r="C2003" s="1"/>
      <c r="D2003" s="2"/>
      <c r="F2003" s="3"/>
      <c r="H2003" s="3"/>
    </row>
    <row r="2004">
      <c r="C2004" s="1"/>
      <c r="D2004" s="2"/>
      <c r="F2004" s="3"/>
      <c r="H2004" s="3"/>
    </row>
    <row r="2005">
      <c r="C2005" s="1"/>
      <c r="D2005" s="2"/>
      <c r="F2005" s="3"/>
      <c r="H2005" s="3"/>
    </row>
    <row r="2006">
      <c r="C2006" s="1"/>
      <c r="D2006" s="2"/>
      <c r="F2006" s="3"/>
      <c r="H2006" s="3"/>
    </row>
    <row r="2007">
      <c r="C2007" s="1"/>
      <c r="D2007" s="2"/>
      <c r="F2007" s="3"/>
      <c r="H2007" s="3"/>
    </row>
    <row r="2008">
      <c r="C2008" s="1"/>
      <c r="D2008" s="2"/>
      <c r="F2008" s="3"/>
      <c r="H2008" s="3"/>
    </row>
    <row r="2009">
      <c r="C2009" s="1"/>
      <c r="D2009" s="2"/>
      <c r="F2009" s="3"/>
      <c r="H2009" s="3"/>
    </row>
    <row r="2010">
      <c r="C2010" s="1"/>
      <c r="D2010" s="2"/>
      <c r="F2010" s="3"/>
      <c r="H2010" s="3"/>
    </row>
    <row r="2011">
      <c r="C2011" s="1"/>
      <c r="D2011" s="2"/>
      <c r="F2011" s="3"/>
      <c r="H2011" s="3"/>
    </row>
    <row r="2012">
      <c r="C2012" s="1"/>
      <c r="D2012" s="2"/>
      <c r="F2012" s="3"/>
      <c r="H2012" s="3"/>
    </row>
    <row r="2013">
      <c r="C2013" s="1"/>
      <c r="D2013" s="2"/>
      <c r="F2013" s="3"/>
      <c r="H2013" s="3"/>
    </row>
    <row r="2014">
      <c r="C2014" s="1"/>
      <c r="D2014" s="2"/>
      <c r="F2014" s="3"/>
      <c r="H2014" s="3"/>
    </row>
    <row r="2015">
      <c r="C2015" s="1"/>
      <c r="D2015" s="2"/>
      <c r="F2015" s="3"/>
      <c r="H2015" s="3"/>
    </row>
    <row r="2016">
      <c r="C2016" s="1"/>
      <c r="D2016" s="2"/>
      <c r="F2016" s="3"/>
      <c r="H2016" s="3"/>
    </row>
    <row r="2017">
      <c r="C2017" s="1"/>
      <c r="D2017" s="2"/>
      <c r="F2017" s="3"/>
      <c r="H2017" s="3"/>
    </row>
    <row r="2018">
      <c r="C2018" s="1"/>
      <c r="D2018" s="2"/>
      <c r="F2018" s="3"/>
      <c r="H2018" s="3"/>
    </row>
    <row r="2019">
      <c r="C2019" s="1"/>
      <c r="D2019" s="2"/>
      <c r="F2019" s="3"/>
      <c r="H2019" s="3"/>
    </row>
    <row r="2020">
      <c r="C2020" s="1"/>
      <c r="D2020" s="2"/>
      <c r="F2020" s="3"/>
      <c r="H2020" s="3"/>
    </row>
    <row r="2021">
      <c r="C2021" s="1"/>
      <c r="D2021" s="2"/>
      <c r="F2021" s="3"/>
      <c r="H2021" s="3"/>
    </row>
    <row r="2022">
      <c r="C2022" s="1"/>
      <c r="D2022" s="2"/>
      <c r="F2022" s="3"/>
      <c r="H2022" s="3"/>
    </row>
    <row r="2023">
      <c r="C2023" s="1"/>
      <c r="D2023" s="2"/>
      <c r="F2023" s="3"/>
      <c r="H2023" s="3"/>
    </row>
    <row r="2024">
      <c r="C2024" s="1"/>
      <c r="D2024" s="2"/>
      <c r="F2024" s="3"/>
      <c r="H2024" s="3"/>
    </row>
    <row r="2025">
      <c r="C2025" s="1"/>
      <c r="D2025" s="2"/>
      <c r="F2025" s="3"/>
      <c r="H2025" s="3"/>
    </row>
    <row r="2026">
      <c r="C2026" s="1"/>
      <c r="D2026" s="2"/>
      <c r="F2026" s="3"/>
      <c r="H2026" s="3"/>
    </row>
    <row r="2027">
      <c r="C2027" s="1"/>
      <c r="D2027" s="2"/>
      <c r="F2027" s="3"/>
      <c r="H2027" s="3"/>
    </row>
    <row r="2028">
      <c r="C2028" s="1"/>
      <c r="D2028" s="2"/>
      <c r="F2028" s="3"/>
      <c r="H2028" s="3"/>
    </row>
    <row r="2029">
      <c r="C2029" s="1"/>
      <c r="D2029" s="2"/>
      <c r="F2029" s="3"/>
      <c r="H2029" s="3"/>
    </row>
    <row r="2030">
      <c r="C2030" s="1"/>
      <c r="D2030" s="2"/>
      <c r="F2030" s="3"/>
      <c r="H2030" s="3"/>
    </row>
    <row r="2031">
      <c r="C2031" s="1"/>
      <c r="D2031" s="2"/>
      <c r="F2031" s="3"/>
      <c r="H2031" s="3"/>
    </row>
    <row r="2032">
      <c r="C2032" s="1"/>
      <c r="D2032" s="2"/>
      <c r="F2032" s="3"/>
      <c r="H2032" s="3"/>
    </row>
    <row r="2033">
      <c r="C2033" s="1"/>
      <c r="D2033" s="2"/>
      <c r="F2033" s="3"/>
      <c r="H2033" s="3"/>
    </row>
    <row r="2034">
      <c r="C2034" s="1"/>
      <c r="D2034" s="2"/>
      <c r="F2034" s="3"/>
      <c r="H2034" s="3"/>
    </row>
    <row r="2035">
      <c r="C2035" s="1"/>
      <c r="D2035" s="2"/>
      <c r="F2035" s="3"/>
      <c r="H2035" s="3"/>
    </row>
    <row r="2036">
      <c r="C2036" s="1"/>
      <c r="D2036" s="2"/>
      <c r="F2036" s="3"/>
      <c r="H2036" s="3"/>
    </row>
    <row r="2037">
      <c r="C2037" s="1"/>
      <c r="D2037" s="2"/>
      <c r="F2037" s="3"/>
      <c r="H2037" s="3"/>
    </row>
    <row r="2038">
      <c r="C2038" s="1"/>
      <c r="D2038" s="2"/>
      <c r="F2038" s="3"/>
      <c r="H2038" s="3"/>
    </row>
    <row r="2039">
      <c r="C2039" s="1"/>
      <c r="D2039" s="2"/>
      <c r="F2039" s="3"/>
      <c r="H2039" s="3"/>
    </row>
    <row r="2040">
      <c r="C2040" s="1"/>
      <c r="D2040" s="2"/>
      <c r="F2040" s="3"/>
      <c r="H2040" s="3"/>
    </row>
    <row r="2041">
      <c r="C2041" s="1"/>
      <c r="D2041" s="2"/>
      <c r="F2041" s="3"/>
      <c r="H2041" s="3"/>
    </row>
    <row r="2042">
      <c r="C2042" s="1"/>
      <c r="D2042" s="2"/>
      <c r="F2042" s="3"/>
      <c r="H2042" s="3"/>
    </row>
    <row r="2043">
      <c r="C2043" s="1"/>
      <c r="D2043" s="2"/>
      <c r="F2043" s="3"/>
      <c r="H2043" s="3"/>
    </row>
    <row r="2044">
      <c r="C2044" s="1"/>
      <c r="D2044" s="2"/>
      <c r="F2044" s="3"/>
      <c r="H2044" s="3"/>
    </row>
    <row r="2045">
      <c r="C2045" s="1"/>
      <c r="D2045" s="2"/>
      <c r="F2045" s="3"/>
      <c r="H2045" s="3"/>
    </row>
    <row r="2046">
      <c r="C2046" s="1"/>
      <c r="D2046" s="2"/>
      <c r="F2046" s="3"/>
      <c r="H2046" s="3"/>
    </row>
    <row r="2047">
      <c r="C2047" s="1"/>
      <c r="D2047" s="2"/>
      <c r="F2047" s="3"/>
      <c r="H2047" s="3"/>
    </row>
    <row r="2048">
      <c r="C2048" s="1"/>
      <c r="D2048" s="2"/>
      <c r="F2048" s="3"/>
      <c r="H2048" s="3"/>
    </row>
    <row r="2049">
      <c r="C2049" s="1"/>
      <c r="D2049" s="2"/>
      <c r="F2049" s="3"/>
      <c r="H2049" s="3"/>
    </row>
    <row r="2050">
      <c r="C2050" s="1"/>
      <c r="D2050" s="2"/>
      <c r="F2050" s="3"/>
      <c r="H2050" s="3"/>
    </row>
    <row r="2051">
      <c r="C2051" s="1"/>
      <c r="D2051" s="2"/>
      <c r="F2051" s="3"/>
      <c r="H2051" s="3"/>
    </row>
    <row r="2052">
      <c r="C2052" s="1"/>
      <c r="D2052" s="2"/>
      <c r="F2052" s="3"/>
      <c r="H2052" s="3"/>
    </row>
    <row r="2053">
      <c r="C2053" s="1"/>
      <c r="D2053" s="2"/>
      <c r="F2053" s="3"/>
      <c r="H2053" s="3"/>
    </row>
    <row r="2054">
      <c r="C2054" s="1"/>
      <c r="D2054" s="2"/>
      <c r="F2054" s="3"/>
      <c r="H2054" s="3"/>
    </row>
    <row r="2055">
      <c r="C2055" s="1"/>
      <c r="D2055" s="2"/>
      <c r="F2055" s="3"/>
      <c r="H2055" s="3"/>
    </row>
    <row r="2056">
      <c r="C2056" s="1"/>
      <c r="D2056" s="2"/>
      <c r="F2056" s="3"/>
      <c r="H2056" s="3"/>
    </row>
    <row r="2057">
      <c r="C2057" s="1"/>
      <c r="D2057" s="2"/>
      <c r="F2057" s="3"/>
      <c r="H2057" s="3"/>
    </row>
    <row r="2058">
      <c r="C2058" s="1"/>
      <c r="D2058" s="2"/>
      <c r="F2058" s="3"/>
      <c r="H2058" s="3"/>
    </row>
    <row r="2059">
      <c r="C2059" s="1"/>
      <c r="D2059" s="2"/>
      <c r="F2059" s="3"/>
      <c r="H2059" s="3"/>
    </row>
    <row r="2060">
      <c r="C2060" s="1"/>
      <c r="D2060" s="2"/>
      <c r="F2060" s="3"/>
      <c r="H2060" s="3"/>
    </row>
    <row r="2061">
      <c r="C2061" s="1"/>
      <c r="D2061" s="2"/>
      <c r="F2061" s="3"/>
      <c r="H2061" s="3"/>
    </row>
    <row r="2062">
      <c r="C2062" s="1"/>
      <c r="D2062" s="2"/>
      <c r="F2062" s="3"/>
      <c r="H2062" s="3"/>
    </row>
    <row r="2063">
      <c r="C2063" s="1"/>
      <c r="D2063" s="2"/>
      <c r="F2063" s="3"/>
      <c r="H2063" s="3"/>
    </row>
    <row r="2064">
      <c r="C2064" s="1"/>
      <c r="D2064" s="2"/>
      <c r="F2064" s="3"/>
      <c r="H2064" s="3"/>
    </row>
    <row r="2065">
      <c r="C2065" s="1"/>
      <c r="D2065" s="2"/>
      <c r="F2065" s="3"/>
      <c r="H2065" s="3"/>
    </row>
    <row r="2066">
      <c r="C2066" s="1"/>
      <c r="D2066" s="2"/>
      <c r="F2066" s="3"/>
      <c r="H2066" s="3"/>
    </row>
    <row r="2067">
      <c r="C2067" s="1"/>
      <c r="D2067" s="2"/>
      <c r="F2067" s="3"/>
      <c r="H2067" s="3"/>
    </row>
    <row r="2068">
      <c r="C2068" s="1"/>
      <c r="D2068" s="2"/>
      <c r="F2068" s="3"/>
      <c r="H2068" s="3"/>
    </row>
    <row r="2069">
      <c r="C2069" s="1"/>
      <c r="D2069" s="2"/>
      <c r="F2069" s="3"/>
      <c r="H2069" s="3"/>
    </row>
    <row r="2070">
      <c r="C2070" s="1"/>
      <c r="D2070" s="2"/>
      <c r="F2070" s="3"/>
      <c r="H2070" s="3"/>
    </row>
    <row r="2071">
      <c r="C2071" s="1"/>
      <c r="D2071" s="2"/>
      <c r="F2071" s="3"/>
      <c r="H2071" s="3"/>
    </row>
    <row r="2072">
      <c r="C2072" s="1"/>
      <c r="D2072" s="2"/>
      <c r="F2072" s="3"/>
      <c r="H2072" s="3"/>
    </row>
    <row r="2073">
      <c r="C2073" s="1"/>
      <c r="D2073" s="2"/>
      <c r="F2073" s="3"/>
      <c r="H2073" s="3"/>
    </row>
    <row r="2074">
      <c r="C2074" s="1"/>
      <c r="D2074" s="2"/>
      <c r="F2074" s="3"/>
      <c r="H2074" s="3"/>
    </row>
    <row r="2075">
      <c r="C2075" s="1"/>
      <c r="D2075" s="2"/>
      <c r="F2075" s="3"/>
      <c r="H2075" s="3"/>
    </row>
    <row r="2076">
      <c r="C2076" s="1"/>
      <c r="D2076" s="2"/>
      <c r="F2076" s="3"/>
      <c r="H2076" s="3"/>
    </row>
    <row r="2077">
      <c r="C2077" s="1"/>
      <c r="D2077" s="2"/>
      <c r="F2077" s="3"/>
      <c r="H2077" s="3"/>
    </row>
    <row r="2078">
      <c r="C2078" s="1"/>
      <c r="D2078" s="2"/>
      <c r="F2078" s="3"/>
      <c r="H2078" s="3"/>
    </row>
    <row r="2079">
      <c r="C2079" s="1"/>
      <c r="D2079" s="2"/>
      <c r="F2079" s="3"/>
      <c r="H2079" s="3"/>
    </row>
    <row r="2080">
      <c r="C2080" s="1"/>
      <c r="D2080" s="2"/>
      <c r="F2080" s="3"/>
      <c r="H2080" s="3"/>
    </row>
    <row r="2081">
      <c r="C2081" s="1"/>
      <c r="D2081" s="2"/>
      <c r="F2081" s="3"/>
      <c r="H2081" s="3"/>
    </row>
    <row r="2082">
      <c r="C2082" s="1"/>
      <c r="D2082" s="2"/>
      <c r="F2082" s="3"/>
      <c r="H2082" s="3"/>
    </row>
    <row r="2083">
      <c r="C2083" s="1"/>
      <c r="D2083" s="2"/>
      <c r="F2083" s="3"/>
      <c r="H2083" s="3"/>
    </row>
    <row r="2084">
      <c r="C2084" s="1"/>
      <c r="D2084" s="2"/>
      <c r="F2084" s="3"/>
      <c r="H2084" s="3"/>
    </row>
    <row r="2085">
      <c r="C2085" s="1"/>
      <c r="D2085" s="2"/>
      <c r="F2085" s="3"/>
      <c r="H2085" s="3"/>
    </row>
    <row r="2086">
      <c r="C2086" s="1"/>
      <c r="D2086" s="2"/>
      <c r="F2086" s="3"/>
      <c r="H2086" s="3"/>
    </row>
    <row r="2087">
      <c r="C2087" s="1"/>
      <c r="D2087" s="2"/>
      <c r="F2087" s="3"/>
      <c r="H2087" s="3"/>
    </row>
    <row r="2088">
      <c r="C2088" s="1"/>
      <c r="D2088" s="2"/>
      <c r="F2088" s="3"/>
      <c r="H2088" s="3"/>
    </row>
    <row r="2089">
      <c r="C2089" s="1"/>
      <c r="D2089" s="2"/>
      <c r="F2089" s="3"/>
      <c r="H2089" s="3"/>
    </row>
    <row r="2090">
      <c r="C2090" s="1"/>
      <c r="D2090" s="2"/>
      <c r="F2090" s="3"/>
      <c r="H2090" s="3"/>
    </row>
    <row r="2091">
      <c r="C2091" s="1"/>
      <c r="D2091" s="2"/>
      <c r="F2091" s="3"/>
      <c r="H2091" s="3"/>
    </row>
    <row r="2092">
      <c r="C2092" s="1"/>
      <c r="D2092" s="2"/>
      <c r="F2092" s="3"/>
      <c r="H2092" s="3"/>
    </row>
    <row r="2093">
      <c r="C2093" s="1"/>
      <c r="D2093" s="2"/>
      <c r="F2093" s="3"/>
      <c r="H2093" s="3"/>
    </row>
    <row r="2094">
      <c r="C2094" s="1"/>
      <c r="D2094" s="2"/>
      <c r="F2094" s="3"/>
      <c r="H2094" s="3"/>
    </row>
    <row r="2095">
      <c r="C2095" s="1"/>
      <c r="D2095" s="2"/>
      <c r="F2095" s="3"/>
      <c r="H2095" s="3"/>
    </row>
    <row r="2096">
      <c r="C2096" s="1"/>
      <c r="D2096" s="2"/>
      <c r="F2096" s="3"/>
      <c r="H2096" s="3"/>
    </row>
    <row r="2097">
      <c r="C2097" s="1"/>
      <c r="D2097" s="2"/>
      <c r="F2097" s="3"/>
      <c r="H2097" s="3"/>
    </row>
    <row r="2098">
      <c r="C2098" s="1"/>
      <c r="D2098" s="2"/>
      <c r="F2098" s="3"/>
      <c r="H2098" s="3"/>
    </row>
    <row r="2099">
      <c r="C2099" s="1"/>
      <c r="D2099" s="2"/>
      <c r="F2099" s="3"/>
      <c r="H2099" s="3"/>
    </row>
    <row r="2100">
      <c r="C2100" s="1"/>
      <c r="D2100" s="2"/>
      <c r="F2100" s="3"/>
      <c r="H2100" s="3"/>
    </row>
    <row r="2101">
      <c r="C2101" s="1"/>
      <c r="D2101" s="2"/>
      <c r="F2101" s="3"/>
      <c r="H2101" s="3"/>
    </row>
    <row r="2102">
      <c r="C2102" s="1"/>
      <c r="D2102" s="2"/>
      <c r="F2102" s="3"/>
      <c r="H2102" s="3"/>
    </row>
    <row r="2103">
      <c r="C2103" s="1"/>
      <c r="D2103" s="2"/>
      <c r="F2103" s="3"/>
      <c r="H2103" s="3"/>
    </row>
    <row r="2104">
      <c r="C2104" s="1"/>
      <c r="D2104" s="2"/>
      <c r="F2104" s="3"/>
      <c r="H2104" s="3"/>
    </row>
    <row r="2105">
      <c r="C2105" s="1"/>
      <c r="D2105" s="2"/>
      <c r="F2105" s="3"/>
      <c r="H2105" s="3"/>
    </row>
    <row r="2106">
      <c r="C2106" s="1"/>
      <c r="D2106" s="2"/>
      <c r="F2106" s="3"/>
      <c r="H2106" s="3"/>
    </row>
    <row r="2107">
      <c r="C2107" s="1"/>
      <c r="D2107" s="2"/>
      <c r="F2107" s="3"/>
      <c r="H2107" s="3"/>
    </row>
    <row r="2108">
      <c r="C2108" s="1"/>
      <c r="D2108" s="2"/>
      <c r="F2108" s="3"/>
      <c r="H2108" s="3"/>
    </row>
    <row r="2109">
      <c r="C2109" s="1"/>
      <c r="D2109" s="2"/>
      <c r="F2109" s="3"/>
      <c r="H2109" s="3"/>
    </row>
    <row r="2110">
      <c r="C2110" s="1"/>
      <c r="D2110" s="2"/>
      <c r="F2110" s="3"/>
      <c r="H2110" s="3"/>
    </row>
    <row r="2111">
      <c r="C2111" s="1"/>
      <c r="D2111" s="2"/>
      <c r="F2111" s="3"/>
      <c r="H2111" s="3"/>
    </row>
    <row r="2112">
      <c r="C2112" s="1"/>
      <c r="D2112" s="2"/>
      <c r="F2112" s="3"/>
      <c r="H2112" s="3"/>
    </row>
    <row r="2113">
      <c r="C2113" s="1"/>
      <c r="D2113" s="2"/>
      <c r="F2113" s="3"/>
      <c r="H2113" s="3"/>
    </row>
    <row r="2114">
      <c r="C2114" s="1"/>
      <c r="D2114" s="2"/>
      <c r="F2114" s="3"/>
      <c r="H2114" s="3"/>
    </row>
    <row r="2115">
      <c r="C2115" s="1"/>
      <c r="D2115" s="2"/>
      <c r="F2115" s="3"/>
      <c r="H2115" s="3"/>
    </row>
    <row r="2116">
      <c r="C2116" s="1"/>
      <c r="D2116" s="2"/>
      <c r="F2116" s="3"/>
      <c r="H2116" s="3"/>
    </row>
    <row r="2117">
      <c r="C2117" s="1"/>
      <c r="D2117" s="2"/>
      <c r="F2117" s="3"/>
      <c r="H2117" s="3"/>
    </row>
    <row r="2118">
      <c r="C2118" s="1"/>
      <c r="D2118" s="2"/>
      <c r="F2118" s="3"/>
      <c r="H2118" s="3"/>
    </row>
    <row r="2119">
      <c r="C2119" s="1"/>
      <c r="D2119" s="2"/>
      <c r="F2119" s="3"/>
      <c r="H2119" s="3"/>
    </row>
    <row r="2120">
      <c r="C2120" s="1"/>
      <c r="D2120" s="2"/>
      <c r="F2120" s="3"/>
      <c r="H2120" s="3"/>
    </row>
    <row r="2121">
      <c r="C2121" s="1"/>
      <c r="D2121" s="2"/>
      <c r="F2121" s="3"/>
      <c r="H2121" s="3"/>
    </row>
    <row r="2122">
      <c r="C2122" s="1"/>
      <c r="D2122" s="2"/>
      <c r="F2122" s="3"/>
      <c r="H2122" s="3"/>
    </row>
    <row r="2123">
      <c r="C2123" s="1"/>
      <c r="D2123" s="2"/>
      <c r="F2123" s="3"/>
      <c r="H2123" s="3"/>
    </row>
    <row r="2124">
      <c r="C2124" s="1"/>
      <c r="D2124" s="2"/>
      <c r="F2124" s="3"/>
      <c r="H2124" s="3"/>
    </row>
    <row r="2125">
      <c r="C2125" s="1"/>
      <c r="D2125" s="2"/>
      <c r="F2125" s="3"/>
      <c r="H2125" s="3"/>
    </row>
    <row r="2126">
      <c r="C2126" s="1"/>
      <c r="D2126" s="2"/>
      <c r="F2126" s="3"/>
      <c r="H2126" s="3"/>
    </row>
    <row r="2127">
      <c r="C2127" s="1"/>
      <c r="D2127" s="2"/>
      <c r="F2127" s="3"/>
      <c r="H2127" s="3"/>
    </row>
    <row r="2128">
      <c r="C2128" s="1"/>
      <c r="D2128" s="2"/>
      <c r="F2128" s="3"/>
      <c r="H2128" s="3"/>
    </row>
    <row r="2129">
      <c r="C2129" s="1"/>
      <c r="D2129" s="2"/>
      <c r="F2129" s="3"/>
      <c r="H2129" s="3"/>
    </row>
    <row r="2130">
      <c r="C2130" s="1"/>
      <c r="D2130" s="2"/>
      <c r="F2130" s="3"/>
      <c r="H2130" s="3"/>
    </row>
    <row r="2131">
      <c r="C2131" s="1"/>
      <c r="D2131" s="2"/>
      <c r="F2131" s="3"/>
      <c r="H2131" s="3"/>
    </row>
    <row r="2132">
      <c r="C2132" s="1"/>
      <c r="D2132" s="2"/>
      <c r="F2132" s="3"/>
      <c r="H2132" s="3"/>
    </row>
    <row r="2133">
      <c r="C2133" s="1"/>
      <c r="D2133" s="2"/>
      <c r="F2133" s="3"/>
      <c r="H2133" s="3"/>
    </row>
    <row r="2134">
      <c r="C2134" s="1"/>
      <c r="D2134" s="2"/>
      <c r="F2134" s="3"/>
      <c r="H2134" s="3"/>
    </row>
    <row r="2135">
      <c r="C2135" s="1"/>
      <c r="D2135" s="2"/>
      <c r="F2135" s="3"/>
      <c r="H2135" s="3"/>
    </row>
    <row r="2136">
      <c r="C2136" s="1"/>
      <c r="D2136" s="2"/>
      <c r="F2136" s="3"/>
      <c r="H2136" s="3"/>
    </row>
    <row r="2137">
      <c r="C2137" s="1"/>
      <c r="D2137" s="2"/>
      <c r="F2137" s="3"/>
      <c r="H2137" s="3"/>
    </row>
    <row r="2138">
      <c r="C2138" s="1"/>
      <c r="D2138" s="2"/>
      <c r="F2138" s="3"/>
      <c r="H2138" s="3"/>
    </row>
    <row r="2139">
      <c r="C2139" s="1"/>
      <c r="D2139" s="2"/>
      <c r="F2139" s="3"/>
      <c r="H2139" s="3"/>
    </row>
    <row r="2140">
      <c r="C2140" s="1"/>
      <c r="D2140" s="2"/>
      <c r="F2140" s="3"/>
      <c r="H2140" s="3"/>
    </row>
    <row r="2141">
      <c r="C2141" s="1"/>
      <c r="D2141" s="2"/>
      <c r="F2141" s="3"/>
      <c r="H2141" s="3"/>
    </row>
    <row r="2142">
      <c r="C2142" s="1"/>
      <c r="D2142" s="2"/>
      <c r="F2142" s="3"/>
      <c r="H2142" s="3"/>
    </row>
    <row r="2143">
      <c r="C2143" s="1"/>
      <c r="D2143" s="2"/>
      <c r="F2143" s="3"/>
      <c r="H2143" s="3"/>
    </row>
    <row r="2144">
      <c r="C2144" s="1"/>
      <c r="D2144" s="2"/>
      <c r="F2144" s="3"/>
      <c r="H2144" s="3"/>
    </row>
    <row r="2145">
      <c r="C2145" s="1"/>
      <c r="D2145" s="2"/>
      <c r="F2145" s="3"/>
      <c r="H2145" s="3"/>
    </row>
    <row r="2146">
      <c r="C2146" s="1"/>
      <c r="D2146" s="2"/>
      <c r="F2146" s="3"/>
      <c r="H2146" s="3"/>
    </row>
    <row r="2147">
      <c r="C2147" s="1"/>
      <c r="D2147" s="2"/>
      <c r="F2147" s="3"/>
      <c r="H2147" s="3"/>
    </row>
    <row r="2148">
      <c r="C2148" s="1"/>
      <c r="D2148" s="2"/>
      <c r="F2148" s="3"/>
      <c r="H2148" s="3"/>
    </row>
    <row r="2149">
      <c r="C2149" s="1"/>
      <c r="D2149" s="2"/>
      <c r="F2149" s="3"/>
      <c r="H2149" s="3"/>
    </row>
    <row r="2150">
      <c r="C2150" s="1"/>
      <c r="D2150" s="2"/>
      <c r="F2150" s="3"/>
      <c r="H2150" s="3"/>
    </row>
    <row r="2151">
      <c r="C2151" s="1"/>
      <c r="D2151" s="2"/>
      <c r="F2151" s="3"/>
      <c r="H2151" s="3"/>
    </row>
    <row r="2152">
      <c r="C2152" s="1"/>
      <c r="D2152" s="2"/>
      <c r="F2152" s="3"/>
      <c r="H2152" s="3"/>
    </row>
    <row r="2153">
      <c r="C2153" s="1"/>
      <c r="D2153" s="2"/>
      <c r="F2153" s="3"/>
      <c r="H2153" s="3"/>
      <c r="AQ2153" s="188" t="s">
        <v>8</v>
      </c>
      <c r="AR2153" s="188" t="s">
        <v>179</v>
      </c>
      <c r="AS2153" s="4" t="s">
        <v>180</v>
      </c>
      <c r="AT2153" s="5" t="s">
        <v>181</v>
      </c>
      <c r="AU2153" s="5" t="s">
        <v>182</v>
      </c>
      <c r="AV2153" s="5" t="s">
        <v>183</v>
      </c>
    </row>
    <row r="2154">
      <c r="C2154" s="1"/>
      <c r="D2154" s="2"/>
      <c r="F2154" s="3"/>
      <c r="H2154" s="3"/>
      <c r="AQ2154" s="4">
        <v>20.01</v>
      </c>
      <c r="AR2154" s="189" t="s">
        <v>184</v>
      </c>
      <c r="AS2154" s="4" t="s">
        <v>119</v>
      </c>
      <c r="AT2154" s="5" t="s">
        <v>148</v>
      </c>
      <c r="AU2154" s="5" t="s">
        <v>156</v>
      </c>
      <c r="AV2154" s="5" t="s">
        <v>164</v>
      </c>
    </row>
    <row r="2155">
      <c r="C2155" s="1"/>
      <c r="D2155" s="2"/>
      <c r="F2155" s="3"/>
      <c r="H2155" s="3"/>
      <c r="AQ2155" s="4">
        <v>34.01</v>
      </c>
      <c r="AR2155" s="189" t="s">
        <v>184</v>
      </c>
      <c r="AS2155" s="4" t="s">
        <v>119</v>
      </c>
      <c r="AT2155" s="5" t="s">
        <v>148</v>
      </c>
      <c r="AU2155" s="5" t="s">
        <v>156</v>
      </c>
      <c r="AV2155" s="5" t="s">
        <v>164</v>
      </c>
      <c r="AX2155" s="188" t="s">
        <v>185</v>
      </c>
      <c r="AY2155" s="5" t="s">
        <v>180</v>
      </c>
      <c r="AZ2155" s="5" t="s">
        <v>186</v>
      </c>
      <c r="BA2155" s="5" t="s">
        <v>182</v>
      </c>
      <c r="BB2155" s="5" t="s">
        <v>183</v>
      </c>
    </row>
    <row r="2156">
      <c r="C2156" s="1"/>
      <c r="D2156" s="2"/>
      <c r="F2156" s="3"/>
      <c r="H2156" s="3"/>
      <c r="AQ2156" s="4">
        <v>36.01</v>
      </c>
      <c r="AR2156" s="189" t="s">
        <v>184</v>
      </c>
      <c r="AS2156" s="4" t="s">
        <v>119</v>
      </c>
      <c r="AT2156" s="5" t="s">
        <v>148</v>
      </c>
      <c r="AU2156" s="5" t="s">
        <v>156</v>
      </c>
      <c r="AV2156" s="5" t="s">
        <v>164</v>
      </c>
      <c r="AW2156" s="4">
        <v>20.01</v>
      </c>
      <c r="AX2156" s="5" t="s">
        <v>187</v>
      </c>
      <c r="AY2156" s="4" t="s">
        <v>188</v>
      </c>
      <c r="AZ2156" s="5" t="s">
        <v>127</v>
      </c>
      <c r="BA2156" s="5" t="s">
        <v>134</v>
      </c>
      <c r="BB2156" s="5" t="s">
        <v>141</v>
      </c>
    </row>
    <row r="2157">
      <c r="C2157" s="1"/>
      <c r="D2157" s="2"/>
      <c r="F2157" s="3"/>
      <c r="H2157" s="3"/>
      <c r="AQ2157" s="4">
        <v>40.01</v>
      </c>
      <c r="AR2157" s="189" t="s">
        <v>189</v>
      </c>
      <c r="AS2157" s="4" t="s">
        <v>190</v>
      </c>
      <c r="AT2157" s="5" t="s">
        <v>148</v>
      </c>
      <c r="AU2157" s="5" t="s">
        <v>156</v>
      </c>
      <c r="AV2157" s="5" t="s">
        <v>164</v>
      </c>
      <c r="AW2157" s="4">
        <v>30.01</v>
      </c>
      <c r="AX2157" s="5" t="s">
        <v>187</v>
      </c>
      <c r="AY2157" s="4" t="s">
        <v>188</v>
      </c>
      <c r="AZ2157" s="5" t="s">
        <v>127</v>
      </c>
      <c r="BA2157" s="5" t="s">
        <v>134</v>
      </c>
      <c r="BB2157" s="5" t="s">
        <v>141</v>
      </c>
    </row>
    <row r="2158">
      <c r="C2158" s="1"/>
      <c r="D2158" s="2"/>
      <c r="F2158" s="3"/>
      <c r="H2158" s="3"/>
      <c r="AQ2158" s="4">
        <v>45.01</v>
      </c>
      <c r="AR2158" s="189" t="s">
        <v>113</v>
      </c>
      <c r="AS2158" s="4" t="s">
        <v>191</v>
      </c>
      <c r="AT2158" s="5" t="s">
        <v>149</v>
      </c>
      <c r="AU2158" s="5" t="s">
        <v>156</v>
      </c>
      <c r="AV2158" s="5" t="s">
        <v>164</v>
      </c>
      <c r="AW2158" s="190">
        <v>35.01</v>
      </c>
      <c r="AX2158" s="5" t="s">
        <v>187</v>
      </c>
      <c r="AY2158" s="4" t="s">
        <v>188</v>
      </c>
      <c r="AZ2158" s="5" t="s">
        <v>127</v>
      </c>
      <c r="BA2158" s="5" t="s">
        <v>134</v>
      </c>
      <c r="BB2158" s="5" t="s">
        <v>141</v>
      </c>
    </row>
    <row r="2159">
      <c r="C2159" s="1"/>
      <c r="D2159" s="2"/>
      <c r="F2159" s="3"/>
      <c r="H2159" s="3"/>
      <c r="AQ2159" s="4">
        <v>50.01</v>
      </c>
      <c r="AR2159" s="189" t="s">
        <v>192</v>
      </c>
      <c r="AS2159" s="4" t="s">
        <v>123</v>
      </c>
      <c r="AT2159" s="5" t="s">
        <v>150</v>
      </c>
      <c r="AU2159" s="5" t="s">
        <v>156</v>
      </c>
      <c r="AV2159" s="5" t="s">
        <v>164</v>
      </c>
      <c r="AW2159" s="4">
        <v>36.01</v>
      </c>
      <c r="AX2159" s="5" t="s">
        <v>193</v>
      </c>
      <c r="AY2159" s="4" t="s">
        <v>194</v>
      </c>
      <c r="AZ2159" s="5" t="s">
        <v>127</v>
      </c>
      <c r="BA2159" s="5" t="s">
        <v>134</v>
      </c>
      <c r="BB2159" s="5" t="s">
        <v>141</v>
      </c>
    </row>
    <row r="2160">
      <c r="C2160" s="1"/>
      <c r="D2160" s="2"/>
      <c r="F2160" s="3"/>
      <c r="H2160" s="3"/>
      <c r="AQ2160" s="4">
        <v>50.01</v>
      </c>
      <c r="AR2160" s="189" t="s">
        <v>192</v>
      </c>
      <c r="AS2160" s="4" t="s">
        <v>123</v>
      </c>
      <c r="AT2160" s="5" t="s">
        <v>150</v>
      </c>
      <c r="AU2160" s="5" t="s">
        <v>156</v>
      </c>
      <c r="AV2160" s="5" t="s">
        <v>164</v>
      </c>
      <c r="AW2160" s="4">
        <v>40.01</v>
      </c>
      <c r="AX2160" s="5" t="s">
        <v>195</v>
      </c>
      <c r="AY2160" s="4" t="s">
        <v>196</v>
      </c>
      <c r="AZ2160" s="5" t="s">
        <v>127</v>
      </c>
      <c r="BA2160" s="5" t="s">
        <v>134</v>
      </c>
      <c r="BB2160" s="5" t="s">
        <v>141</v>
      </c>
    </row>
    <row r="2161">
      <c r="C2161" s="1"/>
      <c r="D2161" s="2"/>
      <c r="F2161" s="3"/>
      <c r="H2161" s="3"/>
      <c r="AQ2161" s="4">
        <v>56.01</v>
      </c>
      <c r="AR2161" s="189" t="s">
        <v>197</v>
      </c>
      <c r="AS2161" s="4" t="s">
        <v>124</v>
      </c>
      <c r="AT2161" s="5" t="s">
        <v>151</v>
      </c>
      <c r="AU2161" s="5" t="s">
        <v>157</v>
      </c>
      <c r="AV2161" s="5" t="s">
        <v>165</v>
      </c>
      <c r="AW2161" s="4">
        <v>44.01</v>
      </c>
      <c r="AX2161" s="5" t="s">
        <v>198</v>
      </c>
      <c r="AY2161" s="4" t="s">
        <v>199</v>
      </c>
      <c r="AZ2161" s="5" t="s">
        <v>128</v>
      </c>
      <c r="BA2161" s="5" t="s">
        <v>134</v>
      </c>
      <c r="BB2161" s="5" t="s">
        <v>141</v>
      </c>
    </row>
    <row r="2162">
      <c r="C2162" s="1"/>
      <c r="D2162" s="2"/>
      <c r="F2162" s="3"/>
      <c r="H2162" s="3"/>
      <c r="AQ2162" s="4">
        <v>62.01</v>
      </c>
      <c r="AR2162" s="189" t="s">
        <v>200</v>
      </c>
      <c r="AS2162" s="4" t="s">
        <v>125</v>
      </c>
      <c r="AT2162" s="5" t="s">
        <v>152</v>
      </c>
      <c r="AU2162" s="5" t="s">
        <v>158</v>
      </c>
      <c r="AV2162" s="5" t="s">
        <v>166</v>
      </c>
      <c r="AW2162" s="4">
        <v>48.01</v>
      </c>
      <c r="AX2162" s="5" t="s">
        <v>201</v>
      </c>
      <c r="AY2162" s="4" t="s">
        <v>202</v>
      </c>
      <c r="AZ2162" s="5" t="s">
        <v>129</v>
      </c>
      <c r="BA2162" s="5" t="s">
        <v>135</v>
      </c>
      <c r="BB2162" s="5" t="s">
        <v>142</v>
      </c>
    </row>
    <row r="2163">
      <c r="C2163" s="1"/>
      <c r="D2163" s="2"/>
      <c r="F2163" s="3"/>
      <c r="H2163" s="3"/>
      <c r="AQ2163" s="4">
        <v>69.01</v>
      </c>
      <c r="AR2163" s="189" t="s">
        <v>203</v>
      </c>
      <c r="AS2163" s="4" t="s">
        <v>204</v>
      </c>
      <c r="AT2163" s="5" t="s">
        <v>153</v>
      </c>
      <c r="AU2163" s="5" t="s">
        <v>159</v>
      </c>
      <c r="AV2163" s="5" t="s">
        <v>167</v>
      </c>
      <c r="AW2163" s="4">
        <v>53.01</v>
      </c>
      <c r="AX2163" s="5" t="s">
        <v>205</v>
      </c>
      <c r="AY2163" s="4" t="s">
        <v>206</v>
      </c>
      <c r="AZ2163" s="5" t="s">
        <v>130</v>
      </c>
      <c r="BA2163" s="5" t="s">
        <v>136</v>
      </c>
      <c r="BB2163" s="5" t="s">
        <v>143</v>
      </c>
    </row>
    <row r="2164">
      <c r="C2164" s="1"/>
      <c r="D2164" s="2"/>
      <c r="F2164" s="3"/>
      <c r="H2164" s="3"/>
      <c r="AQ2164" s="4">
        <v>77.01</v>
      </c>
      <c r="AR2164" s="189" t="s">
        <v>207</v>
      </c>
      <c r="AS2164" s="4" t="s">
        <v>208</v>
      </c>
      <c r="AT2164" s="5" t="s">
        <v>154</v>
      </c>
      <c r="AU2164" s="5" t="s">
        <v>160</v>
      </c>
      <c r="AV2164" s="5" t="s">
        <v>168</v>
      </c>
      <c r="AW2164" s="4">
        <v>58.01</v>
      </c>
      <c r="AX2164" s="5" t="s">
        <v>209</v>
      </c>
      <c r="AY2164" s="4" t="s">
        <v>210</v>
      </c>
      <c r="AZ2164" s="5" t="s">
        <v>131</v>
      </c>
      <c r="BA2164" s="5" t="s">
        <v>137</v>
      </c>
      <c r="BB2164" s="5" t="s">
        <v>144</v>
      </c>
    </row>
    <row r="2165">
      <c r="C2165" s="1"/>
      <c r="D2165" s="2"/>
      <c r="F2165" s="3"/>
      <c r="H2165" s="3"/>
      <c r="AQ2165" s="4">
        <v>85.01</v>
      </c>
      <c r="AR2165" s="189" t="s">
        <v>207</v>
      </c>
      <c r="AS2165" s="4" t="s">
        <v>208</v>
      </c>
      <c r="AT2165" s="5" t="s">
        <v>155</v>
      </c>
      <c r="AU2165" s="5" t="s">
        <v>161</v>
      </c>
      <c r="AV2165" s="5" t="s">
        <v>169</v>
      </c>
      <c r="AW2165" s="4">
        <v>63.01</v>
      </c>
      <c r="AX2165" s="5" t="s">
        <v>209</v>
      </c>
      <c r="AY2165" s="4" t="s">
        <v>210</v>
      </c>
      <c r="AZ2165" s="5" t="s">
        <v>132</v>
      </c>
      <c r="BA2165" s="5" t="s">
        <v>138</v>
      </c>
      <c r="BB2165" s="5" t="s">
        <v>145</v>
      </c>
    </row>
    <row r="2166">
      <c r="C2166" s="1"/>
      <c r="D2166" s="2"/>
      <c r="F2166" s="3"/>
      <c r="H2166" s="3"/>
      <c r="AQ2166" s="4">
        <v>94.01</v>
      </c>
      <c r="AR2166" s="189" t="s">
        <v>207</v>
      </c>
      <c r="AS2166" s="4" t="s">
        <v>208</v>
      </c>
      <c r="AT2166" s="5" t="s">
        <v>155</v>
      </c>
      <c r="AU2166" s="5" t="s">
        <v>162</v>
      </c>
      <c r="AV2166" s="5" t="s">
        <v>170</v>
      </c>
      <c r="AW2166" s="4">
        <v>69.01</v>
      </c>
      <c r="AX2166" s="5" t="s">
        <v>209</v>
      </c>
      <c r="AY2166" s="4" t="s">
        <v>210</v>
      </c>
      <c r="AZ2166" s="5" t="s">
        <v>133</v>
      </c>
      <c r="BA2166" s="5" t="s">
        <v>139</v>
      </c>
      <c r="BB2166" s="5" t="s">
        <v>146</v>
      </c>
    </row>
    <row r="2167">
      <c r="C2167" s="1"/>
      <c r="D2167" s="2"/>
      <c r="F2167" s="3"/>
      <c r="H2167" s="3"/>
      <c r="AQ2167" s="4">
        <v>105.01</v>
      </c>
      <c r="AR2167" s="189" t="s">
        <v>207</v>
      </c>
      <c r="AS2167" s="4" t="s">
        <v>208</v>
      </c>
      <c r="AT2167" s="5" t="s">
        <v>155</v>
      </c>
      <c r="AU2167" s="5" t="s">
        <v>163</v>
      </c>
      <c r="AV2167" s="5" t="s">
        <v>171</v>
      </c>
      <c r="AW2167" s="4">
        <v>75.01</v>
      </c>
      <c r="AX2167" s="5" t="s">
        <v>209</v>
      </c>
      <c r="AY2167" s="4" t="s">
        <v>210</v>
      </c>
      <c r="AZ2167" s="5" t="s">
        <v>133</v>
      </c>
      <c r="BA2167" s="5" t="s">
        <v>140</v>
      </c>
      <c r="BB2167" s="5" t="s">
        <v>147</v>
      </c>
    </row>
    <row r="2168">
      <c r="C2168" s="1"/>
      <c r="D2168" s="2"/>
      <c r="F2168" s="3"/>
      <c r="H2168" s="3"/>
      <c r="AQ2168" s="4">
        <v>110.0</v>
      </c>
      <c r="AR2168" s="189" t="s">
        <v>207</v>
      </c>
      <c r="AS2168" s="4" t="s">
        <v>208</v>
      </c>
      <c r="AT2168" s="5" t="s">
        <v>155</v>
      </c>
      <c r="AU2168" s="5" t="s">
        <v>163</v>
      </c>
      <c r="AV2168" s="5" t="s">
        <v>171</v>
      </c>
      <c r="AW2168" s="4">
        <v>110.0</v>
      </c>
      <c r="AX2168" s="5" t="s">
        <v>209</v>
      </c>
      <c r="AY2168" s="4" t="s">
        <v>210</v>
      </c>
      <c r="AZ2168" s="5" t="s">
        <v>133</v>
      </c>
      <c r="BA2168" s="5" t="s">
        <v>140</v>
      </c>
      <c r="BB2168" s="5" t="s">
        <v>147</v>
      </c>
    </row>
    <row r="2169">
      <c r="C2169" s="1"/>
      <c r="D2169" s="2"/>
      <c r="F2169" s="3"/>
      <c r="H2169" s="3"/>
      <c r="AQ2169" s="4">
        <v>120.0</v>
      </c>
      <c r="AR2169" s="189" t="s">
        <v>207</v>
      </c>
      <c r="AS2169" s="4" t="s">
        <v>208</v>
      </c>
      <c r="AT2169" s="5" t="s">
        <v>155</v>
      </c>
      <c r="AU2169" s="5" t="s">
        <v>163</v>
      </c>
      <c r="AV2169" s="5" t="s">
        <v>171</v>
      </c>
      <c r="AW2169" s="4">
        <v>140.0</v>
      </c>
      <c r="AX2169" s="5" t="s">
        <v>209</v>
      </c>
      <c r="AY2169" s="4" t="s">
        <v>210</v>
      </c>
      <c r="AZ2169" s="5" t="s">
        <v>133</v>
      </c>
      <c r="BA2169" s="5" t="s">
        <v>140</v>
      </c>
      <c r="BB2169" s="5" t="s">
        <v>147</v>
      </c>
    </row>
    <row r="2170">
      <c r="C2170" s="1"/>
      <c r="D2170" s="2"/>
      <c r="F2170" s="3"/>
      <c r="H2170" s="3"/>
      <c r="AQ2170" s="4">
        <v>130.0</v>
      </c>
      <c r="AR2170" s="189" t="s">
        <v>207</v>
      </c>
      <c r="AS2170" s="4" t="s">
        <v>208</v>
      </c>
      <c r="AT2170" s="5" t="s">
        <v>155</v>
      </c>
      <c r="AU2170" s="5" t="s">
        <v>163</v>
      </c>
      <c r="AV2170" s="5" t="s">
        <v>171</v>
      </c>
    </row>
    <row r="2171">
      <c r="C2171" s="1"/>
      <c r="D2171" s="2"/>
      <c r="F2171" s="3"/>
      <c r="H2171" s="3"/>
      <c r="AQ2171" s="4">
        <v>140.0</v>
      </c>
      <c r="AR2171" s="189" t="s">
        <v>207</v>
      </c>
      <c r="AS2171" s="4" t="s">
        <v>208</v>
      </c>
      <c r="AT2171" s="5" t="s">
        <v>155</v>
      </c>
      <c r="AU2171" s="5" t="s">
        <v>163</v>
      </c>
      <c r="AV2171" s="5" t="s">
        <v>171</v>
      </c>
    </row>
  </sheetData>
  <mergeCells count="31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C54:C57"/>
    <mergeCell ref="R68:S68"/>
    <mergeCell ref="R69:S69"/>
    <mergeCell ref="R71:S71"/>
    <mergeCell ref="R72:S72"/>
    <mergeCell ref="R73:S73"/>
    <mergeCell ref="N69:P69"/>
    <mergeCell ref="N71:P71"/>
    <mergeCell ref="N72:P72"/>
    <mergeCell ref="F73:J73"/>
    <mergeCell ref="N73:P73"/>
    <mergeCell ref="C60:C63"/>
    <mergeCell ref="F65:S65"/>
    <mergeCell ref="F67:J67"/>
    <mergeCell ref="N67:P67"/>
    <mergeCell ref="R67:S67"/>
    <mergeCell ref="N68:P68"/>
    <mergeCell ref="F70:J70"/>
  </mergeCells>
  <conditionalFormatting sqref="J1:L2171 N1:P2171">
    <cfRule type="cellIs" dxfId="0" priority="1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FF"/>
    <pageSetUpPr fitToPage="1"/>
  </sheetPr>
  <sheetViews>
    <sheetView workbookViewId="0"/>
  </sheetViews>
  <sheetFormatPr customHeight="1" defaultColWidth="12.63" defaultRowHeight="15.0"/>
  <cols>
    <col customWidth="1" hidden="1" min="1" max="1" width="17.38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7.25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hidden="1" min="23" max="24" width="14.0"/>
    <col customWidth="1" hidden="1" min="25" max="25" width="13.88"/>
    <col customWidth="1" hidden="1" min="26" max="27" width="14.0"/>
    <col customWidth="1" hidden="1" min="28" max="29" width="13.38"/>
    <col customWidth="1" hidden="1" min="30" max="31" width="11.38"/>
    <col customWidth="1" min="32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t="12.75" hidden="1" customHeight="1">
      <c r="C1" s="1"/>
      <c r="D1" s="2"/>
      <c r="F1" s="3"/>
      <c r="G1" s="191"/>
      <c r="H1" s="3"/>
    </row>
    <row r="2" ht="12.75" hidden="1" customHeight="1">
      <c r="C2" s="1"/>
      <c r="D2" s="2"/>
      <c r="F2" s="3"/>
      <c r="G2" s="191"/>
      <c r="H2" s="3"/>
      <c r="V2" s="4">
        <v>1.0</v>
      </c>
      <c r="W2" s="5" t="s">
        <v>0</v>
      </c>
    </row>
    <row r="3" ht="12.75" hidden="1" customHeight="1">
      <c r="C3" s="1"/>
      <c r="D3" s="2"/>
      <c r="F3" s="3"/>
      <c r="G3" s="191"/>
      <c r="H3" s="3"/>
      <c r="V3" s="4">
        <v>2.0</v>
      </c>
      <c r="W3" s="5" t="s">
        <v>1</v>
      </c>
    </row>
    <row r="4" ht="12.75" hidden="1" customHeight="1">
      <c r="C4" s="1"/>
      <c r="D4" s="2"/>
      <c r="F4" s="3"/>
      <c r="G4" s="191"/>
      <c r="H4" s="3"/>
      <c r="V4" s="4">
        <v>3.0</v>
      </c>
      <c r="W4" s="5" t="s">
        <v>2</v>
      </c>
    </row>
    <row r="5" ht="12.75" hidden="1" customHeight="1">
      <c r="C5" s="1"/>
      <c r="D5" s="2"/>
      <c r="F5" s="3"/>
      <c r="G5" s="191"/>
      <c r="H5" s="3"/>
      <c r="V5" s="4">
        <v>4.0</v>
      </c>
      <c r="W5" s="5" t="s">
        <v>2</v>
      </c>
    </row>
    <row r="6" ht="12.75" hidden="1" customHeight="1">
      <c r="C6" s="1"/>
      <c r="D6" s="2"/>
      <c r="F6" s="3"/>
      <c r="G6" s="191"/>
      <c r="H6" s="3"/>
      <c r="V6" s="4">
        <v>5.0</v>
      </c>
      <c r="W6" s="5" t="s">
        <v>3</v>
      </c>
    </row>
    <row r="7" ht="12.75" hidden="1" customHeight="1">
      <c r="C7" s="1"/>
      <c r="D7" s="2"/>
      <c r="F7" s="3"/>
      <c r="G7" s="191"/>
      <c r="H7" s="3"/>
      <c r="V7" s="4">
        <v>6.0</v>
      </c>
      <c r="W7" s="5" t="s">
        <v>4</v>
      </c>
    </row>
    <row r="8" ht="12.75" hidden="1" customHeight="1">
      <c r="C8" s="1"/>
      <c r="D8" s="2"/>
      <c r="F8" s="3"/>
      <c r="G8" s="191"/>
      <c r="H8" s="3"/>
      <c r="V8" s="4">
        <v>7.0</v>
      </c>
      <c r="W8" s="5" t="s">
        <v>5</v>
      </c>
    </row>
    <row r="9" ht="12.75" hidden="1" customHeight="1">
      <c r="C9" s="1"/>
      <c r="D9" s="2"/>
      <c r="F9" s="3"/>
      <c r="G9" s="191"/>
      <c r="H9" s="3"/>
      <c r="V9" s="4">
        <v>8.0</v>
      </c>
      <c r="W9" s="5" t="s">
        <v>6</v>
      </c>
    </row>
    <row r="10" ht="15.75" hidden="1" customHeight="1">
      <c r="C10" s="1"/>
      <c r="D10" s="2"/>
      <c r="F10" s="3"/>
      <c r="G10" s="191"/>
      <c r="H10" s="3"/>
      <c r="V10" s="6">
        <v>9.0</v>
      </c>
      <c r="W10" s="7" t="s">
        <v>7</v>
      </c>
    </row>
    <row r="11" ht="12.75" hidden="1" customHeight="1">
      <c r="C11" s="1"/>
      <c r="D11" s="2"/>
      <c r="F11" s="3"/>
      <c r="G11" s="191"/>
      <c r="H11" s="3"/>
    </row>
    <row r="12" ht="12.75" hidden="1" customHeight="1">
      <c r="C12" s="1"/>
      <c r="D12" s="2"/>
      <c r="F12" s="3"/>
      <c r="G12" s="191"/>
      <c r="H12" s="3"/>
    </row>
    <row r="13" ht="18.0" hidden="1" customHeight="1">
      <c r="C13" s="1"/>
      <c r="D13" s="2"/>
      <c r="F13" s="3"/>
      <c r="G13" s="191"/>
      <c r="H13" s="3"/>
      <c r="R13" s="8">
        <f>((SUM(Q13:Q17))-MIN(Q13:Q17))</f>
        <v>0</v>
      </c>
    </row>
    <row r="14" ht="12.75" hidden="1" customHeight="1">
      <c r="C14" s="1"/>
      <c r="D14" s="2"/>
      <c r="F14" s="3"/>
      <c r="G14" s="191"/>
      <c r="H14" s="3"/>
    </row>
    <row r="15" ht="12.75" hidden="1" customHeight="1">
      <c r="C15" s="1"/>
      <c r="D15" s="2"/>
      <c r="F15" s="3"/>
      <c r="G15" s="191"/>
      <c r="H15" s="3"/>
    </row>
    <row r="16" ht="12.75" hidden="1" customHeight="1">
      <c r="C16" s="1"/>
      <c r="D16" s="2"/>
      <c r="F16" s="3"/>
      <c r="G16" s="191"/>
      <c r="H16" s="3"/>
      <c r="V16" s="4" t="s">
        <v>8</v>
      </c>
    </row>
    <row r="17" ht="12.75" hidden="1" customHeight="1">
      <c r="C17" s="1"/>
      <c r="D17" s="2"/>
      <c r="F17" s="3"/>
      <c r="G17" s="191"/>
      <c r="H17" s="3"/>
    </row>
    <row r="18" ht="5.25" customHeight="1">
      <c r="C18" s="1"/>
      <c r="D18" s="2"/>
      <c r="F18" s="3"/>
      <c r="G18" s="191"/>
      <c r="H18" s="3"/>
    </row>
    <row r="19" ht="12.75" customHeight="1">
      <c r="C19" s="1"/>
      <c r="D19" s="2"/>
      <c r="F19" s="3"/>
      <c r="G19" s="191"/>
      <c r="H19" s="3"/>
    </row>
    <row r="20"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18"/>
      <c r="B21" s="18"/>
      <c r="C21" s="19"/>
      <c r="D21" s="20" t="s">
        <v>15</v>
      </c>
      <c r="E21" s="21"/>
      <c r="F21" s="22" t="s">
        <v>16</v>
      </c>
      <c r="H21" s="23"/>
      <c r="I21" s="24"/>
      <c r="J21" s="192" t="s">
        <v>211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ht="12.75" customHeight="1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R22-HLOOKUP(V22,$AL$883:$EG$890,2)</f>
        <v>#VALUE!</v>
      </c>
      <c r="X22" s="41" t="str">
        <f>R22-HLOOKUP(V22,$AL$883:$EG$890,3)</f>
        <v>#VALUE!</v>
      </c>
      <c r="Y22" s="41" t="str">
        <f>R22-HLOOKUP(V22,$AL$883:$EG$890,4)</f>
        <v>#VALUE!</v>
      </c>
      <c r="Z22" s="41" t="str">
        <f>R22-HLOOKUP(V22,$AL$883:$EG$890,5)</f>
        <v>#VALUE!</v>
      </c>
      <c r="AA22" s="41" t="str">
        <f>R22-HLOOKUP(V22,$AL$883:$EG$890,6)</f>
        <v>#VALUE!</v>
      </c>
      <c r="AB22" s="41" t="str">
        <f>R22-HLOOKUP(V22,$AL$883:$EG$890,7)</f>
        <v>#VALUE!</v>
      </c>
      <c r="AC22" s="41" t="str">
        <f>R22-HLOOKUP(V22,$AL$883:$EG$890,8)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 ht="21.75" customHeight="1">
      <c r="A23" s="43" t="s">
        <v>8</v>
      </c>
      <c r="B23" s="43" t="s">
        <v>36</v>
      </c>
      <c r="C23" s="44" t="s">
        <v>33</v>
      </c>
      <c r="D23" s="193" t="s">
        <v>34</v>
      </c>
      <c r="E23" s="194" t="s">
        <v>212</v>
      </c>
      <c r="F23" s="195"/>
      <c r="G23" s="196"/>
      <c r="H23" s="49"/>
      <c r="I23" s="49" t="s">
        <v>8</v>
      </c>
      <c r="J23" s="50"/>
      <c r="K23" s="51"/>
      <c r="L23" s="51"/>
      <c r="M23" s="51"/>
      <c r="N23" s="51"/>
      <c r="O23" s="51"/>
      <c r="P23" s="51"/>
      <c r="Q23" s="51"/>
      <c r="R23" s="51"/>
      <c r="S23" s="52">
        <f>SUM(S24:S27)</f>
        <v>355.3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355.3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 ht="18.0" customHeight="1">
      <c r="A24" s="56">
        <f t="shared" ref="A24:A27" si="1">IF(R24="","",IF(B24="HOMME",10^(0.938573813*LOG(G24/157.141)^2)*R24,IF(B24="FEMME",10^(1.005487664 * LOG(G24/112.811)^2)*R24,"")))</f>
        <v>162.1228611</v>
      </c>
      <c r="B24" s="57" t="s">
        <v>36</v>
      </c>
      <c r="C24" s="87">
        <f>IF(S23="","",RANK(S23,$AE$23:$AE$30,0))</f>
        <v>1</v>
      </c>
      <c r="D24" s="197" t="s">
        <v>213</v>
      </c>
      <c r="E24" s="198" t="s">
        <v>214</v>
      </c>
      <c r="F24" s="199">
        <v>2010.0</v>
      </c>
      <c r="G24" s="62">
        <v>47.0</v>
      </c>
      <c r="H24" s="63"/>
      <c r="I24" s="64"/>
      <c r="J24" s="65">
        <v>21.0</v>
      </c>
      <c r="K24" s="65">
        <v>23.0</v>
      </c>
      <c r="L24" s="65">
        <v>25.0</v>
      </c>
      <c r="M24" s="66">
        <f t="shared" ref="M24:M27" si="2">IF(MAXA(J24+K24,K24+L24,J24+L24,J24,K24,L24)&lt;=0,0,MAXA(J24+K24,K24+L24,J24+L24,J24,K24,L24))</f>
        <v>48</v>
      </c>
      <c r="N24" s="65">
        <v>31.0</v>
      </c>
      <c r="O24" s="65">
        <v>33.0</v>
      </c>
      <c r="P24" s="65">
        <v>35.0</v>
      </c>
      <c r="Q24" s="66">
        <f t="shared" ref="Q24:Q27" si="3">IF(MAXA(N24+O24,O24+P24,N24+P24,N24,O24,P24)&lt;=0,0,MAXA(N24+O24,O24+P24,N24+P24,N24,O24,P24))</f>
        <v>68</v>
      </c>
      <c r="R24" s="67">
        <f t="shared" ref="R24:R27" si="4">Q24+M24</f>
        <v>116</v>
      </c>
      <c r="S24" s="68">
        <f t="shared" ref="S24:S27" si="5">R24-G24</f>
        <v>69</v>
      </c>
      <c r="T24" s="69" t="str">
        <f t="shared" ref="T24:T27" si="6">IF(U24=AC24,$W$2,IF(U24=AB24,$W$3,IF(U24=AA24,$W$5,IF(U24=Z24,$W$6,IF(U24=Y24,$W$7,IF(U24=X24,$W$8,IF(U24&gt;=0,$W$9,$W$10)))))))</f>
        <v>#N/A</v>
      </c>
      <c r="U24" s="70" t="str">
        <f t="shared" ref="U24:U27" si="7">IF(AC24&gt;=0,AC24,IF(AB24&gt;=0,AB24,IF(AA24&gt;=0,AA24,IF(Z24&gt;=0,Z24,IF(Y24&gt;=0,Y24,IF(X24&gt;=0,X24,W24))))))</f>
        <v>#N/A</v>
      </c>
      <c r="V24" s="71" t="str">
        <f t="shared" ref="V24:V27" si="8">IF(B24="HOMME",IF(OR(F24="SEN",F24&lt;1998),VLOOKUP(G24,$AQ$2159:$AV$2177,6),IF(AND(F24&gt;1997,F24&lt;2000),VLOOKUP(G24,$AQ$2159:$AV$2177,5),IF(AND(F24&gt;1999,F24&lt;2002),VLOOKUP(G24,$AQ$2159:$AV$2177,4),IF(AND(F24&gt;2001,F24&lt;2004),VLOOKUP(G24,$AQ$2159:$AV$2177,3),VLOOKUP(G24,$AQ$2159:$AV$2177,2))))), IF(OR(F24="SEN",F24&lt;1998),VLOOKUP(G24,$AW$2162:$BB$2175,6),IF(AND(F24&gt;1997,F24&lt;2000),VLOOKUP(G24,$AW$2162:$BB$2175,5),IF(AND(F24&gt;1999,F24&lt;2002),VLOOKUP(G24,$AW$2162:$BB$2175,4),IF(AND(F24&gt;2001,F24&lt;2004),VLOOKUP(G24,$AW$2162:$BB$2175,3),VLOOKUP(G24,$AW$2162:$BB$2175,2))))))</f>
        <v>FB48</v>
      </c>
      <c r="W24" s="72" t="str">
        <f t="shared" ref="W24:W27" si="9">R24-HLOOKUP(V24,$AL$883:$DW$890,2,FALSE)</f>
        <v>#N/A</v>
      </c>
      <c r="X24" s="72" t="str">
        <f t="shared" ref="X24:X27" si="10">R24-HLOOKUP(V24,$AL$883:$DW$890,3,FALSE)</f>
        <v>#N/A</v>
      </c>
      <c r="Y24" s="72" t="str">
        <f t="shared" ref="Y24:Y27" si="11">R24-HLOOKUP(V24,$AL$883:$DW$890,4,FALSE)</f>
        <v>#N/A</v>
      </c>
      <c r="Z24" s="72" t="str">
        <f t="shared" ref="Z24:Z27" si="12">R24-HLOOKUP(V24,$AL$883:$EG$890,5,FALSE)</f>
        <v>#N/A</v>
      </c>
      <c r="AA24" s="72" t="str">
        <f t="shared" ref="AA24:AA27" si="13">R24-HLOOKUP(V24,$AL$883:$DW$890,6,FALSE)</f>
        <v>#N/A</v>
      </c>
      <c r="AB24" s="72" t="str">
        <f t="shared" ref="AB24:AB27" si="14">R24-HLOOKUP(V24,$AL$883:$DW$890,7,FALSE)</f>
        <v>#N/A</v>
      </c>
      <c r="AC24" s="72" t="str">
        <f t="shared" ref="AC24:AC27" si="15">R24-HLOOKUP(V24,$AL$883:$DW$890,8,FALSE)</f>
        <v>#N/A</v>
      </c>
      <c r="AD24" s="54"/>
      <c r="AE24" s="55">
        <f>S29</f>
        <v>294.2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 ht="18.0" customHeight="1">
      <c r="A25" s="56">
        <f t="shared" si="1"/>
        <v>202.4157329</v>
      </c>
      <c r="B25" s="57" t="s">
        <v>36</v>
      </c>
      <c r="D25" s="197" t="s">
        <v>215</v>
      </c>
      <c r="E25" s="198" t="s">
        <v>216</v>
      </c>
      <c r="F25" s="199">
        <v>2008.0</v>
      </c>
      <c r="G25" s="62">
        <v>58.7</v>
      </c>
      <c r="H25" s="63"/>
      <c r="I25" s="64"/>
      <c r="J25" s="65">
        <v>33.0</v>
      </c>
      <c r="K25" s="65">
        <v>35.0</v>
      </c>
      <c r="L25" s="65">
        <v>37.0</v>
      </c>
      <c r="M25" s="66">
        <f t="shared" si="2"/>
        <v>72</v>
      </c>
      <c r="N25" s="65">
        <v>45.0</v>
      </c>
      <c r="O25" s="65">
        <v>47.0</v>
      </c>
      <c r="P25" s="65">
        <v>49.0</v>
      </c>
      <c r="Q25" s="66">
        <f t="shared" si="3"/>
        <v>96</v>
      </c>
      <c r="R25" s="67">
        <f t="shared" si="4"/>
        <v>168</v>
      </c>
      <c r="S25" s="68">
        <f t="shared" si="5"/>
        <v>109.3</v>
      </c>
      <c r="T25" s="69" t="str">
        <f t="shared" si="6"/>
        <v>#N/A</v>
      </c>
      <c r="U25" s="70" t="str">
        <f t="shared" si="7"/>
        <v>#N/A</v>
      </c>
      <c r="V25" s="71" t="str">
        <f t="shared" si="8"/>
        <v>FB+58</v>
      </c>
      <c r="W25" s="72" t="str">
        <f t="shared" si="9"/>
        <v>#N/A</v>
      </c>
      <c r="X25" s="72" t="str">
        <f t="shared" si="10"/>
        <v>#N/A</v>
      </c>
      <c r="Y25" s="72" t="str">
        <f t="shared" si="11"/>
        <v>#N/A</v>
      </c>
      <c r="Z25" s="72" t="str">
        <f t="shared" si="12"/>
        <v>#N/A</v>
      </c>
      <c r="AA25" s="72" t="str">
        <f t="shared" si="13"/>
        <v>#N/A</v>
      </c>
      <c r="AB25" s="72" t="str">
        <f t="shared" si="14"/>
        <v>#N/A</v>
      </c>
      <c r="AC25" s="72" t="str">
        <f t="shared" si="15"/>
        <v>#N/A</v>
      </c>
      <c r="AD25" s="54"/>
      <c r="AE25" s="55">
        <f>S35</f>
        <v>214.5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 ht="18.0" customHeight="1">
      <c r="A26" s="56">
        <f t="shared" si="1"/>
        <v>179.1743226</v>
      </c>
      <c r="B26" s="57" t="s">
        <v>36</v>
      </c>
      <c r="D26" s="197" t="s">
        <v>217</v>
      </c>
      <c r="E26" s="198" t="s">
        <v>218</v>
      </c>
      <c r="F26" s="199">
        <v>2008.0</v>
      </c>
      <c r="G26" s="62">
        <v>53.2</v>
      </c>
      <c r="H26" s="63"/>
      <c r="I26" s="64"/>
      <c r="J26" s="65">
        <v>28.0</v>
      </c>
      <c r="K26" s="65">
        <v>30.0</v>
      </c>
      <c r="L26" s="65">
        <v>32.0</v>
      </c>
      <c r="M26" s="66">
        <f t="shared" si="2"/>
        <v>62</v>
      </c>
      <c r="N26" s="65">
        <v>36.0</v>
      </c>
      <c r="O26" s="65">
        <v>38.0</v>
      </c>
      <c r="P26" s="65">
        <v>40.0</v>
      </c>
      <c r="Q26" s="66">
        <f t="shared" si="3"/>
        <v>78</v>
      </c>
      <c r="R26" s="67">
        <f t="shared" si="4"/>
        <v>140</v>
      </c>
      <c r="S26" s="68">
        <f t="shared" si="5"/>
        <v>86.8</v>
      </c>
      <c r="T26" s="69" t="str">
        <f t="shared" si="6"/>
        <v>#N/A</v>
      </c>
      <c r="U26" s="70" t="str">
        <f t="shared" si="7"/>
        <v>#N/A</v>
      </c>
      <c r="V26" s="71" t="str">
        <f t="shared" si="8"/>
        <v>FB58</v>
      </c>
      <c r="W26" s="72" t="str">
        <f t="shared" si="9"/>
        <v>#N/A</v>
      </c>
      <c r="X26" s="72" t="str">
        <f t="shared" si="10"/>
        <v>#N/A</v>
      </c>
      <c r="Y26" s="72" t="str">
        <f t="shared" si="11"/>
        <v>#N/A</v>
      </c>
      <c r="Z26" s="72" t="str">
        <f t="shared" si="12"/>
        <v>#N/A</v>
      </c>
      <c r="AA26" s="72" t="str">
        <f t="shared" si="13"/>
        <v>#N/A</v>
      </c>
      <c r="AB26" s="72" t="str">
        <f t="shared" si="14"/>
        <v>#N/A</v>
      </c>
      <c r="AC26" s="72" t="str">
        <f t="shared" si="15"/>
        <v>#N/A</v>
      </c>
      <c r="AD26" s="54"/>
      <c r="AE26" s="55">
        <f>S41</f>
        <v>217.2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 ht="18.75" customHeight="1">
      <c r="A27" s="56">
        <f t="shared" si="1"/>
        <v>181.2711903</v>
      </c>
      <c r="B27" s="57" t="s">
        <v>36</v>
      </c>
      <c r="D27" s="200" t="s">
        <v>219</v>
      </c>
      <c r="E27" s="201" t="s">
        <v>220</v>
      </c>
      <c r="F27" s="202">
        <v>2008.0</v>
      </c>
      <c r="G27" s="77">
        <v>55.8</v>
      </c>
      <c r="H27" s="78"/>
      <c r="I27" s="79"/>
      <c r="J27" s="80">
        <v>29.0</v>
      </c>
      <c r="K27" s="80">
        <v>31.0</v>
      </c>
      <c r="L27" s="80">
        <v>33.0</v>
      </c>
      <c r="M27" s="81">
        <f t="shared" si="2"/>
        <v>64</v>
      </c>
      <c r="N27" s="113">
        <v>-40.0</v>
      </c>
      <c r="O27" s="80">
        <v>40.0</v>
      </c>
      <c r="P27" s="80">
        <v>42.0</v>
      </c>
      <c r="Q27" s="81">
        <f t="shared" si="3"/>
        <v>82</v>
      </c>
      <c r="R27" s="82">
        <f t="shared" si="4"/>
        <v>146</v>
      </c>
      <c r="S27" s="83">
        <f t="shared" si="5"/>
        <v>90.2</v>
      </c>
      <c r="T27" s="84" t="str">
        <f t="shared" si="6"/>
        <v>#N/A</v>
      </c>
      <c r="U27" s="85" t="str">
        <f t="shared" si="7"/>
        <v>#N/A</v>
      </c>
      <c r="V27" s="86" t="str">
        <f t="shared" si="8"/>
        <v>FB58</v>
      </c>
      <c r="W27" s="72" t="str">
        <f t="shared" si="9"/>
        <v>#N/A</v>
      </c>
      <c r="X27" s="72" t="str">
        <f t="shared" si="10"/>
        <v>#N/A</v>
      </c>
      <c r="Y27" s="72" t="str">
        <f t="shared" si="11"/>
        <v>#N/A</v>
      </c>
      <c r="Z27" s="72" t="str">
        <f t="shared" si="12"/>
        <v>#N/A</v>
      </c>
      <c r="AA27" s="72" t="str">
        <f t="shared" si="13"/>
        <v>#N/A</v>
      </c>
      <c r="AB27" s="72" t="str">
        <f t="shared" si="14"/>
        <v>#N/A</v>
      </c>
      <c r="AC27" s="72" t="str">
        <f t="shared" si="15"/>
        <v>#N/A</v>
      </c>
      <c r="AD27" s="54"/>
      <c r="AE27" s="55">
        <f>S47</f>
        <v>232.7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87"/>
      <c r="D28" s="114"/>
      <c r="E28" s="115"/>
      <c r="F28" s="116"/>
      <c r="G28" s="116"/>
      <c r="H28" s="116"/>
      <c r="I28" s="117"/>
      <c r="J28" s="203"/>
      <c r="K28" s="203"/>
      <c r="L28" s="203"/>
      <c r="M28" s="204"/>
      <c r="N28" s="203"/>
      <c r="O28" s="203"/>
      <c r="P28" s="203"/>
      <c r="Q28" s="112"/>
      <c r="R28" s="95"/>
      <c r="S28" s="96"/>
      <c r="T28" s="97"/>
      <c r="U28" s="98"/>
      <c r="V28" s="99"/>
      <c r="W28" s="72"/>
      <c r="X28" s="72"/>
      <c r="Y28" s="72"/>
      <c r="Z28" s="72"/>
      <c r="AA28" s="72"/>
      <c r="AB28" s="72"/>
      <c r="AC28" s="72"/>
      <c r="AD28" s="54"/>
      <c r="AE28" s="55">
        <f>S53</f>
        <v>249.1</v>
      </c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 ht="21.75" customHeight="1">
      <c r="A29" s="43" t="s">
        <v>8</v>
      </c>
      <c r="B29" s="43"/>
      <c r="C29" s="44"/>
      <c r="D29" s="45" t="s">
        <v>34</v>
      </c>
      <c r="E29" s="100" t="s">
        <v>221</v>
      </c>
      <c r="F29" s="48"/>
      <c r="G29" s="196"/>
      <c r="H29" s="49"/>
      <c r="I29" s="49" t="s">
        <v>8</v>
      </c>
      <c r="J29" s="205"/>
      <c r="K29" s="103"/>
      <c r="L29" s="103"/>
      <c r="M29" s="51"/>
      <c r="N29" s="103"/>
      <c r="O29" s="103"/>
      <c r="P29" s="103"/>
      <c r="Q29" s="51"/>
      <c r="R29" s="51"/>
      <c r="S29" s="52">
        <f>SUM(S30:S33)</f>
        <v>294.2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5">
        <f>S59</f>
        <v>185.9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 ht="18.0" customHeight="1">
      <c r="A30" s="56">
        <f t="shared" ref="A30:A33" si="16">IF(R30="","",IF(B30="HOMME",10^(0.938573813*LOG(G30/157.141)^2)*R30,IF(B30="FEMME",10^(1.005487664 * LOG(G30/112.811)^2)*R30,"")))</f>
        <v>212.3297464</v>
      </c>
      <c r="B30" s="57" t="s">
        <v>36</v>
      </c>
      <c r="C30" s="87">
        <f>IF(S29="","",RANK(S29,$AE$23:$AE$30,0))</f>
        <v>2</v>
      </c>
      <c r="D30" s="59" t="s">
        <v>222</v>
      </c>
      <c r="E30" s="60" t="s">
        <v>223</v>
      </c>
      <c r="F30" s="61">
        <v>2009.0</v>
      </c>
      <c r="G30" s="62">
        <v>86.7</v>
      </c>
      <c r="H30" s="63"/>
      <c r="I30" s="64"/>
      <c r="J30" s="65">
        <v>40.0</v>
      </c>
      <c r="K30" s="65">
        <v>42.0</v>
      </c>
      <c r="L30" s="65">
        <v>44.0</v>
      </c>
      <c r="M30" s="66">
        <f t="shared" ref="M30:M33" si="17">IF(MAXA(J30+K30,K30+L30,J30+L30,J30,K30,L30)&lt;=0,0,MAXA(J30+K30,K30+L30,J30+L30,J30,K30,L30))</f>
        <v>86</v>
      </c>
      <c r="N30" s="65">
        <v>59.0</v>
      </c>
      <c r="O30" s="65">
        <v>61.0</v>
      </c>
      <c r="P30" s="107">
        <v>-62.0</v>
      </c>
      <c r="Q30" s="66">
        <f t="shared" ref="Q30:Q33" si="18">IF(MAXA(N30+O30,O30+P30,N30+P30,N30,O30,P30)&lt;=0,0,MAXA(N30+O30,O30+P30,N30+P30,N30,O30,P30))</f>
        <v>120</v>
      </c>
      <c r="R30" s="67">
        <f t="shared" ref="R30:R33" si="19">Q30+M30</f>
        <v>206</v>
      </c>
      <c r="S30" s="68">
        <f t="shared" ref="S30:S33" si="20">R30-G30</f>
        <v>119.3</v>
      </c>
      <c r="T30" s="69" t="str">
        <f t="shared" ref="T30:T33" si="21">IF(U30=AC30,$W$2,IF(U30=AB30,$W$3,IF(U30=AA30,$W$5,IF(U30=Z30,$W$6,IF(U30=Y30,$W$7,IF(U30=X30,$W$8,IF(U30&gt;=0,$W$9,$W$10)))))))</f>
        <v>#N/A</v>
      </c>
      <c r="U30" s="70" t="str">
        <f t="shared" ref="U30:U33" si="22">IF(AC30&gt;=0,AC30,IF(AB30&gt;=0,AB30,IF(AA30&gt;=0,AA30,IF(Z30&gt;=0,Z30,IF(Y30&gt;=0,Y30,IF(X30&gt;=0,X30,W30))))))</f>
        <v>#N/A</v>
      </c>
      <c r="V30" s="71" t="str">
        <f t="shared" ref="V30:V33" si="23">IF(B30="HOMME",IF(OR(F30="SEN",F30&lt;1998),VLOOKUP(G30,$AQ$2159:$AV$2177,6),IF(AND(F30&gt;1997,F30&lt;2000),VLOOKUP(G30,$AQ$2159:$AV$2177,5),IF(AND(F30&gt;1999,F30&lt;2002),VLOOKUP(G30,$AQ$2159:$AV$2177,4),IF(AND(F30&gt;2001,F30&lt;2004),VLOOKUP(G30,$AQ$2159:$AV$2177,3),VLOOKUP(G30,$AQ$2159:$AV$2177,2))))), IF(OR(F30="SEN",F30&lt;1998),VLOOKUP(G30,$AW$2162:$BB$2175,6),IF(AND(F30&gt;1997,F30&lt;2000),VLOOKUP(G30,$AW$2162:$BB$2175,5),IF(AND(F30&gt;1999,F30&lt;2002),VLOOKUP(G30,$AW$2162:$BB$2175,4),IF(AND(F30&gt;2001,F30&lt;2004),VLOOKUP(G30,$AW$2162:$BB$2175,3),VLOOKUP(G30,$AW$2162:$BB$2175,2))))))</f>
        <v>FB+58</v>
      </c>
      <c r="W30" s="72" t="str">
        <f t="shared" ref="W30:W33" si="24">R30-HLOOKUP(V30,$AL$883:$DW$890,2,FALSE)</f>
        <v>#N/A</v>
      </c>
      <c r="X30" s="72" t="str">
        <f t="shared" ref="X30:X33" si="25">R30-HLOOKUP(V30,$AL$883:$DW$890,3,FALSE)</f>
        <v>#N/A</v>
      </c>
      <c r="Y30" s="72" t="str">
        <f t="shared" ref="Y30:Y33" si="26">R30-HLOOKUP(V30,$AL$883:$DW$890,4,FALSE)</f>
        <v>#N/A</v>
      </c>
      <c r="Z30" s="72" t="str">
        <f t="shared" ref="Z30:Z33" si="27">R30-HLOOKUP(V30,$AL$883:$EG$890,5,FALSE)</f>
        <v>#N/A</v>
      </c>
      <c r="AA30" s="72" t="str">
        <f t="shared" ref="AA30:AA33" si="28">R30-HLOOKUP(V30,$AL$883:$DW$890,6,FALSE)</f>
        <v>#N/A</v>
      </c>
      <c r="AB30" s="72" t="str">
        <f t="shared" ref="AB30:AB33" si="29">R30-HLOOKUP(V30,$AL$883:$DW$890,7,FALSE)</f>
        <v>#N/A</v>
      </c>
      <c r="AC30" s="72" t="str">
        <f t="shared" ref="AC30:AC33" si="30">R30-HLOOKUP(V30,$AL$883:$DW$890,8,FALSE)</f>
        <v>#N/A</v>
      </c>
      <c r="AD30" s="54"/>
      <c r="AE30" s="55">
        <f>S65</f>
        <v>265.8</v>
      </c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 ht="18.0" customHeight="1">
      <c r="A31" s="56">
        <f t="shared" si="16"/>
        <v>160.8611479</v>
      </c>
      <c r="B31" s="57" t="s">
        <v>36</v>
      </c>
      <c r="D31" s="59" t="s">
        <v>224</v>
      </c>
      <c r="E31" s="60" t="s">
        <v>225</v>
      </c>
      <c r="F31" s="61">
        <v>2010.0</v>
      </c>
      <c r="G31" s="62">
        <v>53.4</v>
      </c>
      <c r="H31" s="63"/>
      <c r="I31" s="64"/>
      <c r="J31" s="65">
        <v>25.0</v>
      </c>
      <c r="K31" s="65">
        <v>27.0</v>
      </c>
      <c r="L31" s="107">
        <v>-28.0</v>
      </c>
      <c r="M31" s="66">
        <f t="shared" si="17"/>
        <v>52</v>
      </c>
      <c r="N31" s="65">
        <v>34.0</v>
      </c>
      <c r="O31" s="65">
        <v>36.0</v>
      </c>
      <c r="P31" s="65">
        <v>38.0</v>
      </c>
      <c r="Q31" s="66">
        <f t="shared" si="18"/>
        <v>74</v>
      </c>
      <c r="R31" s="67">
        <f t="shared" si="19"/>
        <v>126</v>
      </c>
      <c r="S31" s="68">
        <f t="shared" si="20"/>
        <v>72.6</v>
      </c>
      <c r="T31" s="69" t="str">
        <f t="shared" si="21"/>
        <v>#N/A</v>
      </c>
      <c r="U31" s="70" t="str">
        <f t="shared" si="22"/>
        <v>#N/A</v>
      </c>
      <c r="V31" s="71" t="str">
        <f t="shared" si="23"/>
        <v>FB58</v>
      </c>
      <c r="W31" s="72" t="str">
        <f t="shared" si="24"/>
        <v>#N/A</v>
      </c>
      <c r="X31" s="72" t="str">
        <f t="shared" si="25"/>
        <v>#N/A</v>
      </c>
      <c r="Y31" s="72" t="str">
        <f t="shared" si="26"/>
        <v>#N/A</v>
      </c>
      <c r="Z31" s="72" t="str">
        <f t="shared" si="27"/>
        <v>#N/A</v>
      </c>
      <c r="AA31" s="72" t="str">
        <f t="shared" si="28"/>
        <v>#N/A</v>
      </c>
      <c r="AB31" s="72" t="str">
        <f t="shared" si="29"/>
        <v>#N/A</v>
      </c>
      <c r="AC31" s="72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 ht="18.0" customHeight="1">
      <c r="A32" s="56">
        <f t="shared" si="16"/>
        <v>120.1728181</v>
      </c>
      <c r="B32" s="57" t="s">
        <v>36</v>
      </c>
      <c r="D32" s="59" t="s">
        <v>226</v>
      </c>
      <c r="E32" s="60" t="s">
        <v>227</v>
      </c>
      <c r="F32" s="61">
        <v>2008.0</v>
      </c>
      <c r="G32" s="62">
        <v>50.0</v>
      </c>
      <c r="H32" s="63"/>
      <c r="I32" s="64"/>
      <c r="J32" s="65">
        <v>26.0</v>
      </c>
      <c r="K32" s="65">
        <v>27.0</v>
      </c>
      <c r="L32" s="65">
        <v>29.0</v>
      </c>
      <c r="M32" s="66">
        <f t="shared" si="17"/>
        <v>56</v>
      </c>
      <c r="N32" s="107">
        <v>-34.0</v>
      </c>
      <c r="O32" s="65">
        <v>34.0</v>
      </c>
      <c r="P32" s="107">
        <v>-35.0</v>
      </c>
      <c r="Q32" s="66">
        <f t="shared" si="18"/>
        <v>34</v>
      </c>
      <c r="R32" s="67">
        <f t="shared" si="19"/>
        <v>90</v>
      </c>
      <c r="S32" s="68">
        <f t="shared" si="20"/>
        <v>40</v>
      </c>
      <c r="T32" s="69" t="str">
        <f t="shared" si="21"/>
        <v>#N/A</v>
      </c>
      <c r="U32" s="70" t="str">
        <f t="shared" si="22"/>
        <v>#N/A</v>
      </c>
      <c r="V32" s="71" t="str">
        <f t="shared" si="23"/>
        <v>FB53</v>
      </c>
      <c r="W32" s="72" t="str">
        <f t="shared" si="24"/>
        <v>#N/A</v>
      </c>
      <c r="X32" s="72" t="str">
        <f t="shared" si="25"/>
        <v>#N/A</v>
      </c>
      <c r="Y32" s="72" t="str">
        <f t="shared" si="26"/>
        <v>#N/A</v>
      </c>
      <c r="Z32" s="72" t="str">
        <f t="shared" si="27"/>
        <v>#N/A</v>
      </c>
      <c r="AA32" s="72" t="str">
        <f t="shared" si="28"/>
        <v>#N/A</v>
      </c>
      <c r="AB32" s="72" t="str">
        <f t="shared" si="29"/>
        <v>#N/A</v>
      </c>
      <c r="AC32" s="72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 ht="18.75" customHeight="1">
      <c r="A33" s="56">
        <f t="shared" si="16"/>
        <v>145.4625763</v>
      </c>
      <c r="B33" s="57" t="s">
        <v>36</v>
      </c>
      <c r="D33" s="74" t="s">
        <v>228</v>
      </c>
      <c r="E33" s="75" t="s">
        <v>229</v>
      </c>
      <c r="F33" s="76">
        <v>2008.0</v>
      </c>
      <c r="G33" s="77">
        <v>60.7</v>
      </c>
      <c r="H33" s="78"/>
      <c r="I33" s="79"/>
      <c r="J33" s="80">
        <v>25.0</v>
      </c>
      <c r="K33" s="80">
        <v>26.0</v>
      </c>
      <c r="L33" s="80">
        <v>27.0</v>
      </c>
      <c r="M33" s="81">
        <f t="shared" si="17"/>
        <v>53</v>
      </c>
      <c r="N33" s="80">
        <v>33.0</v>
      </c>
      <c r="O33" s="80">
        <v>34.0</v>
      </c>
      <c r="P33" s="80">
        <v>36.0</v>
      </c>
      <c r="Q33" s="81">
        <f t="shared" si="18"/>
        <v>70</v>
      </c>
      <c r="R33" s="82">
        <f t="shared" si="19"/>
        <v>123</v>
      </c>
      <c r="S33" s="83">
        <f t="shared" si="20"/>
        <v>62.3</v>
      </c>
      <c r="T33" s="84" t="str">
        <f t="shared" si="21"/>
        <v>#N/A</v>
      </c>
      <c r="U33" s="85" t="str">
        <f t="shared" si="22"/>
        <v>#N/A</v>
      </c>
      <c r="V33" s="86" t="str">
        <f t="shared" si="23"/>
        <v>FB+58</v>
      </c>
      <c r="W33" s="72" t="str">
        <f t="shared" si="24"/>
        <v>#N/A</v>
      </c>
      <c r="X33" s="72" t="str">
        <f t="shared" si="25"/>
        <v>#N/A</v>
      </c>
      <c r="Y33" s="72" t="str">
        <f t="shared" si="26"/>
        <v>#N/A</v>
      </c>
      <c r="Z33" s="72" t="str">
        <f t="shared" si="27"/>
        <v>#N/A</v>
      </c>
      <c r="AA33" s="72" t="str">
        <f t="shared" si="28"/>
        <v>#N/A</v>
      </c>
      <c r="AB33" s="72" t="str">
        <f t="shared" si="29"/>
        <v>#N/A</v>
      </c>
      <c r="AC33" s="72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87"/>
      <c r="D34" s="114"/>
      <c r="E34" s="115"/>
      <c r="F34" s="116"/>
      <c r="G34" s="116"/>
      <c r="H34" s="116"/>
      <c r="I34" s="117"/>
      <c r="J34" s="203"/>
      <c r="K34" s="203"/>
      <c r="L34" s="203"/>
      <c r="M34" s="204"/>
      <c r="N34" s="203"/>
      <c r="O34" s="203"/>
      <c r="P34" s="203"/>
      <c r="Q34" s="112"/>
      <c r="R34" s="95"/>
      <c r="S34" s="96"/>
      <c r="T34" s="97"/>
      <c r="U34" s="98"/>
      <c r="V34" s="99"/>
      <c r="W34" s="72"/>
      <c r="X34" s="72"/>
      <c r="Y34" s="72"/>
      <c r="Z34" s="72"/>
      <c r="AA34" s="72"/>
      <c r="AB34" s="72"/>
      <c r="AC34" s="72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 ht="21.75" customHeight="1">
      <c r="A35" s="43" t="s">
        <v>8</v>
      </c>
      <c r="B35" s="43"/>
      <c r="C35" s="44"/>
      <c r="D35" s="45" t="s">
        <v>34</v>
      </c>
      <c r="E35" s="100" t="s">
        <v>230</v>
      </c>
      <c r="F35" s="47"/>
      <c r="G35" s="196"/>
      <c r="H35" s="49"/>
      <c r="I35" s="49" t="s">
        <v>8</v>
      </c>
      <c r="J35" s="205"/>
      <c r="K35" s="103"/>
      <c r="L35" s="103"/>
      <c r="M35" s="51"/>
      <c r="N35" s="103"/>
      <c r="O35" s="103"/>
      <c r="P35" s="103"/>
      <c r="Q35" s="51"/>
      <c r="R35" s="51"/>
      <c r="S35" s="52">
        <f>SUM(S36:S39)</f>
        <v>214.5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 ht="18.0" customHeight="1">
      <c r="A36" s="56">
        <f t="shared" ref="A36:A39" si="31">IF(R36="","",IF(B36="HOMME",10^(0.938573813*LOG(G36/157.141)^2)*R36,IF(B36="FEMME",10^(1.005487664 * LOG(G36/112.811)^2)*R36,"")))</f>
        <v>136.4294776</v>
      </c>
      <c r="B36" s="57" t="s">
        <v>36</v>
      </c>
      <c r="C36" s="87">
        <f>IF(S35="","",RANK(S35,$AE$23:$AE$30,0))</f>
        <v>7</v>
      </c>
      <c r="D36" s="59" t="s">
        <v>231</v>
      </c>
      <c r="E36" s="60" t="s">
        <v>232</v>
      </c>
      <c r="F36" s="61">
        <v>2008.0</v>
      </c>
      <c r="G36" s="62">
        <v>57.6</v>
      </c>
      <c r="H36" s="63"/>
      <c r="I36" s="64"/>
      <c r="J36" s="65">
        <v>23.0</v>
      </c>
      <c r="K36" s="107">
        <v>-25.0</v>
      </c>
      <c r="L36" s="65">
        <v>25.0</v>
      </c>
      <c r="M36" s="66">
        <f t="shared" ref="M36:M39" si="32">IF(MAXA(J36+K36,K36+L36,J36+L36,J36,K36,L36)&lt;=0,0,MAXA(J36+K36,K36+L36,J36+L36,J36,K36,L36))</f>
        <v>48</v>
      </c>
      <c r="N36" s="65">
        <v>-31.0</v>
      </c>
      <c r="O36" s="65">
        <v>31.0</v>
      </c>
      <c r="P36" s="65">
        <v>33.0</v>
      </c>
      <c r="Q36" s="66">
        <f t="shared" ref="Q36:Q39" si="33">IF(MAXA(N36+O36,O36+P36,N36+P36,N36,O36,P36)&lt;=0,0,MAXA(N36+O36,O36+P36,N36+P36,N36,O36,P36))</f>
        <v>64</v>
      </c>
      <c r="R36" s="67">
        <f t="shared" ref="R36:R39" si="34">Q36+M36</f>
        <v>112</v>
      </c>
      <c r="S36" s="68">
        <f t="shared" ref="S36:S39" si="35">R36-G36</f>
        <v>54.4</v>
      </c>
      <c r="T36" s="69" t="str">
        <f t="shared" ref="T36:T39" si="36">IF(U36=AC36,$W$2,IF(U36=AB36,$W$3,IF(U36=AA36,$W$5,IF(U36=Z36,$W$6,IF(U36=Y36,$W$7,IF(U36=X36,$W$8,IF(U36&gt;=0,$W$9,$W$10)))))))</f>
        <v>#N/A</v>
      </c>
      <c r="U36" s="70" t="str">
        <f t="shared" ref="U36:U39" si="37">IF(AC36&gt;=0,AC36,IF(AB36&gt;=0,AB36,IF(AA36&gt;=0,AA36,IF(Z36&gt;=0,Z36,IF(Y36&gt;=0,Y36,IF(X36&gt;=0,X36,W36))))))</f>
        <v>#N/A</v>
      </c>
      <c r="V36" s="71" t="str">
        <f t="shared" ref="V36:V39" si="38">IF(B36="HOMME",IF(OR(F36="SEN",F36&lt;1998),VLOOKUP(G36,$AQ$2159:$AV$2177,6),IF(AND(F36&gt;1997,F36&lt;2000),VLOOKUP(G36,$AQ$2159:$AV$2177,5),IF(AND(F36&gt;1999,F36&lt;2002),VLOOKUP(G36,$AQ$2159:$AV$2177,4),IF(AND(F36&gt;2001,F36&lt;2004),VLOOKUP(G36,$AQ$2159:$AV$2177,3),VLOOKUP(G36,$AQ$2159:$AV$2177,2))))), IF(OR(F36="SEN",F36&lt;1998),VLOOKUP(G36,$AW$2162:$BB$2175,6),IF(AND(F36&gt;1997,F36&lt;2000),VLOOKUP(G36,$AW$2162:$BB$2175,5),IF(AND(F36&gt;1999,F36&lt;2002),VLOOKUP(G36,$AW$2162:$BB$2175,4),IF(AND(F36&gt;2001,F36&lt;2004),VLOOKUP(G36,$AW$2162:$BB$2175,3),VLOOKUP(G36,$AW$2162:$BB$2175,2))))))</f>
        <v>FB58</v>
      </c>
      <c r="W36" s="72" t="str">
        <f t="shared" ref="W36:W39" si="39">R36-HLOOKUP(V36,$AL$883:$DW$890,2,FALSE)</f>
        <v>#N/A</v>
      </c>
      <c r="X36" s="72" t="str">
        <f t="shared" ref="X36:X39" si="40">R36-HLOOKUP(V36,$AL$883:$DW$890,3,FALSE)</f>
        <v>#N/A</v>
      </c>
      <c r="Y36" s="72" t="str">
        <f t="shared" ref="Y36:Y39" si="41">R36-HLOOKUP(V36,$AL$883:$DW$890,4,FALSE)</f>
        <v>#N/A</v>
      </c>
      <c r="Z36" s="72" t="str">
        <f t="shared" ref="Z36:Z39" si="42">R36-HLOOKUP(V36,$AL$883:$EG$890,5,FALSE)</f>
        <v>#N/A</v>
      </c>
      <c r="AA36" s="72" t="str">
        <f t="shared" ref="AA36:AA39" si="43">R36-HLOOKUP(V36,$AL$883:$DW$890,6,FALSE)</f>
        <v>#N/A</v>
      </c>
      <c r="AB36" s="72" t="str">
        <f t="shared" ref="AB36:AB39" si="44">R36-HLOOKUP(V36,$AL$883:$DW$890,7,FALSE)</f>
        <v>#N/A</v>
      </c>
      <c r="AC36" s="72" t="str">
        <f t="shared" ref="AC36:AC39" si="45">R36-HLOOKUP(V36,$AL$883:$DW$890,8,FALSE)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 ht="18.0" customHeight="1">
      <c r="A37" s="56">
        <f t="shared" si="31"/>
        <v>125.6563696</v>
      </c>
      <c r="B37" s="57" t="s">
        <v>36</v>
      </c>
      <c r="D37" s="59" t="s">
        <v>233</v>
      </c>
      <c r="E37" s="60" t="s">
        <v>234</v>
      </c>
      <c r="F37" s="61">
        <v>2008.0</v>
      </c>
      <c r="G37" s="62">
        <v>61.5</v>
      </c>
      <c r="H37" s="63"/>
      <c r="I37" s="64"/>
      <c r="J37" s="65">
        <v>22.0</v>
      </c>
      <c r="K37" s="65">
        <v>23.0</v>
      </c>
      <c r="L37" s="107">
        <v>-25.0</v>
      </c>
      <c r="M37" s="66">
        <f t="shared" si="32"/>
        <v>45</v>
      </c>
      <c r="N37" s="65">
        <v>30.0</v>
      </c>
      <c r="O37" s="65">
        <v>-32.0</v>
      </c>
      <c r="P37" s="65">
        <v>32.0</v>
      </c>
      <c r="Q37" s="66">
        <f t="shared" si="33"/>
        <v>62</v>
      </c>
      <c r="R37" s="67">
        <f t="shared" si="34"/>
        <v>107</v>
      </c>
      <c r="S37" s="68">
        <f t="shared" si="35"/>
        <v>45.5</v>
      </c>
      <c r="T37" s="69" t="str">
        <f t="shared" si="36"/>
        <v>#N/A</v>
      </c>
      <c r="U37" s="70" t="str">
        <f t="shared" si="37"/>
        <v>#N/A</v>
      </c>
      <c r="V37" s="71" t="str">
        <f t="shared" si="38"/>
        <v>FB+58</v>
      </c>
      <c r="W37" s="72" t="str">
        <f t="shared" si="39"/>
        <v>#N/A</v>
      </c>
      <c r="X37" s="72" t="str">
        <f t="shared" si="40"/>
        <v>#N/A</v>
      </c>
      <c r="Y37" s="72" t="str">
        <f t="shared" si="41"/>
        <v>#N/A</v>
      </c>
      <c r="Z37" s="72" t="str">
        <f t="shared" si="42"/>
        <v>#N/A</v>
      </c>
      <c r="AA37" s="72" t="str">
        <f t="shared" si="43"/>
        <v>#N/A</v>
      </c>
      <c r="AB37" s="72" t="str">
        <f t="shared" si="44"/>
        <v>#N/A</v>
      </c>
      <c r="AC37" s="72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 ht="18.0" customHeight="1">
      <c r="A38" s="56">
        <f t="shared" si="31"/>
        <v>149.9023533</v>
      </c>
      <c r="B38" s="57" t="s">
        <v>36</v>
      </c>
      <c r="D38" s="59" t="s">
        <v>235</v>
      </c>
      <c r="E38" s="60" t="s">
        <v>236</v>
      </c>
      <c r="F38" s="61">
        <v>2008.0</v>
      </c>
      <c r="G38" s="62">
        <v>56.0</v>
      </c>
      <c r="H38" s="63"/>
      <c r="I38" s="64"/>
      <c r="J38" s="65">
        <v>27.0</v>
      </c>
      <c r="K38" s="65">
        <v>29.0</v>
      </c>
      <c r="L38" s="107">
        <v>-31.0</v>
      </c>
      <c r="M38" s="66">
        <f t="shared" si="32"/>
        <v>56</v>
      </c>
      <c r="N38" s="65">
        <v>30.0</v>
      </c>
      <c r="O38" s="65">
        <v>32.0</v>
      </c>
      <c r="P38" s="65">
        <v>33.0</v>
      </c>
      <c r="Q38" s="66">
        <f t="shared" si="33"/>
        <v>65</v>
      </c>
      <c r="R38" s="67">
        <f t="shared" si="34"/>
        <v>121</v>
      </c>
      <c r="S38" s="68">
        <f t="shared" si="35"/>
        <v>65</v>
      </c>
      <c r="T38" s="69" t="str">
        <f t="shared" si="36"/>
        <v>#N/A</v>
      </c>
      <c r="U38" s="70" t="str">
        <f t="shared" si="37"/>
        <v>#N/A</v>
      </c>
      <c r="V38" s="71" t="str">
        <f t="shared" si="38"/>
        <v>FB58</v>
      </c>
      <c r="W38" s="72" t="str">
        <f t="shared" si="39"/>
        <v>#N/A</v>
      </c>
      <c r="X38" s="72" t="str">
        <f t="shared" si="40"/>
        <v>#N/A</v>
      </c>
      <c r="Y38" s="72" t="str">
        <f t="shared" si="41"/>
        <v>#N/A</v>
      </c>
      <c r="Z38" s="72" t="str">
        <f t="shared" si="42"/>
        <v>#N/A</v>
      </c>
      <c r="AA38" s="72" t="str">
        <f t="shared" si="43"/>
        <v>#N/A</v>
      </c>
      <c r="AB38" s="72" t="str">
        <f t="shared" si="44"/>
        <v>#N/A</v>
      </c>
      <c r="AC38" s="72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 ht="18.75" customHeight="1">
      <c r="A39" s="56">
        <f t="shared" si="31"/>
        <v>131.4976051</v>
      </c>
      <c r="B39" s="57" t="s">
        <v>36</v>
      </c>
      <c r="D39" s="74" t="s">
        <v>237</v>
      </c>
      <c r="E39" s="75" t="s">
        <v>238</v>
      </c>
      <c r="F39" s="76">
        <v>2010.0</v>
      </c>
      <c r="G39" s="77">
        <v>53.4</v>
      </c>
      <c r="H39" s="78"/>
      <c r="I39" s="79"/>
      <c r="J39" s="80">
        <v>20.0</v>
      </c>
      <c r="K39" s="80">
        <v>21.0</v>
      </c>
      <c r="L39" s="113">
        <v>-23.0</v>
      </c>
      <c r="M39" s="81">
        <f t="shared" si="32"/>
        <v>41</v>
      </c>
      <c r="N39" s="80">
        <v>30.0</v>
      </c>
      <c r="O39" s="80">
        <v>32.0</v>
      </c>
      <c r="P39" s="113">
        <v>-34.0</v>
      </c>
      <c r="Q39" s="81">
        <f t="shared" si="33"/>
        <v>62</v>
      </c>
      <c r="R39" s="82">
        <f t="shared" si="34"/>
        <v>103</v>
      </c>
      <c r="S39" s="83">
        <f t="shared" si="35"/>
        <v>49.6</v>
      </c>
      <c r="T39" s="84" t="str">
        <f t="shared" si="36"/>
        <v>#N/A</v>
      </c>
      <c r="U39" s="85" t="str">
        <f t="shared" si="37"/>
        <v>#N/A</v>
      </c>
      <c r="V39" s="86" t="str">
        <f t="shared" si="38"/>
        <v>FB58</v>
      </c>
      <c r="W39" s="72" t="str">
        <f t="shared" si="39"/>
        <v>#N/A</v>
      </c>
      <c r="X39" s="72" t="str">
        <f t="shared" si="40"/>
        <v>#N/A</v>
      </c>
      <c r="Y39" s="72" t="str">
        <f t="shared" si="41"/>
        <v>#N/A</v>
      </c>
      <c r="Z39" s="72" t="str">
        <f t="shared" si="42"/>
        <v>#N/A</v>
      </c>
      <c r="AA39" s="72" t="str">
        <f t="shared" si="43"/>
        <v>#N/A</v>
      </c>
      <c r="AB39" s="72" t="str">
        <f t="shared" si="44"/>
        <v>#N/A</v>
      </c>
      <c r="AC39" s="72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87"/>
      <c r="D40" s="206"/>
      <c r="E40" s="207"/>
      <c r="F40" s="208"/>
      <c r="G40" s="116"/>
      <c r="H40" s="116"/>
      <c r="I40" s="117"/>
      <c r="J40" s="203"/>
      <c r="K40" s="203"/>
      <c r="L40" s="203"/>
      <c r="M40" s="204"/>
      <c r="N40" s="203"/>
      <c r="O40" s="203"/>
      <c r="P40" s="203"/>
      <c r="Q40" s="112"/>
      <c r="R40" s="95"/>
      <c r="S40" s="96"/>
      <c r="T40" s="97"/>
      <c r="U40" s="98"/>
      <c r="V40" s="99"/>
      <c r="W40" s="72"/>
      <c r="X40" s="72"/>
      <c r="Y40" s="72"/>
      <c r="Z40" s="72"/>
      <c r="AA40" s="72"/>
      <c r="AB40" s="72"/>
      <c r="AC40" s="72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 ht="21.75" customHeight="1">
      <c r="A41" s="43" t="s">
        <v>8</v>
      </c>
      <c r="B41" s="43"/>
      <c r="C41" s="44"/>
      <c r="D41" s="209" t="s">
        <v>34</v>
      </c>
      <c r="E41" s="210" t="s">
        <v>239</v>
      </c>
      <c r="F41" s="211"/>
      <c r="G41" s="196"/>
      <c r="H41" s="49"/>
      <c r="I41" s="49" t="s">
        <v>8</v>
      </c>
      <c r="J41" s="205"/>
      <c r="K41" s="103"/>
      <c r="L41" s="103"/>
      <c r="M41" s="51"/>
      <c r="N41" s="103"/>
      <c r="O41" s="103"/>
      <c r="P41" s="103"/>
      <c r="Q41" s="51"/>
      <c r="R41" s="51"/>
      <c r="S41" s="52">
        <f>SUM(S42:S45)</f>
        <v>217.2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 ht="18.0" customHeight="1">
      <c r="A42" s="56">
        <f t="shared" ref="A42:A45" si="46">IF(R42="","",IF(B42="HOMME",10^(0.938573813*LOG(G42/157.141)^2)*R42,IF(B42="FEMME",10^(1.005487664 * LOG(G42/112.811)^2)*R42,"")))</f>
        <v>137.6943479</v>
      </c>
      <c r="B42" s="57" t="s">
        <v>36</v>
      </c>
      <c r="C42" s="87">
        <f>IF(S41="","",RANK(S41,$AE$23:$AE$30,0))</f>
        <v>6</v>
      </c>
      <c r="D42" s="212" t="s">
        <v>240</v>
      </c>
      <c r="E42" s="213" t="s">
        <v>241</v>
      </c>
      <c r="F42" s="214">
        <v>2008.0</v>
      </c>
      <c r="G42" s="62">
        <v>47.3</v>
      </c>
      <c r="H42" s="63"/>
      <c r="I42" s="64"/>
      <c r="J42" s="65">
        <v>17.0</v>
      </c>
      <c r="K42" s="65">
        <v>18.0</v>
      </c>
      <c r="L42" s="65">
        <v>20.0</v>
      </c>
      <c r="M42" s="66">
        <f t="shared" ref="M42:M45" si="47">IF(MAXA(J42+K42,K42+L42,J42+L42,J42,K42,L42)&lt;=0,0,MAXA(J42+K42,K42+L42,J42+L42,J42,K42,L42))</f>
        <v>38</v>
      </c>
      <c r="N42" s="65">
        <v>30.0</v>
      </c>
      <c r="O42" s="65">
        <v>31.0</v>
      </c>
      <c r="P42" s="107">
        <v>-33.0</v>
      </c>
      <c r="Q42" s="66">
        <f t="shared" ref="Q42:Q45" si="48">IF(MAXA(N42+O42,O42+P42,N42+P42,N42,O42,P42)&lt;=0,0,MAXA(N42+O42,O42+P42,N42+P42,N42,O42,P42))</f>
        <v>61</v>
      </c>
      <c r="R42" s="67">
        <f t="shared" ref="R42:R45" si="49">Q42+M42</f>
        <v>99</v>
      </c>
      <c r="S42" s="68">
        <f t="shared" ref="S42:S45" si="50">R42-G42</f>
        <v>51.7</v>
      </c>
      <c r="T42" s="69" t="str">
        <f t="shared" ref="T42:T45" si="51">IF(U42=AC42,$W$2,IF(U42=AB42,$W$3,IF(U42=AA42,$W$5,IF(U42=Z42,$W$6,IF(U42=Y42,$W$7,IF(U42=X42,$W$8,IF(U42&gt;=0,$W$9,$W$10)))))))</f>
        <v>#N/A</v>
      </c>
      <c r="U42" s="70" t="str">
        <f t="shared" ref="U42:U45" si="52">IF(AC42&gt;=0,AC42,IF(AB42&gt;=0,AB42,IF(AA42&gt;=0,AA42,IF(Z42&gt;=0,Z42,IF(Y42&gt;=0,Y42,IF(X42&gt;=0,X42,W42))))))</f>
        <v>#N/A</v>
      </c>
      <c r="V42" s="71" t="str">
        <f t="shared" ref="V42:V45" si="53">IF(B42="HOMME",IF(OR(F42="SEN",F42&lt;1998),VLOOKUP(G42,$AQ$2159:$AV$2177,6),IF(AND(F42&gt;1997,F42&lt;2000),VLOOKUP(G42,$AQ$2159:$AV$2177,5),IF(AND(F42&gt;1999,F42&lt;2002),VLOOKUP(G42,$AQ$2159:$AV$2177,4),IF(AND(F42&gt;2001,F42&lt;2004),VLOOKUP(G42,$AQ$2159:$AV$2177,3),VLOOKUP(G42,$AQ$2159:$AV$2177,2))))), IF(OR(F42="SEN",F42&lt;1998),VLOOKUP(G42,$AW$2162:$BB$2175,6),IF(AND(F42&gt;1997,F42&lt;2000),VLOOKUP(G42,$AW$2162:$BB$2175,5),IF(AND(F42&gt;1999,F42&lt;2002),VLOOKUP(G42,$AW$2162:$BB$2175,4),IF(AND(F42&gt;2001,F42&lt;2004),VLOOKUP(G42,$AW$2162:$BB$2175,3),VLOOKUP(G42,$AW$2162:$BB$2175,2))))))</f>
        <v>FB48</v>
      </c>
      <c r="W42" s="72" t="str">
        <f t="shared" ref="W42:W45" si="54">R42-HLOOKUP(V42,$AL$883:$DW$890,2,FALSE)</f>
        <v>#N/A</v>
      </c>
      <c r="X42" s="72" t="str">
        <f t="shared" ref="X42:X45" si="55">R42-HLOOKUP(V42,$AL$883:$DW$890,3,FALSE)</f>
        <v>#N/A</v>
      </c>
      <c r="Y42" s="72" t="str">
        <f t="shared" ref="Y42:Y45" si="56">R42-HLOOKUP(V42,$AL$883:$DW$890,4,FALSE)</f>
        <v>#N/A</v>
      </c>
      <c r="Z42" s="72" t="str">
        <f t="shared" ref="Z42:Z45" si="57">R42-HLOOKUP(V42,$AL$883:$EG$890,5,FALSE)</f>
        <v>#N/A</v>
      </c>
      <c r="AA42" s="72" t="str">
        <f t="shared" ref="AA42:AA45" si="58">R42-HLOOKUP(V42,$AL$883:$DW$890,6,FALSE)</f>
        <v>#N/A</v>
      </c>
      <c r="AB42" s="72" t="str">
        <f t="shared" ref="AB42:AB45" si="59">R42-HLOOKUP(V42,$AL$883:$DW$890,7,FALSE)</f>
        <v>#N/A</v>
      </c>
      <c r="AC42" s="72" t="str">
        <f t="shared" ref="AC42:AC45" si="60">R42-HLOOKUP(V42,$AL$883:$DW$890,8,FALSE)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 ht="18.0" customHeight="1">
      <c r="A43" s="56">
        <f t="shared" si="46"/>
        <v>140.908607</v>
      </c>
      <c r="B43" s="57" t="s">
        <v>36</v>
      </c>
      <c r="D43" s="212" t="s">
        <v>242</v>
      </c>
      <c r="E43" s="213" t="s">
        <v>243</v>
      </c>
      <c r="F43" s="214">
        <v>2008.0</v>
      </c>
      <c r="G43" s="62">
        <v>52.4</v>
      </c>
      <c r="H43" s="63"/>
      <c r="I43" s="64"/>
      <c r="J43" s="65">
        <v>20.0</v>
      </c>
      <c r="K43" s="65">
        <v>22.0</v>
      </c>
      <c r="L43" s="65">
        <v>24.0</v>
      </c>
      <c r="M43" s="66">
        <f t="shared" si="47"/>
        <v>46</v>
      </c>
      <c r="N43" s="107">
        <v>-31.0</v>
      </c>
      <c r="O43" s="65">
        <v>31.0</v>
      </c>
      <c r="P43" s="65">
        <v>32.0</v>
      </c>
      <c r="Q43" s="66">
        <f t="shared" si="48"/>
        <v>63</v>
      </c>
      <c r="R43" s="67">
        <f t="shared" si="49"/>
        <v>109</v>
      </c>
      <c r="S43" s="68">
        <f t="shared" si="50"/>
        <v>56.6</v>
      </c>
      <c r="T43" s="69" t="str">
        <f t="shared" si="51"/>
        <v>#N/A</v>
      </c>
      <c r="U43" s="70" t="str">
        <f t="shared" si="52"/>
        <v>#N/A</v>
      </c>
      <c r="V43" s="71" t="str">
        <f t="shared" si="53"/>
        <v>FB53</v>
      </c>
      <c r="W43" s="72" t="str">
        <f t="shared" si="54"/>
        <v>#N/A</v>
      </c>
      <c r="X43" s="72" t="str">
        <f t="shared" si="55"/>
        <v>#N/A</v>
      </c>
      <c r="Y43" s="72" t="str">
        <f t="shared" si="56"/>
        <v>#N/A</v>
      </c>
      <c r="Z43" s="72" t="str">
        <f t="shared" si="57"/>
        <v>#N/A</v>
      </c>
      <c r="AA43" s="72" t="str">
        <f t="shared" si="58"/>
        <v>#N/A</v>
      </c>
      <c r="AB43" s="72" t="str">
        <f t="shared" si="59"/>
        <v>#N/A</v>
      </c>
      <c r="AC43" s="72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 ht="18.0" customHeight="1">
      <c r="A44" s="56">
        <f t="shared" si="46"/>
        <v>146.8197456</v>
      </c>
      <c r="B44" s="57" t="s">
        <v>36</v>
      </c>
      <c r="D44" s="212" t="s">
        <v>244</v>
      </c>
      <c r="E44" s="213" t="s">
        <v>245</v>
      </c>
      <c r="F44" s="214">
        <v>2008.0</v>
      </c>
      <c r="G44" s="62">
        <v>71.4</v>
      </c>
      <c r="H44" s="63"/>
      <c r="I44" s="64"/>
      <c r="J44" s="65">
        <v>29.0</v>
      </c>
      <c r="K44" s="65">
        <v>30.0</v>
      </c>
      <c r="L44" s="65">
        <v>32.0</v>
      </c>
      <c r="M44" s="66">
        <f t="shared" si="47"/>
        <v>62</v>
      </c>
      <c r="N44" s="65">
        <v>34.0</v>
      </c>
      <c r="O44" s="65">
        <v>35.0</v>
      </c>
      <c r="P44" s="65">
        <v>37.0</v>
      </c>
      <c r="Q44" s="66">
        <f t="shared" si="48"/>
        <v>72</v>
      </c>
      <c r="R44" s="67">
        <f t="shared" si="49"/>
        <v>134</v>
      </c>
      <c r="S44" s="68">
        <f t="shared" si="50"/>
        <v>62.6</v>
      </c>
      <c r="T44" s="69" t="str">
        <f t="shared" si="51"/>
        <v>#N/A</v>
      </c>
      <c r="U44" s="70" t="str">
        <f t="shared" si="52"/>
        <v>#N/A</v>
      </c>
      <c r="V44" s="71" t="str">
        <f t="shared" si="53"/>
        <v>FB+58</v>
      </c>
      <c r="W44" s="72" t="str">
        <f t="shared" si="54"/>
        <v>#N/A</v>
      </c>
      <c r="X44" s="72" t="str">
        <f t="shared" si="55"/>
        <v>#N/A</v>
      </c>
      <c r="Y44" s="72" t="str">
        <f t="shared" si="56"/>
        <v>#N/A</v>
      </c>
      <c r="Z44" s="72" t="str">
        <f t="shared" si="57"/>
        <v>#N/A</v>
      </c>
      <c r="AA44" s="72" t="str">
        <f t="shared" si="58"/>
        <v>#N/A</v>
      </c>
      <c r="AB44" s="72" t="str">
        <f t="shared" si="59"/>
        <v>#N/A</v>
      </c>
      <c r="AC44" s="72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 ht="18.75" customHeight="1">
      <c r="A45" s="56">
        <f t="shared" si="46"/>
        <v>126.6454579</v>
      </c>
      <c r="B45" s="57" t="s">
        <v>36</v>
      </c>
      <c r="D45" s="215" t="s">
        <v>246</v>
      </c>
      <c r="E45" s="216" t="s">
        <v>247</v>
      </c>
      <c r="F45" s="217">
        <v>2009.0</v>
      </c>
      <c r="G45" s="77">
        <v>56.7</v>
      </c>
      <c r="H45" s="78"/>
      <c r="I45" s="79"/>
      <c r="J45" s="80">
        <v>19.0</v>
      </c>
      <c r="K45" s="80">
        <v>20.0</v>
      </c>
      <c r="L45" s="80">
        <v>22.0</v>
      </c>
      <c r="M45" s="81">
        <f t="shared" si="47"/>
        <v>42</v>
      </c>
      <c r="N45" s="113">
        <v>-30.0</v>
      </c>
      <c r="O45" s="80">
        <v>30.0</v>
      </c>
      <c r="P45" s="80">
        <v>31.0</v>
      </c>
      <c r="Q45" s="81">
        <f t="shared" si="48"/>
        <v>61</v>
      </c>
      <c r="R45" s="82">
        <f t="shared" si="49"/>
        <v>103</v>
      </c>
      <c r="S45" s="83">
        <f t="shared" si="50"/>
        <v>46.3</v>
      </c>
      <c r="T45" s="84" t="str">
        <f t="shared" si="51"/>
        <v>#N/A</v>
      </c>
      <c r="U45" s="85" t="str">
        <f t="shared" si="52"/>
        <v>#N/A</v>
      </c>
      <c r="V45" s="86" t="str">
        <f t="shared" si="53"/>
        <v>FB58</v>
      </c>
      <c r="W45" s="72" t="str">
        <f t="shared" si="54"/>
        <v>#N/A</v>
      </c>
      <c r="X45" s="72" t="str">
        <f t="shared" si="55"/>
        <v>#N/A</v>
      </c>
      <c r="Y45" s="72" t="str">
        <f t="shared" si="56"/>
        <v>#N/A</v>
      </c>
      <c r="Z45" s="72" t="str">
        <f t="shared" si="57"/>
        <v>#N/A</v>
      </c>
      <c r="AA45" s="72" t="str">
        <f t="shared" si="58"/>
        <v>#N/A</v>
      </c>
      <c r="AB45" s="72" t="str">
        <f t="shared" si="59"/>
        <v>#N/A</v>
      </c>
      <c r="AC45" s="72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87"/>
      <c r="D46" s="218"/>
      <c r="E46" s="219"/>
      <c r="F46" s="124"/>
      <c r="G46" s="124"/>
      <c r="H46" s="124"/>
      <c r="I46" s="125"/>
      <c r="J46" s="126"/>
      <c r="K46" s="126"/>
      <c r="L46" s="126"/>
      <c r="M46" s="127"/>
      <c r="N46" s="126"/>
      <c r="O46" s="126"/>
      <c r="P46" s="126"/>
      <c r="Q46" s="127"/>
      <c r="R46" s="128"/>
      <c r="S46" s="129"/>
      <c r="T46" s="130"/>
      <c r="U46" s="131"/>
      <c r="V46" s="132"/>
      <c r="W46" s="72"/>
      <c r="X46" s="72"/>
      <c r="Y46" s="72"/>
      <c r="Z46" s="72"/>
      <c r="AA46" s="72"/>
      <c r="AB46" s="72"/>
      <c r="AC46" s="72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 ht="21.75" customHeight="1">
      <c r="A47" s="43" t="s">
        <v>8</v>
      </c>
      <c r="B47" s="43"/>
      <c r="C47" s="44"/>
      <c r="D47" s="45" t="s">
        <v>34</v>
      </c>
      <c r="E47" s="100" t="s">
        <v>248</v>
      </c>
      <c r="F47" s="47"/>
      <c r="G47" s="196"/>
      <c r="H47" s="49"/>
      <c r="I47" s="49" t="s">
        <v>8</v>
      </c>
      <c r="J47" s="101"/>
      <c r="K47" s="102"/>
      <c r="L47" s="102"/>
      <c r="M47" s="51"/>
      <c r="N47" s="102"/>
      <c r="O47" s="102"/>
      <c r="P47" s="102"/>
      <c r="Q47" s="51"/>
      <c r="R47" s="51"/>
      <c r="S47" s="52">
        <f>SUM(S48:S51)</f>
        <v>232.7</v>
      </c>
      <c r="T47" s="51"/>
      <c r="U47" s="51"/>
      <c r="V47" s="53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 ht="18.0" customHeight="1">
      <c r="A48" s="56">
        <f t="shared" ref="A48:A51" si="61">IF(R48="","",IF(B48="HOMME",10^(0.938573813*LOG(G48/157.141)^2)*R48,IF(B48="FEMME",10^(1.005487664 * LOG(G48/112.811)^2)*R48,"")))</f>
        <v>156.2930146</v>
      </c>
      <c r="B48" s="57" t="s">
        <v>36</v>
      </c>
      <c r="C48" s="87">
        <f>IF(S47="","",RANK(S47,$AE$23:$AE$30,0))</f>
        <v>5</v>
      </c>
      <c r="D48" s="59" t="s">
        <v>249</v>
      </c>
      <c r="E48" s="60" t="s">
        <v>250</v>
      </c>
      <c r="F48" s="61">
        <v>2007.0</v>
      </c>
      <c r="G48" s="62">
        <v>76.0</v>
      </c>
      <c r="H48" s="63"/>
      <c r="I48" s="64"/>
      <c r="J48" s="65">
        <v>30.0</v>
      </c>
      <c r="K48" s="65">
        <v>32.0</v>
      </c>
      <c r="L48" s="65">
        <v>34.0</v>
      </c>
      <c r="M48" s="66">
        <f t="shared" ref="M48:M51" si="62">IF(MAXA(J48+K48,K48+L48,J48+L48,J48,K48,L48)&lt;=0,0,MAXA(J48+K48,K48+L48,J48+L48,J48,K48,L48))</f>
        <v>66</v>
      </c>
      <c r="N48" s="65">
        <v>37.0</v>
      </c>
      <c r="O48" s="65">
        <v>39.0</v>
      </c>
      <c r="P48" s="65">
        <v>41.0</v>
      </c>
      <c r="Q48" s="66">
        <f t="shared" ref="Q48:Q51" si="63">IF(MAXA(N48+O48,O48+P48,N48+P48,N48,O48,P48)&lt;=0,0,MAXA(N48+O48,O48+P48,N48+P48,N48,O48,P48))</f>
        <v>80</v>
      </c>
      <c r="R48" s="67">
        <f t="shared" ref="R48:R51" si="64">Q48+M48</f>
        <v>146</v>
      </c>
      <c r="S48" s="68">
        <f t="shared" ref="S48:S51" si="65">R48-G48</f>
        <v>70</v>
      </c>
      <c r="T48" s="69" t="str">
        <f t="shared" ref="T48:T51" si="66">IF(U48=AC48,$W$2,IF(U48=AB48,$W$3,IF(U48=AA48,$W$5,IF(U48=Z48,$W$6,IF(U48=Y48,$W$7,IF(U48=X48,$W$8,IF(U48&gt;=0,$W$9,$W$10)))))))</f>
        <v>#N/A</v>
      </c>
      <c r="U48" s="70" t="str">
        <f t="shared" ref="U48:U51" si="67">IF(AC48&gt;=0,AC48,IF(AB48&gt;=0,AB48,IF(AA48&gt;=0,AA48,IF(Z48&gt;=0,Z48,IF(Y48&gt;=0,Y48,IF(X48&gt;=0,X48,W48))))))</f>
        <v>#N/A</v>
      </c>
      <c r="V48" s="71" t="str">
        <f t="shared" ref="V48:V51" si="68">IF(B48="HOMME",IF(OR(F48="SEN",F48&lt;1998),VLOOKUP(G48,$AQ$2159:$AV$2177,6),IF(AND(F48&gt;1997,F48&lt;2000),VLOOKUP(G48,$AQ$2159:$AV$2177,5),IF(AND(F48&gt;1999,F48&lt;2002),VLOOKUP(G48,$AQ$2159:$AV$2177,4),IF(AND(F48&gt;2001,F48&lt;2004),VLOOKUP(G48,$AQ$2159:$AV$2177,3),VLOOKUP(G48,$AQ$2159:$AV$2177,2))))), IF(OR(F48="SEN",F48&lt;1998),VLOOKUP(G48,$AW$2162:$BB$2175,6),IF(AND(F48&gt;1997,F48&lt;2000),VLOOKUP(G48,$AW$2162:$BB$2175,5),IF(AND(F48&gt;1999,F48&lt;2002),VLOOKUP(G48,$AW$2162:$BB$2175,4),IF(AND(F48&gt;2001,F48&lt;2004),VLOOKUP(G48,$AW$2162:$BB$2175,3),VLOOKUP(G48,$AW$2162:$BB$2175,2))))))</f>
        <v>FB+58</v>
      </c>
      <c r="W48" s="72" t="str">
        <f t="shared" ref="W48:W51" si="69">R48-HLOOKUP(V48,$AL$883:$DW$890,2,FALSE)</f>
        <v>#N/A</v>
      </c>
      <c r="X48" s="72" t="str">
        <f t="shared" ref="X48:X51" si="70">R48-HLOOKUP(V48,$AL$883:$DW$890,3,FALSE)</f>
        <v>#N/A</v>
      </c>
      <c r="Y48" s="72" t="str">
        <f t="shared" ref="Y48:Y51" si="71">R48-HLOOKUP(V48,$AL$883:$DW$890,4,FALSE)</f>
        <v>#N/A</v>
      </c>
      <c r="Z48" s="72" t="str">
        <f t="shared" ref="Z48:Z51" si="72">R48-HLOOKUP(V48,$AL$883:$EG$890,5,FALSE)</f>
        <v>#N/A</v>
      </c>
      <c r="AA48" s="72" t="str">
        <f t="shared" ref="AA48:AA51" si="73">R48-HLOOKUP(V48,$AL$883:$DW$890,6,FALSE)</f>
        <v>#N/A</v>
      </c>
      <c r="AB48" s="72" t="str">
        <f t="shared" ref="AB48:AB51" si="74">R48-HLOOKUP(V48,$AL$883:$DW$890,7,FALSE)</f>
        <v>#N/A</v>
      </c>
      <c r="AC48" s="72" t="str">
        <f t="shared" ref="AC48:AC51" si="75">R48-HLOOKUP(V48,$AL$883:$DW$890,8,FALSE)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 ht="18.0" customHeight="1">
      <c r="A49" s="56">
        <f t="shared" si="61"/>
        <v>139.4379373</v>
      </c>
      <c r="B49" s="57" t="s">
        <v>36</v>
      </c>
      <c r="D49" s="59" t="s">
        <v>251</v>
      </c>
      <c r="E49" s="60" t="s">
        <v>252</v>
      </c>
      <c r="F49" s="61">
        <v>2009.0</v>
      </c>
      <c r="G49" s="62">
        <v>52.5</v>
      </c>
      <c r="H49" s="63"/>
      <c r="I49" s="64"/>
      <c r="J49" s="65">
        <v>22.0</v>
      </c>
      <c r="K49" s="65">
        <v>23.0</v>
      </c>
      <c r="L49" s="65">
        <v>25.0</v>
      </c>
      <c r="M49" s="66">
        <f t="shared" si="62"/>
        <v>48</v>
      </c>
      <c r="N49" s="65">
        <v>28.0</v>
      </c>
      <c r="O49" s="65">
        <v>29.0</v>
      </c>
      <c r="P49" s="65">
        <v>31.0</v>
      </c>
      <c r="Q49" s="66">
        <f t="shared" si="63"/>
        <v>60</v>
      </c>
      <c r="R49" s="67">
        <f t="shared" si="64"/>
        <v>108</v>
      </c>
      <c r="S49" s="68">
        <f t="shared" si="65"/>
        <v>55.5</v>
      </c>
      <c r="T49" s="69" t="str">
        <f t="shared" si="66"/>
        <v>#N/A</v>
      </c>
      <c r="U49" s="70" t="str">
        <f t="shared" si="67"/>
        <v>#N/A</v>
      </c>
      <c r="V49" s="71" t="str">
        <f t="shared" si="68"/>
        <v>FB53</v>
      </c>
      <c r="W49" s="72" t="str">
        <f t="shared" si="69"/>
        <v>#N/A</v>
      </c>
      <c r="X49" s="72" t="str">
        <f t="shared" si="70"/>
        <v>#N/A</v>
      </c>
      <c r="Y49" s="72" t="str">
        <f t="shared" si="71"/>
        <v>#N/A</v>
      </c>
      <c r="Z49" s="72" t="str">
        <f t="shared" si="72"/>
        <v>#N/A</v>
      </c>
      <c r="AA49" s="72" t="str">
        <f t="shared" si="73"/>
        <v>#N/A</v>
      </c>
      <c r="AB49" s="72" t="str">
        <f t="shared" si="74"/>
        <v>#N/A</v>
      </c>
      <c r="AC49" s="72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 ht="18.0" customHeight="1">
      <c r="A50" s="56">
        <f t="shared" si="61"/>
        <v>152.4083081</v>
      </c>
      <c r="B50" s="57" t="s">
        <v>36</v>
      </c>
      <c r="D50" s="59" t="s">
        <v>253</v>
      </c>
      <c r="E50" s="60" t="s">
        <v>254</v>
      </c>
      <c r="F50" s="61">
        <v>2008.0</v>
      </c>
      <c r="G50" s="62">
        <v>58.3</v>
      </c>
      <c r="H50" s="63"/>
      <c r="I50" s="64"/>
      <c r="J50" s="65">
        <v>25.0</v>
      </c>
      <c r="K50" s="65">
        <v>27.0</v>
      </c>
      <c r="L50" s="65">
        <v>29.0</v>
      </c>
      <c r="M50" s="66">
        <f t="shared" si="62"/>
        <v>56</v>
      </c>
      <c r="N50" s="65">
        <v>32.0</v>
      </c>
      <c r="O50" s="65">
        <v>34.0</v>
      </c>
      <c r="P50" s="65">
        <v>36.0</v>
      </c>
      <c r="Q50" s="66">
        <f t="shared" si="63"/>
        <v>70</v>
      </c>
      <c r="R50" s="67">
        <f t="shared" si="64"/>
        <v>126</v>
      </c>
      <c r="S50" s="68">
        <f t="shared" si="65"/>
        <v>67.7</v>
      </c>
      <c r="T50" s="69" t="str">
        <f t="shared" si="66"/>
        <v>#N/A</v>
      </c>
      <c r="U50" s="70" t="str">
        <f t="shared" si="67"/>
        <v>#N/A</v>
      </c>
      <c r="V50" s="71" t="str">
        <f t="shared" si="68"/>
        <v>FB+58</v>
      </c>
      <c r="W50" s="72" t="str">
        <f t="shared" si="69"/>
        <v>#N/A</v>
      </c>
      <c r="X50" s="72" t="str">
        <f t="shared" si="70"/>
        <v>#N/A</v>
      </c>
      <c r="Y50" s="72" t="str">
        <f t="shared" si="71"/>
        <v>#N/A</v>
      </c>
      <c r="Z50" s="72" t="str">
        <f t="shared" si="72"/>
        <v>#N/A</v>
      </c>
      <c r="AA50" s="72" t="str">
        <f t="shared" si="73"/>
        <v>#N/A</v>
      </c>
      <c r="AB50" s="72" t="str">
        <f t="shared" si="74"/>
        <v>#N/A</v>
      </c>
      <c r="AC50" s="72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 ht="18.75" customHeight="1">
      <c r="A51" s="56">
        <f t="shared" si="61"/>
        <v>118.6102181</v>
      </c>
      <c r="B51" s="57" t="s">
        <v>36</v>
      </c>
      <c r="D51" s="74" t="s">
        <v>255</v>
      </c>
      <c r="E51" s="75" t="s">
        <v>256</v>
      </c>
      <c r="F51" s="76">
        <v>2008.0</v>
      </c>
      <c r="G51" s="77">
        <v>61.5</v>
      </c>
      <c r="H51" s="78"/>
      <c r="I51" s="79"/>
      <c r="J51" s="80">
        <v>22.0</v>
      </c>
      <c r="K51" s="80">
        <v>23.0</v>
      </c>
      <c r="L51" s="133">
        <v>-25.0</v>
      </c>
      <c r="M51" s="81">
        <f t="shared" si="62"/>
        <v>45</v>
      </c>
      <c r="N51" s="80">
        <v>27.0</v>
      </c>
      <c r="O51" s="80">
        <v>29.0</v>
      </c>
      <c r="P51" s="113">
        <v>-31.0</v>
      </c>
      <c r="Q51" s="81">
        <f t="shared" si="63"/>
        <v>56</v>
      </c>
      <c r="R51" s="82">
        <f t="shared" si="64"/>
        <v>101</v>
      </c>
      <c r="S51" s="83">
        <f t="shared" si="65"/>
        <v>39.5</v>
      </c>
      <c r="T51" s="84" t="str">
        <f t="shared" si="66"/>
        <v>#N/A</v>
      </c>
      <c r="U51" s="85" t="str">
        <f t="shared" si="67"/>
        <v>#N/A</v>
      </c>
      <c r="V51" s="86" t="str">
        <f t="shared" si="68"/>
        <v>FB+58</v>
      </c>
      <c r="W51" s="72" t="str">
        <f t="shared" si="69"/>
        <v>#N/A</v>
      </c>
      <c r="X51" s="72" t="str">
        <f t="shared" si="70"/>
        <v>#N/A</v>
      </c>
      <c r="Y51" s="72" t="str">
        <f t="shared" si="71"/>
        <v>#N/A</v>
      </c>
      <c r="Z51" s="72" t="str">
        <f t="shared" si="72"/>
        <v>#N/A</v>
      </c>
      <c r="AA51" s="72" t="str">
        <f t="shared" si="73"/>
        <v>#N/A</v>
      </c>
      <c r="AB51" s="72" t="str">
        <f t="shared" si="74"/>
        <v>#N/A</v>
      </c>
      <c r="AC51" s="72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9.75" customHeight="1">
      <c r="A52" s="220"/>
      <c r="B52" s="221"/>
      <c r="C52" s="222"/>
      <c r="D52" s="223"/>
      <c r="E52" s="224"/>
      <c r="F52" s="224"/>
      <c r="G52" s="225"/>
      <c r="H52" s="224"/>
      <c r="I52" s="226"/>
      <c r="J52" s="227"/>
      <c r="K52" s="227"/>
      <c r="L52" s="227"/>
      <c r="M52" s="228"/>
      <c r="N52" s="227"/>
      <c r="O52" s="227"/>
      <c r="P52" s="227"/>
      <c r="Q52" s="228"/>
      <c r="R52" s="228"/>
      <c r="S52" s="229"/>
      <c r="T52" s="224"/>
      <c r="U52" s="226"/>
      <c r="V52" s="230"/>
      <c r="W52" s="231"/>
      <c r="X52" s="231"/>
      <c r="Y52" s="231"/>
      <c r="Z52" s="231"/>
      <c r="AA52" s="231"/>
      <c r="AB52" s="231"/>
      <c r="AC52" s="231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</row>
    <row r="53">
      <c r="A53" s="232" t="s">
        <v>8</v>
      </c>
      <c r="B53" s="233"/>
      <c r="C53" s="234"/>
      <c r="D53" s="193" t="s">
        <v>34</v>
      </c>
      <c r="E53" s="194" t="s">
        <v>257</v>
      </c>
      <c r="F53" s="195"/>
      <c r="G53" s="235"/>
      <c r="H53" s="195"/>
      <c r="I53" s="236" t="s">
        <v>8</v>
      </c>
      <c r="J53" s="237"/>
      <c r="K53" s="238"/>
      <c r="L53" s="238"/>
      <c r="M53" s="239"/>
      <c r="N53" s="238"/>
      <c r="O53" s="238"/>
      <c r="P53" s="238"/>
      <c r="Q53" s="239"/>
      <c r="R53" s="240"/>
      <c r="S53" s="241">
        <f>SUM(S54:S57)</f>
        <v>249.1</v>
      </c>
      <c r="T53" s="242"/>
      <c r="U53" s="243"/>
      <c r="V53" s="244" t="s">
        <v>8</v>
      </c>
      <c r="W53" s="231"/>
      <c r="X53" s="231"/>
      <c r="Y53" s="231"/>
      <c r="Z53" s="231"/>
      <c r="AA53" s="231"/>
      <c r="AB53" s="231"/>
      <c r="AC53" s="231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</row>
    <row r="54">
      <c r="A54" s="245">
        <f t="shared" ref="A54:A57" si="76">IF(R54="","",IF(B54="HOMME",10^(0.938573813*LOG(G54/157.141)^2)*R54,IF(B54="FEMME",10^(1.005487664 * LOG(G54/112.811)^2)*R54,"")))</f>
        <v>160.0024884</v>
      </c>
      <c r="B54" s="246" t="s">
        <v>36</v>
      </c>
      <c r="C54" s="87">
        <f>IF(S53="","",RANK(S53,$AE$23:$AE$30,0))</f>
        <v>4</v>
      </c>
      <c r="D54" s="197" t="s">
        <v>258</v>
      </c>
      <c r="E54" s="198" t="s">
        <v>259</v>
      </c>
      <c r="F54" s="199">
        <v>2009.0</v>
      </c>
      <c r="G54" s="247">
        <v>51.3</v>
      </c>
      <c r="H54" s="248"/>
      <c r="I54" s="249"/>
      <c r="J54" s="250">
        <v>25.0</v>
      </c>
      <c r="K54" s="251">
        <v>-27.0</v>
      </c>
      <c r="L54" s="250">
        <v>27.0</v>
      </c>
      <c r="M54" s="66">
        <f t="shared" ref="M54:M57" si="77">IF(MAXA(J54+K54,K54+L54,J54+L54,J54,K54,L54)&lt;=0,0,MAXA(J54+K54,K54+L54,J54+L54,J54,K54,L54))</f>
        <v>52</v>
      </c>
      <c r="N54" s="65">
        <v>32.0</v>
      </c>
      <c r="O54" s="65">
        <v>34.0</v>
      </c>
      <c r="P54" s="65">
        <v>36.0</v>
      </c>
      <c r="Q54" s="66">
        <f t="shared" ref="Q54:Q57" si="78">IF(MAXA(N54+O54,O54+P54,N54+P54,N54,O54,P54)&lt;=0,0,MAXA(N54+O54,O54+P54,N54+P54,N54,O54,P54))</f>
        <v>70</v>
      </c>
      <c r="R54" s="67">
        <f t="shared" ref="R54:R57" si="79">Q54+M54</f>
        <v>122</v>
      </c>
      <c r="S54" s="252">
        <f t="shared" ref="S54:S57" si="80">R54-G54</f>
        <v>70.7</v>
      </c>
      <c r="T54" s="253" t="str">
        <f t="shared" ref="T54:T57" si="81">IF(U54=AC54,$W$2,IF(U54=AB54,$W$3,IF(U54=AA54,$W$5,IF(U54=Z54,$W$6,IF(U54=Y54,$W$7,IF(U54=X54,$W$8,IF(U54&gt;=0,$W$9,$W$10)))))))</f>
        <v>#N/A</v>
      </c>
      <c r="U54" s="254" t="str">
        <f t="shared" ref="U54:U57" si="82">IF(AC54&gt;=0,AC54,IF(AB54&gt;=0,AB54,IF(AA54&gt;=0,AA54,IF(Z54&gt;=0,Z54,IF(Y54&gt;=0,Y54,IF(X54&gt;=0,X54,W54))))))</f>
        <v>#N/A</v>
      </c>
      <c r="V54" s="255" t="str">
        <f t="shared" ref="V54:V57" si="83">IF(B54="HOMME",IF(OR(F54="SEN",F54&lt;1998),VLOOKUP(G54,$AQ$2159:$AV$2177,6),IF(AND(F54&gt;1997,F54&lt;2000),VLOOKUP(G54,$AQ$2159:$AV$2177,5),IF(AND(F54&gt;1999,F54&lt;2002),VLOOKUP(G54,$AQ$2159:$AV$2177,4),IF(AND(F54&gt;2001,F54&lt;2004),VLOOKUP(G54,$AQ$2159:$AV$2177,3),VLOOKUP(G54,$AQ$2159:$AV$2177,2))))), IF(OR(F54="SEN",F54&lt;1998),VLOOKUP(G54,$AW$2162:$BB$2175,6),IF(AND(F54&gt;1997,F54&lt;2000),VLOOKUP(G54,$AW$2162:$BB$2175,5),IF(AND(F54&gt;1999,F54&lt;2002),VLOOKUP(G54,$AW$2162:$BB$2175,4),IF(AND(F54&gt;2001,F54&lt;2004),VLOOKUP(G54,$AW$2162:$BB$2175,3),VLOOKUP(G54,$AW$2162:$BB$2175,2))))))</f>
        <v>FB53</v>
      </c>
      <c r="W54" s="256" t="str">
        <f t="shared" ref="W54:W57" si="84">R54-HLOOKUP(V54,$AL$883:$DW$890,2,FALSE)</f>
        <v>#N/A</v>
      </c>
      <c r="X54" s="256" t="str">
        <f t="shared" ref="X54:X57" si="85">R54-HLOOKUP(V54,$AL$883:$DW$890,3,FALSE)</f>
        <v>#N/A</v>
      </c>
      <c r="Y54" s="256" t="str">
        <f t="shared" ref="Y54:Y57" si="86">R54-HLOOKUP(V54,$AL$883:$DW$890,4,FALSE)</f>
        <v>#N/A</v>
      </c>
      <c r="Z54" s="256" t="str">
        <f t="shared" ref="Z54:Z57" si="87">R54-HLOOKUP(V54,$AL$883:$EG$890,5,FALSE)</f>
        <v>#N/A</v>
      </c>
      <c r="AA54" s="256" t="str">
        <f t="shared" ref="AA54:AA57" si="88">R54-HLOOKUP(V54,$AL$883:$DW$890,6,FALSE)</f>
        <v>#N/A</v>
      </c>
      <c r="AB54" s="256" t="str">
        <f t="shared" ref="AB54:AB57" si="89">R54-HLOOKUP(V54,$AL$883:$DW$890,7,FALSE)</f>
        <v>#N/A</v>
      </c>
      <c r="AC54" s="256" t="str">
        <f t="shared" ref="AC54:AC57" si="90">R54-HLOOKUP(V54,$AL$883:$DW$890,8,FALSE)</f>
        <v>#N/A</v>
      </c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</row>
    <row r="55">
      <c r="A55" s="245">
        <f t="shared" si="76"/>
        <v>117.6698072</v>
      </c>
      <c r="B55" s="246" t="s">
        <v>36</v>
      </c>
      <c r="D55" s="197" t="s">
        <v>260</v>
      </c>
      <c r="E55" s="198" t="s">
        <v>261</v>
      </c>
      <c r="F55" s="199">
        <v>2009.0</v>
      </c>
      <c r="G55" s="247">
        <v>49.9</v>
      </c>
      <c r="H55" s="248"/>
      <c r="I55" s="249"/>
      <c r="J55" s="250">
        <v>17.0</v>
      </c>
      <c r="K55" s="250">
        <v>18.0</v>
      </c>
      <c r="L55" s="250">
        <v>20.0</v>
      </c>
      <c r="M55" s="66">
        <f t="shared" si="77"/>
        <v>38</v>
      </c>
      <c r="N55" s="65">
        <v>22.0</v>
      </c>
      <c r="O55" s="65">
        <v>24.0</v>
      </c>
      <c r="P55" s="65">
        <v>26.0</v>
      </c>
      <c r="Q55" s="66">
        <f t="shared" si="78"/>
        <v>50</v>
      </c>
      <c r="R55" s="67">
        <f t="shared" si="79"/>
        <v>88</v>
      </c>
      <c r="S55" s="252">
        <f t="shared" si="80"/>
        <v>38.1</v>
      </c>
      <c r="T55" s="253" t="str">
        <f t="shared" si="81"/>
        <v>#N/A</v>
      </c>
      <c r="U55" s="254" t="str">
        <f t="shared" si="82"/>
        <v>#N/A</v>
      </c>
      <c r="V55" s="255" t="str">
        <f t="shared" si="83"/>
        <v>FB53</v>
      </c>
      <c r="W55" s="256" t="str">
        <f t="shared" si="84"/>
        <v>#N/A</v>
      </c>
      <c r="X55" s="256" t="str">
        <f t="shared" si="85"/>
        <v>#N/A</v>
      </c>
      <c r="Y55" s="256" t="str">
        <f t="shared" si="86"/>
        <v>#N/A</v>
      </c>
      <c r="Z55" s="256" t="str">
        <f t="shared" si="87"/>
        <v>#N/A</v>
      </c>
      <c r="AA55" s="256" t="str">
        <f t="shared" si="88"/>
        <v>#N/A</v>
      </c>
      <c r="AB55" s="256" t="str">
        <f t="shared" si="89"/>
        <v>#N/A</v>
      </c>
      <c r="AC55" s="256" t="str">
        <f t="shared" si="90"/>
        <v>#N/A</v>
      </c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  <c r="BL55" s="220"/>
      <c r="BM55" s="220"/>
      <c r="BN55" s="220"/>
      <c r="BO55" s="220"/>
      <c r="BP55" s="220"/>
      <c r="BQ55" s="220"/>
      <c r="BR55" s="220"/>
      <c r="BS55" s="220"/>
      <c r="BT55" s="220"/>
      <c r="BU55" s="220"/>
      <c r="BV55" s="220"/>
      <c r="BW55" s="220"/>
      <c r="BX55" s="220"/>
      <c r="BY55" s="220"/>
      <c r="BZ55" s="220"/>
      <c r="CA55" s="220"/>
      <c r="CB55" s="220"/>
      <c r="CC55" s="220"/>
      <c r="CD55" s="220"/>
      <c r="CE55" s="220"/>
      <c r="CF55" s="220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  <c r="DK55" s="220"/>
      <c r="DL55" s="220"/>
      <c r="DM55" s="220"/>
      <c r="DN55" s="220"/>
      <c r="DO55" s="220"/>
      <c r="DP55" s="220"/>
      <c r="DQ55" s="220"/>
      <c r="DR55" s="220"/>
      <c r="DS55" s="220"/>
      <c r="DT55" s="220"/>
      <c r="DU55" s="220"/>
      <c r="DV55" s="220"/>
      <c r="DW55" s="220"/>
      <c r="DX55" s="220"/>
    </row>
    <row r="56">
      <c r="A56" s="245">
        <f t="shared" si="76"/>
        <v>164.8076312</v>
      </c>
      <c r="B56" s="246" t="s">
        <v>36</v>
      </c>
      <c r="D56" s="197" t="s">
        <v>262</v>
      </c>
      <c r="E56" s="198" t="s">
        <v>263</v>
      </c>
      <c r="F56" s="199">
        <v>2009.0</v>
      </c>
      <c r="G56" s="247">
        <v>51.5</v>
      </c>
      <c r="H56" s="248"/>
      <c r="I56" s="249"/>
      <c r="J56" s="250">
        <v>25.0</v>
      </c>
      <c r="K56" s="250">
        <v>27.0</v>
      </c>
      <c r="L56" s="250">
        <v>29.0</v>
      </c>
      <c r="M56" s="66">
        <f t="shared" si="77"/>
        <v>56</v>
      </c>
      <c r="N56" s="65">
        <v>32.0</v>
      </c>
      <c r="O56" s="65">
        <v>34.0</v>
      </c>
      <c r="P56" s="65">
        <v>36.0</v>
      </c>
      <c r="Q56" s="66">
        <f t="shared" si="78"/>
        <v>70</v>
      </c>
      <c r="R56" s="67">
        <f t="shared" si="79"/>
        <v>126</v>
      </c>
      <c r="S56" s="252">
        <f t="shared" si="80"/>
        <v>74.5</v>
      </c>
      <c r="T56" s="253" t="str">
        <f t="shared" si="81"/>
        <v>#N/A</v>
      </c>
      <c r="U56" s="254" t="str">
        <f t="shared" si="82"/>
        <v>#N/A</v>
      </c>
      <c r="V56" s="255" t="str">
        <f t="shared" si="83"/>
        <v>FB53</v>
      </c>
      <c r="W56" s="256" t="str">
        <f t="shared" si="84"/>
        <v>#N/A</v>
      </c>
      <c r="X56" s="256" t="str">
        <f t="shared" si="85"/>
        <v>#N/A</v>
      </c>
      <c r="Y56" s="256" t="str">
        <f t="shared" si="86"/>
        <v>#N/A</v>
      </c>
      <c r="Z56" s="256" t="str">
        <f t="shared" si="87"/>
        <v>#N/A</v>
      </c>
      <c r="AA56" s="256" t="str">
        <f t="shared" si="88"/>
        <v>#N/A</v>
      </c>
      <c r="AB56" s="256" t="str">
        <f t="shared" si="89"/>
        <v>#N/A</v>
      </c>
      <c r="AC56" s="256" t="str">
        <f t="shared" si="90"/>
        <v>#N/A</v>
      </c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  <c r="BL56" s="220"/>
      <c r="BM56" s="220"/>
      <c r="BN56" s="220"/>
      <c r="BO56" s="220"/>
      <c r="BP56" s="220"/>
      <c r="BQ56" s="220"/>
      <c r="BR56" s="220"/>
      <c r="BS56" s="220"/>
      <c r="BT56" s="220"/>
      <c r="BU56" s="220"/>
      <c r="BV56" s="220"/>
      <c r="BW56" s="220"/>
      <c r="BX56" s="220"/>
      <c r="BY56" s="220"/>
      <c r="BZ56" s="220"/>
      <c r="CA56" s="220"/>
      <c r="CB56" s="220"/>
      <c r="CC56" s="220"/>
      <c r="CD56" s="220"/>
      <c r="CE56" s="220"/>
      <c r="CF56" s="220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  <c r="DK56" s="220"/>
      <c r="DL56" s="220"/>
      <c r="DM56" s="220"/>
      <c r="DN56" s="220"/>
      <c r="DO56" s="220"/>
      <c r="DP56" s="220"/>
      <c r="DQ56" s="220"/>
      <c r="DR56" s="220"/>
      <c r="DS56" s="220"/>
      <c r="DT56" s="220"/>
      <c r="DU56" s="220"/>
      <c r="DV56" s="220"/>
      <c r="DW56" s="220"/>
      <c r="DX56" s="220"/>
    </row>
    <row r="57">
      <c r="A57" s="245">
        <f t="shared" si="76"/>
        <v>149.6835478</v>
      </c>
      <c r="B57" s="246" t="s">
        <v>36</v>
      </c>
      <c r="D57" s="200" t="s">
        <v>264</v>
      </c>
      <c r="E57" s="201" t="s">
        <v>265</v>
      </c>
      <c r="F57" s="202">
        <v>2009.0</v>
      </c>
      <c r="G57" s="257">
        <v>60.2</v>
      </c>
      <c r="H57" s="258"/>
      <c r="I57" s="259"/>
      <c r="J57" s="260">
        <v>25.0</v>
      </c>
      <c r="K57" s="260">
        <v>27.0</v>
      </c>
      <c r="L57" s="260">
        <v>29.0</v>
      </c>
      <c r="M57" s="81">
        <f t="shared" si="77"/>
        <v>56</v>
      </c>
      <c r="N57" s="80">
        <v>32.0</v>
      </c>
      <c r="O57" s="80">
        <v>34.0</v>
      </c>
      <c r="P57" s="80">
        <v>36.0</v>
      </c>
      <c r="Q57" s="81">
        <f t="shared" si="78"/>
        <v>70</v>
      </c>
      <c r="R57" s="82">
        <f t="shared" si="79"/>
        <v>126</v>
      </c>
      <c r="S57" s="261">
        <f t="shared" si="80"/>
        <v>65.8</v>
      </c>
      <c r="T57" s="262" t="str">
        <f t="shared" si="81"/>
        <v>#N/A</v>
      </c>
      <c r="U57" s="263" t="str">
        <f t="shared" si="82"/>
        <v>#N/A</v>
      </c>
      <c r="V57" s="264" t="str">
        <f t="shared" si="83"/>
        <v>FB+58</v>
      </c>
      <c r="W57" s="256" t="str">
        <f t="shared" si="84"/>
        <v>#N/A</v>
      </c>
      <c r="X57" s="256" t="str">
        <f t="shared" si="85"/>
        <v>#N/A</v>
      </c>
      <c r="Y57" s="256" t="str">
        <f t="shared" si="86"/>
        <v>#N/A</v>
      </c>
      <c r="Z57" s="256" t="str">
        <f t="shared" si="87"/>
        <v>#N/A</v>
      </c>
      <c r="AA57" s="256" t="str">
        <f t="shared" si="88"/>
        <v>#N/A</v>
      </c>
      <c r="AB57" s="256" t="str">
        <f t="shared" si="89"/>
        <v>#N/A</v>
      </c>
      <c r="AC57" s="256" t="str">
        <f t="shared" si="90"/>
        <v>#N/A</v>
      </c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0"/>
      <c r="BM57" s="220"/>
      <c r="BN57" s="220"/>
      <c r="BO57" s="220"/>
      <c r="BP57" s="220"/>
      <c r="BQ57" s="220"/>
      <c r="BR57" s="220"/>
      <c r="BS57" s="220"/>
      <c r="BT57" s="220"/>
      <c r="BU57" s="220"/>
      <c r="BV57" s="220"/>
      <c r="BW57" s="220"/>
      <c r="BX57" s="220"/>
      <c r="BY57" s="220"/>
      <c r="BZ57" s="220"/>
      <c r="CA57" s="220"/>
      <c r="CB57" s="220"/>
      <c r="CC57" s="220"/>
      <c r="CD57" s="220"/>
      <c r="CE57" s="220"/>
      <c r="CF57" s="220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  <c r="DK57" s="220"/>
      <c r="DL57" s="220"/>
      <c r="DM57" s="220"/>
      <c r="DN57" s="220"/>
      <c r="DO57" s="220"/>
      <c r="DP57" s="220"/>
      <c r="DQ57" s="220"/>
      <c r="DR57" s="220"/>
      <c r="DS57" s="220"/>
      <c r="DT57" s="220"/>
      <c r="DU57" s="220"/>
      <c r="DV57" s="220"/>
      <c r="DW57" s="220"/>
      <c r="DX57" s="220"/>
    </row>
    <row r="58" ht="9.75" customHeight="1">
      <c r="A58" s="220"/>
      <c r="B58" s="221"/>
      <c r="C58" s="222"/>
      <c r="D58" s="223"/>
      <c r="E58" s="224"/>
      <c r="F58" s="224"/>
      <c r="G58" s="225"/>
      <c r="H58" s="224"/>
      <c r="I58" s="226"/>
      <c r="J58" s="227"/>
      <c r="K58" s="227"/>
      <c r="L58" s="227"/>
      <c r="M58" s="228"/>
      <c r="N58" s="227"/>
      <c r="O58" s="227"/>
      <c r="P58" s="227"/>
      <c r="Q58" s="228"/>
      <c r="R58" s="228"/>
      <c r="S58" s="229"/>
      <c r="T58" s="224"/>
      <c r="U58" s="226"/>
      <c r="V58" s="230"/>
      <c r="W58" s="231"/>
      <c r="X58" s="231"/>
      <c r="Y58" s="231"/>
      <c r="Z58" s="231"/>
      <c r="AA58" s="231"/>
      <c r="AB58" s="231"/>
      <c r="AC58" s="231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</row>
    <row r="59">
      <c r="A59" s="232" t="s">
        <v>8</v>
      </c>
      <c r="B59" s="233"/>
      <c r="C59" s="234"/>
      <c r="D59" s="45" t="s">
        <v>34</v>
      </c>
      <c r="E59" s="100" t="s">
        <v>266</v>
      </c>
      <c r="F59" s="47"/>
      <c r="G59" s="235"/>
      <c r="H59" s="195"/>
      <c r="I59" s="236" t="s">
        <v>8</v>
      </c>
      <c r="J59" s="237"/>
      <c r="K59" s="238"/>
      <c r="L59" s="238"/>
      <c r="M59" s="239"/>
      <c r="N59" s="238"/>
      <c r="O59" s="238"/>
      <c r="P59" s="238"/>
      <c r="Q59" s="239"/>
      <c r="R59" s="240"/>
      <c r="S59" s="241">
        <f>SUM(S60:S63)</f>
        <v>185.9</v>
      </c>
      <c r="T59" s="242"/>
      <c r="U59" s="243"/>
      <c r="V59" s="244" t="s">
        <v>8</v>
      </c>
      <c r="W59" s="231"/>
      <c r="X59" s="231"/>
      <c r="Y59" s="231"/>
      <c r="Z59" s="231"/>
      <c r="AA59" s="231"/>
      <c r="AB59" s="231"/>
      <c r="AC59" s="231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</row>
    <row r="60">
      <c r="A60" s="245">
        <f t="shared" ref="A60:A63" si="91">IF(R60="","",IF(B60="HOMME",10^(0.938573813*LOG(G60/157.141)^2)*R60,IF(B60="FEMME",10^(1.005487664 * LOG(G60/112.811)^2)*R60,"")))</f>
        <v>140.6065959</v>
      </c>
      <c r="B60" s="246" t="s">
        <v>36</v>
      </c>
      <c r="C60" s="87">
        <f>IF(S59="","",RANK(S59,$AE$23:$AE$30,0))</f>
        <v>8</v>
      </c>
      <c r="D60" s="59" t="s">
        <v>267</v>
      </c>
      <c r="E60" s="60" t="s">
        <v>268</v>
      </c>
      <c r="F60" s="61">
        <v>2009.0</v>
      </c>
      <c r="G60" s="247">
        <v>53.3</v>
      </c>
      <c r="H60" s="248"/>
      <c r="I60" s="249"/>
      <c r="J60" s="250">
        <v>22.0</v>
      </c>
      <c r="K60" s="250">
        <v>24.0</v>
      </c>
      <c r="L60" s="250">
        <v>26.0</v>
      </c>
      <c r="M60" s="66">
        <f t="shared" ref="M60:M63" si="92">IF(MAXA(J60+K60,K60+L60,J60+L60,J60,K60,L60)&lt;=0,0,MAXA(J60+K60,K60+L60,J60+L60,J60,K60,L60))</f>
        <v>50</v>
      </c>
      <c r="N60" s="65">
        <v>27.0</v>
      </c>
      <c r="O60" s="65">
        <v>29.0</v>
      </c>
      <c r="P60" s="65">
        <v>31.0</v>
      </c>
      <c r="Q60" s="66">
        <f t="shared" ref="Q60:Q63" si="93">IF(MAXA(N60+O60,O60+P60,N60+P60,N60,O60,P60)&lt;=0,0,MAXA(N60+O60,O60+P60,N60+P60,N60,O60,P60))</f>
        <v>60</v>
      </c>
      <c r="R60" s="67">
        <f t="shared" ref="R60:R63" si="94">Q60+M60</f>
        <v>110</v>
      </c>
      <c r="S60" s="252">
        <f t="shared" ref="S60:S63" si="95">R60-G60</f>
        <v>56.7</v>
      </c>
      <c r="T60" s="253" t="str">
        <f t="shared" ref="T60:T63" si="96">IF(U60=AC60,$W$2,IF(U60=AB60,$W$3,IF(U60=AA60,$W$5,IF(U60=Z60,$W$6,IF(U60=Y60,$W$7,IF(U60=X60,$W$8,IF(U60&gt;=0,$W$9,$W$10)))))))</f>
        <v>#N/A</v>
      </c>
      <c r="U60" s="254" t="str">
        <f t="shared" ref="U60:U63" si="97">IF(AC60&gt;=0,AC60,IF(AB60&gt;=0,AB60,IF(AA60&gt;=0,AA60,IF(Z60&gt;=0,Z60,IF(Y60&gt;=0,Y60,IF(X60&gt;=0,X60,W60))))))</f>
        <v>#N/A</v>
      </c>
      <c r="V60" s="255" t="str">
        <f t="shared" ref="V60:V63" si="98">IF(B60="HOMME",IF(OR(F60="SEN",F60&lt;1998),VLOOKUP(G60,$AQ$2159:$AV$2177,6),IF(AND(F60&gt;1997,F60&lt;2000),VLOOKUP(G60,$AQ$2159:$AV$2177,5),IF(AND(F60&gt;1999,F60&lt;2002),VLOOKUP(G60,$AQ$2159:$AV$2177,4),IF(AND(F60&gt;2001,F60&lt;2004),VLOOKUP(G60,$AQ$2159:$AV$2177,3),VLOOKUP(G60,$AQ$2159:$AV$2177,2))))), IF(OR(F60="SEN",F60&lt;1998),VLOOKUP(G60,$AW$2162:$BB$2175,6),IF(AND(F60&gt;1997,F60&lt;2000),VLOOKUP(G60,$AW$2162:$BB$2175,5),IF(AND(F60&gt;1999,F60&lt;2002),VLOOKUP(G60,$AW$2162:$BB$2175,4),IF(AND(F60&gt;2001,F60&lt;2004),VLOOKUP(G60,$AW$2162:$BB$2175,3),VLOOKUP(G60,$AW$2162:$BB$2175,2))))))</f>
        <v>FB58</v>
      </c>
      <c r="W60" s="256" t="str">
        <f t="shared" ref="W60:W63" si="99">R60-HLOOKUP(V60,$AL$883:$DW$890,2,FALSE)</f>
        <v>#N/A</v>
      </c>
      <c r="X60" s="256" t="str">
        <f t="shared" ref="X60:X63" si="100">R60-HLOOKUP(V60,$AL$883:$DW$890,3,FALSE)</f>
        <v>#N/A</v>
      </c>
      <c r="Y60" s="256" t="str">
        <f t="shared" ref="Y60:Y63" si="101">R60-HLOOKUP(V60,$AL$883:$DW$890,4,FALSE)</f>
        <v>#N/A</v>
      </c>
      <c r="Z60" s="256" t="str">
        <f t="shared" ref="Z60:Z63" si="102">R60-HLOOKUP(V60,$AL$883:$EG$890,5,FALSE)</f>
        <v>#N/A</v>
      </c>
      <c r="AA60" s="256" t="str">
        <f t="shared" ref="AA60:AA63" si="103">R60-HLOOKUP(V60,$AL$883:$DW$890,6,FALSE)</f>
        <v>#N/A</v>
      </c>
      <c r="AB60" s="256" t="str">
        <f t="shared" ref="AB60:AB63" si="104">R60-HLOOKUP(V60,$AL$883:$DW$890,7,FALSE)</f>
        <v>#N/A</v>
      </c>
      <c r="AC60" s="256" t="str">
        <f t="shared" ref="AC60:AC63" si="105">R60-HLOOKUP(V60,$AL$883:$DW$890,8,FALSE)</f>
        <v>#N/A</v>
      </c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</row>
    <row r="61">
      <c r="A61" s="245">
        <f t="shared" si="91"/>
        <v>126.2068379</v>
      </c>
      <c r="B61" s="246" t="s">
        <v>36</v>
      </c>
      <c r="D61" s="59" t="s">
        <v>269</v>
      </c>
      <c r="E61" s="60" t="s">
        <v>270</v>
      </c>
      <c r="F61" s="61">
        <v>2009.0</v>
      </c>
      <c r="G61" s="247">
        <v>52.7</v>
      </c>
      <c r="H61" s="248"/>
      <c r="I61" s="249"/>
      <c r="J61" s="250">
        <v>19.0</v>
      </c>
      <c r="K61" s="250">
        <v>21.0</v>
      </c>
      <c r="L61" s="250">
        <v>23.0</v>
      </c>
      <c r="M61" s="66">
        <f t="shared" si="92"/>
        <v>44</v>
      </c>
      <c r="N61" s="65">
        <v>26.0</v>
      </c>
      <c r="O61" s="65">
        <v>28.0</v>
      </c>
      <c r="P61" s="107">
        <v>-30.0</v>
      </c>
      <c r="Q61" s="66">
        <f t="shared" si="93"/>
        <v>54</v>
      </c>
      <c r="R61" s="67">
        <f t="shared" si="94"/>
        <v>98</v>
      </c>
      <c r="S61" s="252">
        <f t="shared" si="95"/>
        <v>45.3</v>
      </c>
      <c r="T61" s="253" t="str">
        <f t="shared" si="96"/>
        <v>#N/A</v>
      </c>
      <c r="U61" s="254" t="str">
        <f t="shared" si="97"/>
        <v>#N/A</v>
      </c>
      <c r="V61" s="255" t="str">
        <f t="shared" si="98"/>
        <v>FB53</v>
      </c>
      <c r="W61" s="256" t="str">
        <f t="shared" si="99"/>
        <v>#N/A</v>
      </c>
      <c r="X61" s="256" t="str">
        <f t="shared" si="100"/>
        <v>#N/A</v>
      </c>
      <c r="Y61" s="256" t="str">
        <f t="shared" si="101"/>
        <v>#N/A</v>
      </c>
      <c r="Z61" s="256" t="str">
        <f t="shared" si="102"/>
        <v>#N/A</v>
      </c>
      <c r="AA61" s="256" t="str">
        <f t="shared" si="103"/>
        <v>#N/A</v>
      </c>
      <c r="AB61" s="256" t="str">
        <f t="shared" si="104"/>
        <v>#N/A</v>
      </c>
      <c r="AC61" s="256" t="str">
        <f t="shared" si="105"/>
        <v>#N/A</v>
      </c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</row>
    <row r="62">
      <c r="A62" s="245">
        <f t="shared" si="91"/>
        <v>110.2004777</v>
      </c>
      <c r="B62" s="246" t="s">
        <v>36</v>
      </c>
      <c r="D62" s="59" t="s">
        <v>271</v>
      </c>
      <c r="E62" s="60" t="s">
        <v>272</v>
      </c>
      <c r="F62" s="61">
        <v>2009.0</v>
      </c>
      <c r="G62" s="247">
        <v>61.7</v>
      </c>
      <c r="H62" s="248"/>
      <c r="I62" s="249"/>
      <c r="J62" s="250">
        <v>18.0</v>
      </c>
      <c r="K62" s="250">
        <v>20.0</v>
      </c>
      <c r="L62" s="250">
        <v>22.0</v>
      </c>
      <c r="M62" s="66">
        <f t="shared" si="92"/>
        <v>42</v>
      </c>
      <c r="N62" s="65">
        <v>25.0</v>
      </c>
      <c r="O62" s="65">
        <v>27.0</v>
      </c>
      <c r="P62" s="107">
        <v>-29.0</v>
      </c>
      <c r="Q62" s="66">
        <f t="shared" si="93"/>
        <v>52</v>
      </c>
      <c r="R62" s="67">
        <f t="shared" si="94"/>
        <v>94</v>
      </c>
      <c r="S62" s="252">
        <f t="shared" si="95"/>
        <v>32.3</v>
      </c>
      <c r="T62" s="253" t="str">
        <f t="shared" si="96"/>
        <v>#N/A</v>
      </c>
      <c r="U62" s="254" t="str">
        <f t="shared" si="97"/>
        <v>#N/A</v>
      </c>
      <c r="V62" s="255" t="str">
        <f t="shared" si="98"/>
        <v>FB+58</v>
      </c>
      <c r="W62" s="256" t="str">
        <f t="shared" si="99"/>
        <v>#N/A</v>
      </c>
      <c r="X62" s="256" t="str">
        <f t="shared" si="100"/>
        <v>#N/A</v>
      </c>
      <c r="Y62" s="256" t="str">
        <f t="shared" si="101"/>
        <v>#N/A</v>
      </c>
      <c r="Z62" s="256" t="str">
        <f t="shared" si="102"/>
        <v>#N/A</v>
      </c>
      <c r="AA62" s="256" t="str">
        <f t="shared" si="103"/>
        <v>#N/A</v>
      </c>
      <c r="AB62" s="256" t="str">
        <f t="shared" si="104"/>
        <v>#N/A</v>
      </c>
      <c r="AC62" s="256" t="str">
        <f t="shared" si="105"/>
        <v>#N/A</v>
      </c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</row>
    <row r="63">
      <c r="A63" s="245">
        <f t="shared" si="91"/>
        <v>133.2188681</v>
      </c>
      <c r="B63" s="246" t="s">
        <v>36</v>
      </c>
      <c r="D63" s="74" t="s">
        <v>273</v>
      </c>
      <c r="E63" s="75" t="s">
        <v>274</v>
      </c>
      <c r="F63" s="76">
        <v>2008.0</v>
      </c>
      <c r="G63" s="257">
        <v>56.4</v>
      </c>
      <c r="H63" s="258"/>
      <c r="I63" s="259"/>
      <c r="J63" s="260">
        <v>20.0</v>
      </c>
      <c r="K63" s="260">
        <v>22.0</v>
      </c>
      <c r="L63" s="260">
        <v>24.0</v>
      </c>
      <c r="M63" s="81">
        <f t="shared" si="92"/>
        <v>46</v>
      </c>
      <c r="N63" s="80">
        <v>28.0</v>
      </c>
      <c r="O63" s="80">
        <v>30.0</v>
      </c>
      <c r="P63" s="80">
        <v>32.0</v>
      </c>
      <c r="Q63" s="81">
        <f t="shared" si="93"/>
        <v>62</v>
      </c>
      <c r="R63" s="82">
        <f t="shared" si="94"/>
        <v>108</v>
      </c>
      <c r="S63" s="261">
        <f t="shared" si="95"/>
        <v>51.6</v>
      </c>
      <c r="T63" s="262" t="str">
        <f t="shared" si="96"/>
        <v>#N/A</v>
      </c>
      <c r="U63" s="263" t="str">
        <f t="shared" si="97"/>
        <v>#N/A</v>
      </c>
      <c r="V63" s="264" t="str">
        <f t="shared" si="98"/>
        <v>FB58</v>
      </c>
      <c r="W63" s="256" t="str">
        <f t="shared" si="99"/>
        <v>#N/A</v>
      </c>
      <c r="X63" s="256" t="str">
        <f t="shared" si="100"/>
        <v>#N/A</v>
      </c>
      <c r="Y63" s="256" t="str">
        <f t="shared" si="101"/>
        <v>#N/A</v>
      </c>
      <c r="Z63" s="256" t="str">
        <f t="shared" si="102"/>
        <v>#N/A</v>
      </c>
      <c r="AA63" s="256" t="str">
        <f t="shared" si="103"/>
        <v>#N/A</v>
      </c>
      <c r="AB63" s="256" t="str">
        <f t="shared" si="104"/>
        <v>#N/A</v>
      </c>
      <c r="AC63" s="256" t="str">
        <f t="shared" si="105"/>
        <v>#N/A</v>
      </c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</row>
    <row r="64" ht="9.75" customHeight="1">
      <c r="A64" s="220"/>
      <c r="B64" s="221"/>
      <c r="C64" s="234"/>
      <c r="D64" s="265"/>
      <c r="E64" s="266"/>
      <c r="F64" s="266"/>
      <c r="G64" s="267"/>
      <c r="H64" s="266"/>
      <c r="I64" s="268"/>
      <c r="J64" s="269"/>
      <c r="K64" s="269"/>
      <c r="L64" s="269"/>
      <c r="M64" s="270"/>
      <c r="N64" s="269"/>
      <c r="O64" s="269"/>
      <c r="P64" s="269"/>
      <c r="Q64" s="270"/>
      <c r="R64" s="270"/>
      <c r="S64" s="271"/>
      <c r="T64" s="266"/>
      <c r="U64" s="268"/>
      <c r="V64" s="230"/>
      <c r="W64" s="231"/>
      <c r="X64" s="231"/>
      <c r="Y64" s="231"/>
      <c r="Z64" s="231"/>
      <c r="AA64" s="231"/>
      <c r="AB64" s="231"/>
      <c r="AC64" s="231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</row>
    <row r="65">
      <c r="A65" s="232" t="s">
        <v>8</v>
      </c>
      <c r="B65" s="233"/>
      <c r="C65" s="234"/>
      <c r="D65" s="45" t="s">
        <v>34</v>
      </c>
      <c r="E65" s="100" t="s">
        <v>55</v>
      </c>
      <c r="F65" s="47"/>
      <c r="G65" s="272"/>
      <c r="H65" s="242"/>
      <c r="I65" s="243" t="s">
        <v>8</v>
      </c>
      <c r="J65" s="238"/>
      <c r="K65" s="238"/>
      <c r="L65" s="238"/>
      <c r="M65" s="239"/>
      <c r="N65" s="238"/>
      <c r="O65" s="238"/>
      <c r="P65" s="238"/>
      <c r="Q65" s="239"/>
      <c r="R65" s="240"/>
      <c r="S65" s="241">
        <f>SUM(S66:S69)</f>
        <v>265.8</v>
      </c>
      <c r="T65" s="242"/>
      <c r="U65" s="243"/>
      <c r="V65" s="244" t="s">
        <v>8</v>
      </c>
      <c r="W65" s="231"/>
      <c r="X65" s="231"/>
      <c r="Y65" s="231"/>
      <c r="Z65" s="231"/>
      <c r="AA65" s="231"/>
      <c r="AB65" s="231"/>
      <c r="AC65" s="231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</row>
    <row r="66">
      <c r="A66" s="245">
        <f t="shared" ref="A66:A69" si="106">IF(R66="","",IF(B66="HOMME",10^(0.938573813*LOG(G66/157.141)^2)*R66,IF(B66="FEMME",10^(1.005487664 * LOG(G66/112.811)^2)*R66,"")))</f>
        <v>150.4639851</v>
      </c>
      <c r="B66" s="246" t="s">
        <v>36</v>
      </c>
      <c r="C66" s="87">
        <f>IF(S65="","",RANK(S65,$AE$23:$AE$30,0))</f>
        <v>3</v>
      </c>
      <c r="D66" s="59" t="s">
        <v>275</v>
      </c>
      <c r="E66" s="60" t="s">
        <v>276</v>
      </c>
      <c r="F66" s="61">
        <v>2009.0</v>
      </c>
      <c r="G66" s="273">
        <v>53.5</v>
      </c>
      <c r="H66" s="274"/>
      <c r="I66" s="275"/>
      <c r="J66" s="276">
        <v>24.0</v>
      </c>
      <c r="K66" s="277">
        <v>26.0</v>
      </c>
      <c r="L66" s="277">
        <v>28.0</v>
      </c>
      <c r="M66" s="66">
        <f t="shared" ref="M66:M69" si="107">IF(MAXA(J66+K66,K66+L66,J66+L66,J66,K66,L66)&lt;=0,0,MAXA(J66+K66,K66+L66,J66+L66,J66,K66,L66))</f>
        <v>54</v>
      </c>
      <c r="N66" s="107">
        <v>-31.0</v>
      </c>
      <c r="O66" s="65">
        <v>31.0</v>
      </c>
      <c r="P66" s="65">
        <v>33.0</v>
      </c>
      <c r="Q66" s="66">
        <f t="shared" ref="Q66:Q69" si="108">IF(MAXA(N66+O66,O66+P66,N66+P66,N66,O66,P66)&lt;=0,0,MAXA(N66+O66,O66+P66,N66+P66,N66,O66,P66))</f>
        <v>64</v>
      </c>
      <c r="R66" s="67">
        <f t="shared" ref="R66:R69" si="109">Q66+M66</f>
        <v>118</v>
      </c>
      <c r="S66" s="278">
        <f t="shared" ref="S66:S69" si="110">R66-G66</f>
        <v>64.5</v>
      </c>
      <c r="T66" s="279" t="str">
        <f t="shared" ref="T66:T69" si="111">IF(U66=AC66,$W$2,IF(U66=AB66,$W$3,IF(U66=AA66,$W$5,IF(U66=Z66,$W$6,IF(U66=Y66,$W$7,IF(U66=X66,$W$8,IF(U66&gt;=0,$W$9,$W$10)))))))</f>
        <v>#N/A</v>
      </c>
      <c r="U66" s="280" t="str">
        <f t="shared" ref="U66:U69" si="112">IF(AC66&gt;=0,AC66,IF(AB66&gt;=0,AB66,IF(AA66&gt;=0,AA66,IF(Z66&gt;=0,Z66,IF(Y66&gt;=0,Y66,IF(X66&gt;=0,X66,W66))))))</f>
        <v>#N/A</v>
      </c>
      <c r="V66" s="255" t="str">
        <f t="shared" ref="V66:V69" si="113">IF(B66="HOMME",IF(OR(F66="SEN",F66&lt;1998),VLOOKUP(G66,$AQ$2150:$AV$2168,6),IF(AND(F66&gt;1997,F66&lt;2000),VLOOKUP(G66,$AQ$2150:$AV$2168,5),IF(AND(F66&gt;1999,F66&lt;2002),VLOOKUP(G66,$AQ$2150:$AV$2168,4),IF(AND(F66&gt;2001,F66&lt;2004),VLOOKUP(G66,$AQ$2150:$AV$2168,3),VLOOKUP(G66,$AQ$2150:$AV$2168,2))))), IF(OR(F66="SEN",F66&lt;1998),VLOOKUP(G66,$AW$2153:$BB$2166,6),IF(AND(F66&gt;1997,F66&lt;2000),VLOOKUP(G66,$AW$2153:$BB$2166,5),IF(AND(F66&gt;1999,F66&lt;2002),VLOOKUP(G66,$AW$2153:$BB$2166,4),IF(AND(F66&gt;2001,F66&lt;2004),VLOOKUP(G66,$AW$2153:$BB$2166,3),VLOOKUP(G66,$AW$2153:$BB$2166,2))))))</f>
        <v>FB44</v>
      </c>
      <c r="W66" s="256" t="str">
        <f t="shared" ref="W66:W69" si="114">R66-HLOOKUP(V66,$AL$874:$DW$881,2,FALSE)</f>
        <v>#N/A</v>
      </c>
      <c r="X66" s="256" t="str">
        <f t="shared" ref="X66:X69" si="115">R66-HLOOKUP(V66,$AL$874:$DW$881,3,FALSE)</f>
        <v>#N/A</v>
      </c>
      <c r="Y66" s="256" t="str">
        <f t="shared" ref="Y66:Y69" si="116">R66-HLOOKUP(V66,$AL$874:$DW$881,4,FALSE)</f>
        <v>#N/A</v>
      </c>
      <c r="Z66" s="256" t="str">
        <f t="shared" ref="Z66:Z69" si="117">R66-HLOOKUP(V66,$AL$874:$EG$881,5,FALSE)</f>
        <v>#N/A</v>
      </c>
      <c r="AA66" s="256" t="str">
        <f t="shared" ref="AA66:AA69" si="118">R66-HLOOKUP(V66,$AL$874:$DW$881,6,FALSE)</f>
        <v>#N/A</v>
      </c>
      <c r="AB66" s="256" t="str">
        <f t="shared" ref="AB66:AB69" si="119">R66-HLOOKUP(V66,$AL$874:$DW$881,7,FALSE)</f>
        <v>#N/A</v>
      </c>
      <c r="AC66" s="256" t="str">
        <f t="shared" ref="AC66:AC69" si="120">R66-HLOOKUP(V66,$AL$874:$DW$881,8,FALSE)</f>
        <v>#N/A</v>
      </c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</row>
    <row r="67">
      <c r="A67" s="245">
        <f t="shared" si="106"/>
        <v>137.8018626</v>
      </c>
      <c r="B67" s="246" t="s">
        <v>36</v>
      </c>
      <c r="D67" s="59" t="s">
        <v>277</v>
      </c>
      <c r="E67" s="60" t="s">
        <v>278</v>
      </c>
      <c r="F67" s="61">
        <v>2010.0</v>
      </c>
      <c r="G67" s="273">
        <v>69.0</v>
      </c>
      <c r="H67" s="274"/>
      <c r="I67" s="275"/>
      <c r="J67" s="276">
        <v>26.0</v>
      </c>
      <c r="K67" s="277">
        <v>28.0</v>
      </c>
      <c r="L67" s="281">
        <v>-30.0</v>
      </c>
      <c r="M67" s="66">
        <f t="shared" si="107"/>
        <v>54</v>
      </c>
      <c r="N67" s="65">
        <v>34.0</v>
      </c>
      <c r="O67" s="107">
        <v>-36.0</v>
      </c>
      <c r="P67" s="65">
        <v>36.0</v>
      </c>
      <c r="Q67" s="66">
        <f t="shared" si="108"/>
        <v>70</v>
      </c>
      <c r="R67" s="67">
        <f t="shared" si="109"/>
        <v>124</v>
      </c>
      <c r="S67" s="278">
        <f t="shared" si="110"/>
        <v>55</v>
      </c>
      <c r="T67" s="279" t="str">
        <f t="shared" si="111"/>
        <v>#N/A</v>
      </c>
      <c r="U67" s="280" t="str">
        <f t="shared" si="112"/>
        <v>#N/A</v>
      </c>
      <c r="V67" s="255" t="str">
        <f t="shared" si="113"/>
        <v>FB44</v>
      </c>
      <c r="W67" s="256" t="str">
        <f t="shared" si="114"/>
        <v>#N/A</v>
      </c>
      <c r="X67" s="256" t="str">
        <f t="shared" si="115"/>
        <v>#N/A</v>
      </c>
      <c r="Y67" s="256" t="str">
        <f t="shared" si="116"/>
        <v>#N/A</v>
      </c>
      <c r="Z67" s="256" t="str">
        <f t="shared" si="117"/>
        <v>#N/A</v>
      </c>
      <c r="AA67" s="256" t="str">
        <f t="shared" si="118"/>
        <v>#N/A</v>
      </c>
      <c r="AB67" s="256" t="str">
        <f t="shared" si="119"/>
        <v>#N/A</v>
      </c>
      <c r="AC67" s="256" t="str">
        <f t="shared" si="120"/>
        <v>#N/A</v>
      </c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</row>
    <row r="68">
      <c r="A68" s="245">
        <f t="shared" si="106"/>
        <v>147.1737507</v>
      </c>
      <c r="B68" s="246" t="s">
        <v>36</v>
      </c>
      <c r="D68" s="59" t="s">
        <v>279</v>
      </c>
      <c r="E68" s="60" t="s">
        <v>280</v>
      </c>
      <c r="F68" s="61">
        <v>2009.0</v>
      </c>
      <c r="G68" s="273">
        <v>60.3</v>
      </c>
      <c r="H68" s="274"/>
      <c r="I68" s="275"/>
      <c r="J68" s="276">
        <v>24.0</v>
      </c>
      <c r="K68" s="277">
        <v>26.0</v>
      </c>
      <c r="L68" s="277">
        <v>28.0</v>
      </c>
      <c r="M68" s="66">
        <f t="shared" si="107"/>
        <v>54</v>
      </c>
      <c r="N68" s="65">
        <v>32.0</v>
      </c>
      <c r="O68" s="65">
        <v>34.0</v>
      </c>
      <c r="P68" s="65">
        <v>36.0</v>
      </c>
      <c r="Q68" s="66">
        <f t="shared" si="108"/>
        <v>70</v>
      </c>
      <c r="R68" s="67">
        <f t="shared" si="109"/>
        <v>124</v>
      </c>
      <c r="S68" s="278">
        <f t="shared" si="110"/>
        <v>63.7</v>
      </c>
      <c r="T68" s="279" t="str">
        <f t="shared" si="111"/>
        <v>#N/A</v>
      </c>
      <c r="U68" s="280" t="str">
        <f t="shared" si="112"/>
        <v>#N/A</v>
      </c>
      <c r="V68" s="255" t="str">
        <f t="shared" si="113"/>
        <v>FB44</v>
      </c>
      <c r="W68" s="256" t="str">
        <f t="shared" si="114"/>
        <v>#N/A</v>
      </c>
      <c r="X68" s="256" t="str">
        <f t="shared" si="115"/>
        <v>#N/A</v>
      </c>
      <c r="Y68" s="256" t="str">
        <f t="shared" si="116"/>
        <v>#N/A</v>
      </c>
      <c r="Z68" s="256" t="str">
        <f t="shared" si="117"/>
        <v>#N/A</v>
      </c>
      <c r="AA68" s="256" t="str">
        <f t="shared" si="118"/>
        <v>#N/A</v>
      </c>
      <c r="AB68" s="256" t="str">
        <f t="shared" si="119"/>
        <v>#N/A</v>
      </c>
      <c r="AC68" s="256" t="str">
        <f t="shared" si="120"/>
        <v>#N/A</v>
      </c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</row>
    <row r="69">
      <c r="A69" s="245">
        <f t="shared" si="106"/>
        <v>169.2537071</v>
      </c>
      <c r="B69" s="246" t="s">
        <v>36</v>
      </c>
      <c r="D69" s="74" t="s">
        <v>281</v>
      </c>
      <c r="E69" s="75" t="s">
        <v>282</v>
      </c>
      <c r="F69" s="76">
        <v>2010.0</v>
      </c>
      <c r="G69" s="282">
        <v>61.4</v>
      </c>
      <c r="H69" s="283"/>
      <c r="I69" s="284"/>
      <c r="J69" s="285">
        <v>30.0</v>
      </c>
      <c r="K69" s="286">
        <v>32.0</v>
      </c>
      <c r="L69" s="286">
        <v>34.0</v>
      </c>
      <c r="M69" s="81">
        <f t="shared" si="107"/>
        <v>66</v>
      </c>
      <c r="N69" s="80">
        <v>36.0</v>
      </c>
      <c r="O69" s="80">
        <v>38.0</v>
      </c>
      <c r="P69" s="80">
        <v>40.0</v>
      </c>
      <c r="Q69" s="81">
        <f t="shared" si="108"/>
        <v>78</v>
      </c>
      <c r="R69" s="82">
        <f t="shared" si="109"/>
        <v>144</v>
      </c>
      <c r="S69" s="287">
        <f t="shared" si="110"/>
        <v>82.6</v>
      </c>
      <c r="T69" s="288" t="str">
        <f t="shared" si="111"/>
        <v>#N/A</v>
      </c>
      <c r="U69" s="289" t="str">
        <f t="shared" si="112"/>
        <v>#N/A</v>
      </c>
      <c r="V69" s="264" t="str">
        <f t="shared" si="113"/>
        <v>FB44</v>
      </c>
      <c r="W69" s="256" t="str">
        <f t="shared" si="114"/>
        <v>#N/A</v>
      </c>
      <c r="X69" s="256" t="str">
        <f t="shared" si="115"/>
        <v>#N/A</v>
      </c>
      <c r="Y69" s="256" t="str">
        <f t="shared" si="116"/>
        <v>#N/A</v>
      </c>
      <c r="Z69" s="256" t="str">
        <f t="shared" si="117"/>
        <v>#N/A</v>
      </c>
      <c r="AA69" s="256" t="str">
        <f t="shared" si="118"/>
        <v>#N/A</v>
      </c>
      <c r="AB69" s="256" t="str">
        <f t="shared" si="119"/>
        <v>#N/A</v>
      </c>
      <c r="AC69" s="256" t="str">
        <f t="shared" si="120"/>
        <v>#N/A</v>
      </c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</row>
    <row r="70" ht="10.5" customHeight="1">
      <c r="A70" s="56"/>
      <c r="B70" s="57"/>
      <c r="C70" s="87"/>
      <c r="D70" s="134"/>
      <c r="E70" s="135"/>
      <c r="F70" s="42"/>
      <c r="G70" s="136"/>
      <c r="H70" s="42"/>
      <c r="I70" s="41"/>
      <c r="J70" s="137"/>
      <c r="K70" s="137"/>
      <c r="L70" s="137"/>
      <c r="M70" s="138"/>
      <c r="N70" s="137"/>
      <c r="O70" s="137"/>
      <c r="P70" s="137"/>
      <c r="Q70" s="138"/>
      <c r="R70" s="139"/>
      <c r="S70" s="140"/>
      <c r="T70" s="141"/>
      <c r="U70" s="142"/>
      <c r="V70" s="143"/>
      <c r="W70" s="72"/>
      <c r="X70" s="72"/>
      <c r="Y70" s="72"/>
      <c r="Z70" s="72"/>
      <c r="AA70" s="72"/>
      <c r="AB70" s="72"/>
      <c r="AC70" s="72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</row>
    <row r="71">
      <c r="A71" s="56"/>
      <c r="B71" s="57"/>
      <c r="C71" s="87"/>
      <c r="D71" s="134"/>
      <c r="E71" s="135"/>
      <c r="F71" s="144" t="s">
        <v>100</v>
      </c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6"/>
      <c r="T71" s="141"/>
      <c r="U71" s="142"/>
      <c r="V71" s="143"/>
      <c r="W71" s="72"/>
      <c r="X71" s="72"/>
      <c r="Y71" s="72"/>
      <c r="Z71" s="72"/>
      <c r="AA71" s="72"/>
      <c r="AB71" s="72"/>
      <c r="AC71" s="72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</row>
    <row r="72" ht="16.5" customHeight="1">
      <c r="A72" s="57"/>
      <c r="B72" s="57"/>
      <c r="C72" s="44"/>
      <c r="D72" s="147"/>
      <c r="E72" s="54"/>
      <c r="F72" s="148"/>
      <c r="G72" s="149"/>
      <c r="H72" s="148"/>
      <c r="I72" s="54"/>
      <c r="J72" s="150"/>
      <c r="K72" s="150"/>
      <c r="L72" s="150"/>
      <c r="M72" s="151"/>
      <c r="N72" s="150"/>
      <c r="O72" s="150"/>
      <c r="P72" s="150"/>
      <c r="Q72" s="151"/>
      <c r="R72" s="44"/>
      <c r="S72" s="152"/>
      <c r="T72" s="153"/>
      <c r="U72" s="154"/>
      <c r="V72" s="155"/>
      <c r="W72" s="72"/>
      <c r="X72" s="72"/>
      <c r="Y72" s="72"/>
      <c r="Z72" s="72"/>
      <c r="AA72" s="72"/>
      <c r="AB72" s="72"/>
      <c r="AC72" s="72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</row>
    <row r="73" ht="16.5" customHeight="1">
      <c r="A73" s="57"/>
      <c r="B73" s="57"/>
      <c r="C73" s="44"/>
      <c r="D73" s="156"/>
      <c r="E73" s="157" t="s">
        <v>101</v>
      </c>
      <c r="F73" s="158"/>
      <c r="G73" s="159"/>
      <c r="H73" s="159"/>
      <c r="I73" s="159"/>
      <c r="J73" s="160"/>
      <c r="K73" s="150"/>
      <c r="L73" s="150"/>
      <c r="M73" s="161" t="s">
        <v>102</v>
      </c>
      <c r="N73" s="162"/>
      <c r="O73" s="159"/>
      <c r="P73" s="160"/>
      <c r="Q73" s="151"/>
      <c r="R73" s="163"/>
      <c r="S73" s="160"/>
      <c r="T73" s="153"/>
      <c r="U73" s="154"/>
      <c r="V73" s="155"/>
      <c r="W73" s="72"/>
      <c r="X73" s="72"/>
      <c r="Y73" s="72"/>
      <c r="Z73" s="72"/>
      <c r="AA73" s="72"/>
      <c r="AB73" s="72"/>
      <c r="AC73" s="72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</row>
    <row r="74" ht="12.75" customHeight="1">
      <c r="A74" s="54"/>
      <c r="B74" s="54"/>
      <c r="C74" s="150"/>
      <c r="D74" s="147"/>
      <c r="E74" s="54"/>
      <c r="F74" s="148"/>
      <c r="G74" s="56"/>
      <c r="H74" s="56"/>
      <c r="I74" s="56"/>
      <c r="J74" s="56"/>
      <c r="K74" s="54"/>
      <c r="L74" s="164" t="s">
        <v>103</v>
      </c>
      <c r="M74" s="161" t="s">
        <v>104</v>
      </c>
      <c r="N74" s="162"/>
      <c r="O74" s="159"/>
      <c r="P74" s="160"/>
      <c r="Q74" s="157" t="s">
        <v>105</v>
      </c>
      <c r="R74" s="158"/>
      <c r="S74" s="160"/>
      <c r="T74" s="54"/>
      <c r="U74" s="54"/>
      <c r="V74" s="165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</row>
    <row r="75" ht="15.75" customHeight="1">
      <c r="A75" s="54"/>
      <c r="B75" s="54"/>
      <c r="C75" s="150"/>
      <c r="D75" s="147"/>
      <c r="E75" s="135"/>
      <c r="F75" s="166"/>
      <c r="G75" s="290"/>
      <c r="H75" s="166"/>
      <c r="I75" s="166"/>
      <c r="J75" s="166"/>
      <c r="K75" s="166"/>
      <c r="L75" s="166"/>
      <c r="M75" s="161" t="s">
        <v>106</v>
      </c>
      <c r="N75" s="162"/>
      <c r="O75" s="159"/>
      <c r="P75" s="160"/>
      <c r="Q75" s="54"/>
      <c r="R75" s="158"/>
      <c r="S75" s="160"/>
      <c r="T75" s="54"/>
      <c r="U75" s="54"/>
      <c r="V75" s="165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</row>
    <row r="76" ht="12.75" customHeight="1">
      <c r="C76" s="1"/>
      <c r="D76" s="167"/>
      <c r="E76" s="168" t="s">
        <v>107</v>
      </c>
      <c r="F76" s="169"/>
      <c r="G76" s="159"/>
      <c r="H76" s="159"/>
      <c r="I76" s="159"/>
      <c r="J76" s="160"/>
      <c r="L76" s="56"/>
      <c r="N76" s="56"/>
      <c r="O76" s="170"/>
      <c r="P76" s="170"/>
      <c r="V76" s="171"/>
    </row>
    <row r="77" ht="12.75" customHeight="1">
      <c r="C77" s="1"/>
      <c r="D77" s="167"/>
      <c r="E77" s="135"/>
      <c r="F77" s="3"/>
      <c r="G77" s="191"/>
      <c r="M77" s="161" t="s">
        <v>102</v>
      </c>
      <c r="N77" s="162"/>
      <c r="O77" s="159"/>
      <c r="P77" s="160"/>
      <c r="R77" s="163"/>
      <c r="S77" s="160"/>
      <c r="V77" s="171"/>
    </row>
    <row r="78" ht="12.75" customHeight="1">
      <c r="C78" s="1"/>
      <c r="D78" s="167"/>
      <c r="E78" s="135"/>
      <c r="F78" s="3"/>
      <c r="G78" s="191"/>
      <c r="L78" s="172" t="s">
        <v>108</v>
      </c>
      <c r="M78" s="161" t="s">
        <v>104</v>
      </c>
      <c r="N78" s="162"/>
      <c r="O78" s="159"/>
      <c r="P78" s="160"/>
      <c r="Q78" s="157" t="s">
        <v>105</v>
      </c>
      <c r="R78" s="158"/>
      <c r="S78" s="160"/>
      <c r="V78" s="171"/>
    </row>
    <row r="79" ht="12.75" customHeight="1">
      <c r="C79" s="1"/>
      <c r="D79" s="167"/>
      <c r="E79" s="168" t="s">
        <v>109</v>
      </c>
      <c r="F79" s="169"/>
      <c r="G79" s="159"/>
      <c r="H79" s="159"/>
      <c r="I79" s="159"/>
      <c r="J79" s="160"/>
      <c r="L79" s="135"/>
      <c r="M79" s="161" t="s">
        <v>106</v>
      </c>
      <c r="N79" s="162"/>
      <c r="O79" s="159"/>
      <c r="P79" s="160"/>
      <c r="R79" s="158"/>
      <c r="S79" s="160"/>
      <c r="V79" s="171"/>
    </row>
    <row r="80" ht="12.75" customHeight="1">
      <c r="C80" s="1"/>
      <c r="D80" s="173"/>
      <c r="E80" s="174"/>
      <c r="F80" s="175"/>
      <c r="G80" s="291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6"/>
    </row>
    <row r="81" ht="12.75" customHeight="1">
      <c r="C81" s="1"/>
      <c r="D81" s="2"/>
      <c r="F81" s="3"/>
      <c r="G81" s="191"/>
    </row>
    <row r="82" ht="12.75" customHeight="1">
      <c r="C82" s="1"/>
      <c r="D82" s="2"/>
      <c r="F82" s="3"/>
      <c r="G82" s="191"/>
    </row>
    <row r="83" ht="12.75" customHeight="1">
      <c r="C83" s="1"/>
      <c r="D83" s="2"/>
      <c r="F83" s="3"/>
      <c r="G83" s="191"/>
    </row>
    <row r="84" ht="12.75" customHeight="1">
      <c r="C84" s="1"/>
      <c r="D84" s="2"/>
      <c r="F84" s="3"/>
      <c r="G84" s="191"/>
    </row>
    <row r="85" ht="12.75" customHeight="1">
      <c r="C85" s="1"/>
      <c r="D85" s="2"/>
      <c r="F85" s="3"/>
      <c r="G85" s="191"/>
    </row>
    <row r="86" ht="12.75" customHeight="1">
      <c r="C86" s="1"/>
      <c r="D86" s="2"/>
      <c r="F86" s="3"/>
      <c r="G86" s="191"/>
    </row>
    <row r="87" ht="12.75" customHeight="1">
      <c r="C87" s="1"/>
      <c r="D87" s="2"/>
      <c r="F87" s="3"/>
      <c r="G87" s="191"/>
    </row>
    <row r="88" ht="12.75" customHeight="1">
      <c r="C88" s="1"/>
      <c r="D88" s="2"/>
      <c r="F88" s="3"/>
      <c r="G88" s="191"/>
    </row>
    <row r="89" ht="12.75" customHeight="1">
      <c r="C89" s="1"/>
      <c r="D89" s="292"/>
      <c r="E89" s="178"/>
      <c r="F89" s="4"/>
      <c r="G89" s="191"/>
    </row>
    <row r="90" ht="12.75" customHeight="1">
      <c r="C90" s="1"/>
      <c r="D90" s="293"/>
      <c r="E90" s="294"/>
      <c r="F90" s="295"/>
      <c r="G90" s="191"/>
    </row>
    <row r="91" ht="12.75" customHeight="1">
      <c r="C91" s="1"/>
      <c r="D91" s="293"/>
      <c r="E91" s="294"/>
      <c r="F91" s="295"/>
      <c r="G91" s="191"/>
    </row>
    <row r="92" ht="12.75" customHeight="1">
      <c r="C92" s="1"/>
      <c r="D92" s="293"/>
      <c r="E92" s="294"/>
      <c r="F92" s="295"/>
      <c r="G92" s="191"/>
    </row>
    <row r="93" ht="12.75" customHeight="1">
      <c r="C93" s="1"/>
      <c r="D93" s="293"/>
      <c r="E93" s="294"/>
      <c r="F93" s="295"/>
      <c r="G93" s="191"/>
    </row>
    <row r="94" ht="12.75" customHeight="1">
      <c r="C94" s="1"/>
      <c r="D94" s="2"/>
      <c r="F94" s="3"/>
      <c r="G94" s="191"/>
    </row>
    <row r="95" ht="12.75" customHeight="1">
      <c r="C95" s="1"/>
      <c r="D95" s="2"/>
      <c r="F95" s="3"/>
      <c r="G95" s="191"/>
    </row>
    <row r="96" ht="36.75" customHeight="1">
      <c r="C96" s="1"/>
      <c r="D96" s="180"/>
      <c r="E96" s="181"/>
      <c r="F96" s="182"/>
      <c r="G96" s="191"/>
    </row>
    <row r="97" ht="12.75" customHeight="1">
      <c r="C97" s="1"/>
      <c r="D97" s="177"/>
      <c r="E97" s="178"/>
      <c r="F97" s="179"/>
      <c r="G97" s="191"/>
    </row>
    <row r="98" ht="11.25" customHeight="1">
      <c r="C98" s="1"/>
      <c r="D98" s="177"/>
      <c r="E98" s="178"/>
      <c r="F98" s="179"/>
      <c r="G98" s="191"/>
    </row>
    <row r="99" ht="12.75" customHeight="1">
      <c r="C99" s="1"/>
      <c r="D99" s="177"/>
      <c r="E99" s="178"/>
      <c r="F99" s="179"/>
      <c r="G99" s="191"/>
    </row>
    <row r="100" ht="12.75" customHeight="1">
      <c r="C100" s="1"/>
      <c r="D100" s="177"/>
      <c r="E100" s="178"/>
      <c r="F100" s="179"/>
      <c r="G100" s="191"/>
    </row>
    <row r="101" ht="12.75" customHeight="1">
      <c r="C101" s="1"/>
      <c r="D101" s="2"/>
      <c r="F101" s="3"/>
      <c r="G101" s="191"/>
    </row>
    <row r="102" ht="12.75" customHeight="1">
      <c r="C102" s="1"/>
      <c r="D102" s="2"/>
      <c r="F102" s="3"/>
      <c r="G102" s="191"/>
    </row>
    <row r="103" ht="12.75" customHeight="1">
      <c r="C103" s="1"/>
      <c r="D103" s="180"/>
      <c r="E103" s="178"/>
      <c r="F103" s="182"/>
      <c r="G103" s="191"/>
    </row>
    <row r="104" ht="12.75" customHeight="1">
      <c r="C104" s="1"/>
      <c r="D104" s="177"/>
      <c r="E104" s="178"/>
      <c r="F104" s="179"/>
      <c r="G104" s="191"/>
    </row>
    <row r="105" ht="12.75" customHeight="1">
      <c r="C105" s="1"/>
      <c r="D105" s="177"/>
      <c r="E105" s="178"/>
      <c r="F105" s="179"/>
      <c r="G105" s="191"/>
    </row>
    <row r="106" ht="12.75" customHeight="1">
      <c r="C106" s="1"/>
      <c r="D106" s="177"/>
      <c r="E106" s="178"/>
      <c r="F106" s="179"/>
      <c r="G106" s="191"/>
    </row>
    <row r="107" ht="19.5" customHeight="1">
      <c r="C107" s="1"/>
      <c r="D107" s="177"/>
      <c r="E107" s="178"/>
      <c r="F107" s="179"/>
      <c r="G107" s="191"/>
    </row>
    <row r="108" ht="12.75" customHeight="1">
      <c r="C108" s="1"/>
      <c r="D108" s="2"/>
      <c r="F108" s="3"/>
      <c r="G108" s="191"/>
    </row>
    <row r="109" ht="12.75" customHeight="1">
      <c r="C109" s="1"/>
      <c r="D109" s="2"/>
      <c r="F109" s="3"/>
      <c r="G109" s="191"/>
    </row>
    <row r="110" ht="12.75" customHeight="1">
      <c r="C110" s="1"/>
      <c r="D110" s="296"/>
      <c r="E110" s="178"/>
      <c r="F110" s="220"/>
      <c r="G110" s="191"/>
    </row>
    <row r="111" ht="12.75" customHeight="1">
      <c r="C111" s="1"/>
      <c r="D111" s="297"/>
      <c r="E111" s="298"/>
      <c r="F111" s="299"/>
      <c r="G111" s="191"/>
    </row>
    <row r="112" ht="12.75" customHeight="1">
      <c r="C112" s="1"/>
      <c r="D112" s="297"/>
      <c r="E112" s="298"/>
      <c r="F112" s="299"/>
      <c r="G112" s="191"/>
    </row>
    <row r="113" ht="12.75" customHeight="1">
      <c r="C113" s="1"/>
      <c r="D113" s="297"/>
      <c r="E113" s="298"/>
      <c r="F113" s="299"/>
      <c r="G113" s="191"/>
    </row>
    <row r="114" ht="12.75" customHeight="1">
      <c r="C114" s="1"/>
      <c r="D114" s="297"/>
      <c r="E114" s="298"/>
      <c r="F114" s="300"/>
      <c r="G114" s="191"/>
    </row>
    <row r="115" ht="12.75" customHeight="1">
      <c r="C115" s="1"/>
      <c r="D115" s="2"/>
      <c r="F115" s="3"/>
      <c r="G115" s="191"/>
    </row>
    <row r="116" ht="12.75" customHeight="1">
      <c r="C116" s="1"/>
      <c r="D116" s="2"/>
      <c r="F116" s="3"/>
      <c r="G116" s="191"/>
    </row>
    <row r="117" ht="20.25" customHeight="1">
      <c r="C117" s="1"/>
      <c r="D117" s="180"/>
      <c r="E117" s="178"/>
      <c r="F117" s="182"/>
      <c r="G117" s="191"/>
    </row>
    <row r="118" ht="12.75" customHeight="1">
      <c r="C118" s="1"/>
      <c r="D118" s="177"/>
      <c r="E118" s="178"/>
      <c r="F118" s="179"/>
      <c r="G118" s="191"/>
    </row>
    <row r="119" ht="12.75" customHeight="1">
      <c r="C119" s="1"/>
      <c r="D119" s="177"/>
      <c r="E119" s="178"/>
      <c r="F119" s="179"/>
      <c r="G119" s="191"/>
    </row>
    <row r="120" ht="12.75" customHeight="1">
      <c r="C120" s="1"/>
      <c r="D120" s="177"/>
      <c r="E120" s="178"/>
      <c r="F120" s="179"/>
      <c r="G120" s="191"/>
    </row>
    <row r="121" ht="12.75" customHeight="1">
      <c r="C121" s="1"/>
      <c r="D121" s="177"/>
      <c r="E121" s="178"/>
      <c r="F121" s="179"/>
      <c r="G121" s="191"/>
    </row>
    <row r="122" ht="12.75" customHeight="1">
      <c r="C122" s="1"/>
      <c r="D122" s="2"/>
      <c r="F122" s="3"/>
      <c r="G122" s="191"/>
    </row>
    <row r="123" ht="12.75" customHeight="1">
      <c r="C123" s="1"/>
      <c r="D123" s="2"/>
      <c r="F123" s="3"/>
      <c r="G123" s="191"/>
    </row>
    <row r="124" ht="12.75" customHeight="1">
      <c r="C124" s="1"/>
      <c r="D124" s="180"/>
      <c r="E124" s="178"/>
      <c r="F124" s="182"/>
      <c r="G124" s="191"/>
    </row>
    <row r="125" ht="12.75" customHeight="1">
      <c r="C125" s="1"/>
      <c r="D125" s="177"/>
      <c r="E125" s="178"/>
      <c r="F125" s="179"/>
      <c r="G125" s="191"/>
    </row>
    <row r="126" ht="12.75" customHeight="1">
      <c r="C126" s="1"/>
      <c r="D126" s="177"/>
      <c r="E126" s="178"/>
      <c r="F126" s="179"/>
      <c r="G126" s="191"/>
    </row>
    <row r="127" ht="24.0" customHeight="1">
      <c r="C127" s="1"/>
      <c r="D127" s="177"/>
      <c r="E127" s="178"/>
      <c r="F127" s="179"/>
      <c r="G127" s="191"/>
    </row>
    <row r="128" ht="12.75" customHeight="1">
      <c r="C128" s="1"/>
      <c r="D128" s="177"/>
      <c r="E128" s="178"/>
      <c r="F128" s="179"/>
      <c r="G128" s="191"/>
    </row>
    <row r="129" ht="12.75" customHeight="1">
      <c r="C129" s="1"/>
      <c r="D129" s="2"/>
      <c r="F129" s="3"/>
      <c r="G129" s="191"/>
    </row>
    <row r="130" ht="12.75" customHeight="1">
      <c r="C130" s="1"/>
      <c r="D130" s="2"/>
      <c r="F130" s="3"/>
      <c r="G130" s="191"/>
    </row>
    <row r="131" ht="12.75" customHeight="1">
      <c r="C131" s="1"/>
      <c r="D131" s="292"/>
      <c r="E131" s="178"/>
      <c r="F131" s="4"/>
      <c r="G131" s="191"/>
    </row>
    <row r="132" ht="12.75" customHeight="1">
      <c r="C132" s="1"/>
      <c r="D132" s="293"/>
      <c r="E132" s="294"/>
      <c r="F132" s="295"/>
      <c r="G132" s="191"/>
    </row>
    <row r="133" ht="12.75" customHeight="1">
      <c r="C133" s="1"/>
      <c r="D133" s="293"/>
      <c r="E133" s="294"/>
      <c r="F133" s="295"/>
      <c r="G133" s="191"/>
    </row>
    <row r="134" ht="12.75" customHeight="1">
      <c r="C134" s="1"/>
      <c r="D134" s="293"/>
      <c r="E134" s="294"/>
      <c r="F134" s="295"/>
      <c r="G134" s="191"/>
    </row>
    <row r="135" ht="12.75" customHeight="1">
      <c r="C135" s="1"/>
      <c r="D135" s="293"/>
      <c r="E135" s="294"/>
      <c r="F135" s="295"/>
      <c r="G135" s="191"/>
    </row>
    <row r="136" ht="12.75" customHeight="1">
      <c r="C136" s="1"/>
      <c r="D136" s="2"/>
      <c r="F136" s="3"/>
      <c r="G136" s="191"/>
    </row>
    <row r="137" ht="12.75" customHeight="1">
      <c r="C137" s="1"/>
      <c r="D137" s="2"/>
      <c r="F137" s="3"/>
      <c r="G137" s="191"/>
    </row>
    <row r="138" ht="12.75" customHeight="1">
      <c r="C138" s="1"/>
      <c r="D138" s="2"/>
      <c r="F138" s="3"/>
      <c r="G138" s="191"/>
    </row>
    <row r="139" ht="12.75" customHeight="1">
      <c r="C139" s="1"/>
      <c r="D139" s="2"/>
      <c r="F139" s="3"/>
      <c r="G139" s="191"/>
    </row>
    <row r="140" ht="12.75" customHeight="1">
      <c r="C140" s="1"/>
      <c r="D140" s="2"/>
      <c r="F140" s="3"/>
      <c r="G140" s="191"/>
    </row>
    <row r="141" ht="12.75" customHeight="1">
      <c r="C141" s="1"/>
      <c r="D141" s="2"/>
      <c r="F141" s="3"/>
      <c r="G141" s="191"/>
    </row>
    <row r="142" ht="12.75" customHeight="1">
      <c r="C142" s="1"/>
      <c r="D142" s="2"/>
      <c r="F142" s="3"/>
      <c r="G142" s="191"/>
    </row>
    <row r="143" ht="12.75" customHeight="1">
      <c r="C143" s="1"/>
      <c r="D143" s="2"/>
      <c r="F143" s="3"/>
      <c r="G143" s="191"/>
    </row>
    <row r="144" ht="12.75" customHeight="1">
      <c r="C144" s="1"/>
      <c r="D144" s="2"/>
      <c r="F144" s="3"/>
      <c r="G144" s="191"/>
    </row>
    <row r="145" ht="12.75" customHeight="1">
      <c r="C145" s="1"/>
      <c r="D145" s="2"/>
      <c r="F145" s="3"/>
      <c r="G145" s="191"/>
    </row>
    <row r="146" ht="12.75" customHeight="1">
      <c r="C146" s="1"/>
      <c r="D146" s="2"/>
      <c r="F146" s="3"/>
      <c r="G146" s="191"/>
    </row>
    <row r="147" ht="12.75" customHeight="1">
      <c r="C147" s="1"/>
      <c r="D147" s="2"/>
      <c r="F147" s="3"/>
      <c r="G147" s="191"/>
    </row>
    <row r="148" ht="12.75" customHeight="1">
      <c r="C148" s="1"/>
      <c r="D148" s="2"/>
      <c r="F148" s="3"/>
      <c r="G148" s="191"/>
    </row>
    <row r="149" ht="12.75" customHeight="1">
      <c r="C149" s="1"/>
      <c r="D149" s="2"/>
      <c r="F149" s="3"/>
      <c r="G149" s="191"/>
    </row>
    <row r="150" ht="12.75" customHeight="1">
      <c r="C150" s="1"/>
      <c r="D150" s="2"/>
      <c r="F150" s="3"/>
      <c r="G150" s="191"/>
    </row>
    <row r="151" ht="12.75" customHeight="1">
      <c r="C151" s="1"/>
      <c r="D151" s="2"/>
      <c r="F151" s="3"/>
      <c r="G151" s="191"/>
    </row>
    <row r="152" ht="12.75" customHeight="1">
      <c r="C152" s="1"/>
      <c r="D152" s="2"/>
      <c r="F152" s="3"/>
      <c r="G152" s="191"/>
    </row>
    <row r="153" ht="12.75" customHeight="1">
      <c r="C153" s="1"/>
      <c r="D153" s="2"/>
      <c r="F153" s="3"/>
      <c r="G153" s="191"/>
    </row>
    <row r="154" ht="12.75" customHeight="1">
      <c r="C154" s="1"/>
      <c r="D154" s="2"/>
      <c r="F154" s="3"/>
      <c r="G154" s="191"/>
    </row>
    <row r="155" ht="12.75" customHeight="1">
      <c r="C155" s="1"/>
      <c r="D155" s="2"/>
      <c r="F155" s="3"/>
      <c r="G155" s="191"/>
    </row>
    <row r="156" ht="12.75" customHeight="1">
      <c r="C156" s="1"/>
      <c r="D156" s="2"/>
      <c r="F156" s="3"/>
      <c r="G156" s="191"/>
    </row>
    <row r="157" ht="12.75" customHeight="1">
      <c r="C157" s="1"/>
      <c r="D157" s="2"/>
      <c r="F157" s="3"/>
      <c r="G157" s="191"/>
    </row>
    <row r="158" ht="12.75" customHeight="1">
      <c r="C158" s="1"/>
      <c r="D158" s="2"/>
      <c r="F158" s="3"/>
      <c r="G158" s="191"/>
    </row>
    <row r="159" ht="12.75" customHeight="1">
      <c r="C159" s="1"/>
      <c r="D159" s="2"/>
      <c r="F159" s="3"/>
      <c r="G159" s="191"/>
    </row>
    <row r="160" ht="12.75" customHeight="1">
      <c r="C160" s="1"/>
      <c r="D160" s="2"/>
      <c r="F160" s="3"/>
      <c r="G160" s="191"/>
    </row>
    <row r="161" ht="12.75" customHeight="1">
      <c r="C161" s="1"/>
      <c r="D161" s="2"/>
      <c r="F161" s="3"/>
      <c r="G161" s="191"/>
    </row>
    <row r="162" ht="12.75" customHeight="1">
      <c r="C162" s="1"/>
      <c r="D162" s="2"/>
      <c r="F162" s="3"/>
      <c r="G162" s="191"/>
    </row>
    <row r="163" ht="12.75" customHeight="1">
      <c r="C163" s="1"/>
      <c r="D163" s="2"/>
      <c r="F163" s="3"/>
      <c r="G163" s="191"/>
    </row>
    <row r="164" ht="12.75" customHeight="1">
      <c r="C164" s="1"/>
      <c r="D164" s="2"/>
      <c r="F164" s="3"/>
      <c r="G164" s="191"/>
    </row>
    <row r="165" ht="12.75" customHeight="1">
      <c r="C165" s="1"/>
      <c r="D165" s="2"/>
      <c r="F165" s="3"/>
      <c r="G165" s="191"/>
    </row>
    <row r="166" ht="12.75" customHeight="1">
      <c r="C166" s="1"/>
      <c r="D166" s="2"/>
      <c r="F166" s="3"/>
      <c r="G166" s="191"/>
    </row>
    <row r="167" ht="12.75" customHeight="1">
      <c r="C167" s="1"/>
      <c r="D167" s="2"/>
      <c r="F167" s="3"/>
      <c r="G167" s="191"/>
    </row>
    <row r="168" ht="12.75" customHeight="1">
      <c r="C168" s="1"/>
      <c r="D168" s="2"/>
      <c r="F168" s="3"/>
      <c r="G168" s="191"/>
    </row>
    <row r="169" ht="12.75" customHeight="1">
      <c r="C169" s="1"/>
      <c r="D169" s="2"/>
      <c r="F169" s="3"/>
      <c r="G169" s="191"/>
    </row>
    <row r="170" ht="12.75" customHeight="1">
      <c r="C170" s="1"/>
      <c r="D170" s="2"/>
      <c r="F170" s="3"/>
      <c r="G170" s="191"/>
    </row>
    <row r="171" ht="12.75" customHeight="1">
      <c r="C171" s="1"/>
      <c r="D171" s="2"/>
      <c r="F171" s="3"/>
      <c r="G171" s="191"/>
    </row>
    <row r="172" ht="12.75" customHeight="1">
      <c r="C172" s="1"/>
      <c r="D172" s="2"/>
      <c r="F172" s="3"/>
      <c r="G172" s="191"/>
    </row>
    <row r="173" ht="12.75" customHeight="1">
      <c r="C173" s="1"/>
      <c r="D173" s="2"/>
      <c r="F173" s="3"/>
      <c r="G173" s="191"/>
    </row>
    <row r="174" ht="12.75" customHeight="1">
      <c r="C174" s="1"/>
      <c r="D174" s="2"/>
      <c r="F174" s="3"/>
      <c r="G174" s="191"/>
    </row>
    <row r="175" ht="12.75" customHeight="1">
      <c r="C175" s="1"/>
      <c r="D175" s="2"/>
      <c r="F175" s="3"/>
      <c r="G175" s="191"/>
    </row>
    <row r="176" ht="12.75" customHeight="1">
      <c r="C176" s="1"/>
      <c r="D176" s="2"/>
      <c r="F176" s="3"/>
      <c r="G176" s="191"/>
    </row>
    <row r="177" ht="12.75" customHeight="1">
      <c r="C177" s="1"/>
      <c r="D177" s="2"/>
      <c r="F177" s="3"/>
      <c r="G177" s="191"/>
    </row>
    <row r="178" ht="12.75" customHeight="1">
      <c r="C178" s="1"/>
      <c r="D178" s="2"/>
      <c r="F178" s="3"/>
      <c r="G178" s="191"/>
    </row>
    <row r="179" ht="12.75" customHeight="1">
      <c r="C179" s="1"/>
      <c r="D179" s="2"/>
      <c r="F179" s="3"/>
      <c r="G179" s="191"/>
    </row>
    <row r="180" ht="12.75" customHeight="1">
      <c r="C180" s="1"/>
      <c r="D180" s="2"/>
      <c r="F180" s="3"/>
      <c r="G180" s="191"/>
    </row>
    <row r="181" ht="12.75" customHeight="1">
      <c r="C181" s="1"/>
      <c r="D181" s="2"/>
      <c r="F181" s="3"/>
      <c r="G181" s="191"/>
    </row>
    <row r="182" ht="12.75" customHeight="1">
      <c r="C182" s="1"/>
      <c r="D182" s="2"/>
      <c r="F182" s="3"/>
      <c r="G182" s="191"/>
    </row>
    <row r="183" ht="12.75" customHeight="1">
      <c r="C183" s="1"/>
      <c r="D183" s="2"/>
      <c r="F183" s="3"/>
      <c r="G183" s="191"/>
    </row>
    <row r="184" ht="12.75" customHeight="1">
      <c r="C184" s="1"/>
      <c r="D184" s="2"/>
      <c r="F184" s="3"/>
      <c r="G184" s="191"/>
    </row>
    <row r="185" ht="12.75" customHeight="1">
      <c r="C185" s="1"/>
      <c r="D185" s="2"/>
      <c r="F185" s="3"/>
      <c r="G185" s="191"/>
    </row>
    <row r="186" ht="12.75" customHeight="1">
      <c r="C186" s="1"/>
      <c r="D186" s="2"/>
      <c r="F186" s="3"/>
      <c r="G186" s="191"/>
    </row>
    <row r="187" ht="12.75" customHeight="1">
      <c r="C187" s="1"/>
      <c r="D187" s="2"/>
      <c r="F187" s="3"/>
      <c r="G187" s="191"/>
    </row>
    <row r="188" ht="12.75" customHeight="1">
      <c r="C188" s="1"/>
      <c r="D188" s="2"/>
      <c r="F188" s="3"/>
      <c r="G188" s="191"/>
    </row>
    <row r="189" ht="12.75" customHeight="1">
      <c r="C189" s="1"/>
      <c r="D189" s="2"/>
      <c r="F189" s="3"/>
      <c r="G189" s="191"/>
    </row>
    <row r="190" ht="12.75" customHeight="1">
      <c r="C190" s="1"/>
      <c r="D190" s="2"/>
      <c r="F190" s="3"/>
      <c r="G190" s="191"/>
    </row>
    <row r="191" ht="12.75" customHeight="1">
      <c r="C191" s="1"/>
      <c r="D191" s="2"/>
      <c r="F191" s="3"/>
      <c r="G191" s="191"/>
    </row>
    <row r="192" ht="12.75" customHeight="1">
      <c r="C192" s="1"/>
      <c r="D192" s="2"/>
      <c r="F192" s="3"/>
      <c r="G192" s="191"/>
    </row>
    <row r="193" ht="12.75" customHeight="1">
      <c r="C193" s="1"/>
      <c r="D193" s="2"/>
      <c r="F193" s="3"/>
      <c r="G193" s="191"/>
    </row>
    <row r="194" ht="12.75" customHeight="1">
      <c r="C194" s="1"/>
      <c r="D194" s="2"/>
      <c r="F194" s="3"/>
      <c r="G194" s="191"/>
    </row>
    <row r="195" ht="12.75" customHeight="1">
      <c r="C195" s="1"/>
      <c r="D195" s="2"/>
      <c r="F195" s="3"/>
      <c r="G195" s="191"/>
    </row>
    <row r="196" ht="12.75" customHeight="1">
      <c r="C196" s="1"/>
      <c r="D196" s="2"/>
      <c r="F196" s="3"/>
      <c r="G196" s="191"/>
    </row>
    <row r="197" ht="12.75" customHeight="1">
      <c r="C197" s="1"/>
      <c r="D197" s="2"/>
      <c r="F197" s="3"/>
      <c r="G197" s="191"/>
    </row>
    <row r="198" ht="12.75" customHeight="1">
      <c r="C198" s="1"/>
      <c r="D198" s="2"/>
      <c r="F198" s="3"/>
      <c r="G198" s="191"/>
    </row>
    <row r="199" ht="12.75" customHeight="1">
      <c r="C199" s="1"/>
      <c r="D199" s="2"/>
      <c r="F199" s="3"/>
      <c r="G199" s="191"/>
    </row>
    <row r="200" ht="12.75" customHeight="1">
      <c r="C200" s="1"/>
      <c r="D200" s="2"/>
      <c r="F200" s="3"/>
      <c r="G200" s="191"/>
    </row>
    <row r="201" ht="12.75" customHeight="1">
      <c r="C201" s="1"/>
      <c r="D201" s="2"/>
      <c r="F201" s="3"/>
      <c r="G201" s="191"/>
    </row>
    <row r="202" ht="12.75" customHeight="1">
      <c r="C202" s="1"/>
      <c r="D202" s="2"/>
      <c r="F202" s="3"/>
      <c r="G202" s="191"/>
    </row>
    <row r="203" ht="12.75" customHeight="1">
      <c r="C203" s="1"/>
      <c r="D203" s="2"/>
      <c r="F203" s="3"/>
      <c r="G203" s="191"/>
    </row>
    <row r="204" ht="12.75" customHeight="1">
      <c r="C204" s="1"/>
      <c r="D204" s="2"/>
      <c r="F204" s="3"/>
      <c r="G204" s="191"/>
    </row>
    <row r="205" ht="12.75" customHeight="1">
      <c r="C205" s="1"/>
      <c r="D205" s="2"/>
      <c r="F205" s="3"/>
      <c r="G205" s="191"/>
    </row>
    <row r="206" ht="12.75" customHeight="1">
      <c r="C206" s="1"/>
      <c r="D206" s="2"/>
      <c r="F206" s="3"/>
      <c r="G206" s="191"/>
    </row>
    <row r="207" ht="12.75" customHeight="1">
      <c r="C207" s="1"/>
      <c r="D207" s="2"/>
      <c r="F207" s="3"/>
      <c r="G207" s="191"/>
    </row>
    <row r="208" ht="12.75" customHeight="1">
      <c r="C208" s="1"/>
      <c r="D208" s="2"/>
      <c r="F208" s="3"/>
      <c r="G208" s="191"/>
      <c r="H208" s="3"/>
    </row>
    <row r="209" ht="12.75" customHeight="1">
      <c r="C209" s="1"/>
      <c r="D209" s="2"/>
      <c r="F209" s="3"/>
      <c r="G209" s="191"/>
      <c r="H209" s="3"/>
    </row>
    <row r="210" ht="12.75" customHeight="1">
      <c r="C210" s="1"/>
      <c r="D210" s="2"/>
      <c r="F210" s="3"/>
      <c r="G210" s="191"/>
      <c r="H210" s="3"/>
    </row>
    <row r="211" ht="12.75" customHeight="1">
      <c r="C211" s="1"/>
      <c r="D211" s="2"/>
      <c r="F211" s="3"/>
      <c r="G211" s="191"/>
      <c r="H211" s="3"/>
    </row>
    <row r="212" ht="12.75" customHeight="1">
      <c r="C212" s="1"/>
      <c r="D212" s="2"/>
      <c r="F212" s="3"/>
      <c r="G212" s="191"/>
      <c r="H212" s="3"/>
    </row>
    <row r="213" ht="12.75" customHeight="1">
      <c r="C213" s="1"/>
      <c r="D213" s="2"/>
      <c r="F213" s="3"/>
      <c r="G213" s="191"/>
      <c r="H213" s="3"/>
    </row>
    <row r="214" ht="12.75" customHeight="1">
      <c r="C214" s="1"/>
      <c r="D214" s="2"/>
      <c r="F214" s="3"/>
      <c r="G214" s="191"/>
      <c r="H214" s="3"/>
    </row>
    <row r="215" ht="12.75" customHeight="1">
      <c r="C215" s="1"/>
      <c r="D215" s="2"/>
      <c r="F215" s="3"/>
      <c r="G215" s="191"/>
      <c r="H215" s="3"/>
    </row>
    <row r="216" ht="12.75" customHeight="1">
      <c r="C216" s="1"/>
      <c r="D216" s="2"/>
      <c r="F216" s="3"/>
      <c r="G216" s="191"/>
      <c r="H216" s="3"/>
    </row>
    <row r="217" ht="12.75" customHeight="1">
      <c r="C217" s="1"/>
      <c r="D217" s="2"/>
      <c r="F217" s="3"/>
      <c r="G217" s="191"/>
      <c r="H217" s="3"/>
    </row>
    <row r="218" ht="12.75" customHeight="1">
      <c r="C218" s="1"/>
      <c r="D218" s="2"/>
      <c r="F218" s="3"/>
      <c r="G218" s="191"/>
      <c r="H218" s="3"/>
    </row>
    <row r="219" ht="12.75" customHeight="1">
      <c r="C219" s="1"/>
      <c r="D219" s="2"/>
      <c r="F219" s="3"/>
      <c r="G219" s="191"/>
      <c r="H219" s="3"/>
    </row>
    <row r="220" ht="12.75" customHeight="1">
      <c r="C220" s="1"/>
      <c r="D220" s="2"/>
      <c r="F220" s="3"/>
      <c r="G220" s="191"/>
      <c r="H220" s="3"/>
    </row>
    <row r="221" ht="12.75" customHeight="1">
      <c r="C221" s="1"/>
      <c r="D221" s="2"/>
      <c r="F221" s="3"/>
      <c r="G221" s="191"/>
      <c r="H221" s="3"/>
    </row>
    <row r="222" ht="12.75" customHeight="1">
      <c r="C222" s="1"/>
      <c r="D222" s="2"/>
      <c r="F222" s="3"/>
      <c r="G222" s="191"/>
      <c r="H222" s="3"/>
    </row>
    <row r="223" ht="12.75" customHeight="1">
      <c r="C223" s="1"/>
      <c r="D223" s="2"/>
      <c r="F223" s="3"/>
      <c r="G223" s="191"/>
      <c r="H223" s="3"/>
    </row>
    <row r="224" ht="12.75" customHeight="1">
      <c r="C224" s="1"/>
      <c r="D224" s="2"/>
      <c r="F224" s="3"/>
      <c r="G224" s="191"/>
      <c r="H224" s="3"/>
    </row>
    <row r="225" ht="12.75" customHeight="1">
      <c r="C225" s="1"/>
      <c r="D225" s="2"/>
      <c r="F225" s="3"/>
      <c r="G225" s="191"/>
      <c r="H225" s="3"/>
    </row>
    <row r="226" ht="12.75" customHeight="1">
      <c r="C226" s="1"/>
      <c r="D226" s="2"/>
      <c r="F226" s="3"/>
      <c r="G226" s="191"/>
      <c r="H226" s="3"/>
    </row>
    <row r="227" ht="12.75" customHeight="1">
      <c r="C227" s="1"/>
      <c r="D227" s="2"/>
      <c r="F227" s="3"/>
      <c r="G227" s="191"/>
      <c r="H227" s="3"/>
    </row>
    <row r="228" ht="12.75" customHeight="1">
      <c r="C228" s="1"/>
      <c r="D228" s="2"/>
      <c r="F228" s="3"/>
      <c r="G228" s="191"/>
      <c r="H228" s="3"/>
    </row>
    <row r="229" ht="12.75" customHeight="1">
      <c r="C229" s="1"/>
      <c r="D229" s="2"/>
      <c r="F229" s="3"/>
      <c r="G229" s="191"/>
      <c r="H229" s="3"/>
    </row>
    <row r="230" ht="12.75" customHeight="1">
      <c r="C230" s="1"/>
      <c r="D230" s="2"/>
      <c r="F230" s="3"/>
      <c r="G230" s="191"/>
      <c r="H230" s="3"/>
    </row>
    <row r="231" ht="12.75" customHeight="1">
      <c r="C231" s="1"/>
      <c r="D231" s="2"/>
      <c r="F231" s="3"/>
      <c r="G231" s="191"/>
      <c r="H231" s="3"/>
    </row>
    <row r="232" ht="12.75" customHeight="1">
      <c r="C232" s="1"/>
      <c r="D232" s="2"/>
      <c r="F232" s="3"/>
      <c r="G232" s="191"/>
      <c r="H232" s="3"/>
    </row>
    <row r="233" ht="12.75" customHeight="1">
      <c r="C233" s="1"/>
      <c r="D233" s="2"/>
      <c r="F233" s="3"/>
      <c r="G233" s="191"/>
      <c r="H233" s="3"/>
    </row>
    <row r="234" ht="12.75" customHeight="1">
      <c r="C234" s="1"/>
      <c r="D234" s="2"/>
      <c r="F234" s="3"/>
      <c r="G234" s="191"/>
      <c r="H234" s="3"/>
    </row>
    <row r="235" ht="12.75" customHeight="1">
      <c r="C235" s="1"/>
      <c r="D235" s="2"/>
      <c r="F235" s="3"/>
      <c r="G235" s="191"/>
      <c r="H235" s="3"/>
    </row>
    <row r="236" ht="12.75" customHeight="1">
      <c r="C236" s="1"/>
      <c r="D236" s="2"/>
      <c r="F236" s="3"/>
      <c r="G236" s="191"/>
      <c r="H236" s="3"/>
    </row>
    <row r="237" ht="12.75" customHeight="1">
      <c r="C237" s="1"/>
      <c r="D237" s="2"/>
      <c r="F237" s="3"/>
      <c r="G237" s="191"/>
      <c r="H237" s="3"/>
    </row>
    <row r="238" ht="12.75" customHeight="1">
      <c r="C238" s="1"/>
      <c r="D238" s="2"/>
      <c r="F238" s="3"/>
      <c r="G238" s="191"/>
      <c r="H238" s="3"/>
    </row>
    <row r="239" ht="12.75" customHeight="1">
      <c r="C239" s="1"/>
      <c r="D239" s="2"/>
      <c r="F239" s="3"/>
      <c r="G239" s="191"/>
      <c r="H239" s="3"/>
    </row>
    <row r="240" ht="12.75" customHeight="1">
      <c r="C240" s="1"/>
      <c r="D240" s="2"/>
      <c r="F240" s="3"/>
      <c r="G240" s="191"/>
      <c r="H240" s="3"/>
    </row>
    <row r="241" ht="12.75" customHeight="1">
      <c r="C241" s="1"/>
      <c r="D241" s="2"/>
      <c r="F241" s="3"/>
      <c r="G241" s="191"/>
      <c r="H241" s="3"/>
    </row>
    <row r="242" ht="12.75" customHeight="1">
      <c r="C242" s="1"/>
      <c r="D242" s="2"/>
      <c r="F242" s="3"/>
      <c r="G242" s="191"/>
      <c r="H242" s="3"/>
    </row>
    <row r="243" ht="12.75" customHeight="1">
      <c r="C243" s="1"/>
      <c r="D243" s="2"/>
      <c r="F243" s="3"/>
      <c r="G243" s="191"/>
      <c r="H243" s="3"/>
    </row>
    <row r="244" ht="12.75" customHeight="1">
      <c r="C244" s="1"/>
      <c r="D244" s="2"/>
      <c r="F244" s="3"/>
      <c r="G244" s="191"/>
      <c r="H244" s="3"/>
    </row>
    <row r="245" ht="12.75" customHeight="1">
      <c r="C245" s="1"/>
      <c r="D245" s="2"/>
      <c r="F245" s="3"/>
      <c r="G245" s="191"/>
      <c r="H245" s="3"/>
    </row>
    <row r="246" ht="12.75" customHeight="1">
      <c r="C246" s="1"/>
      <c r="D246" s="2"/>
      <c r="F246" s="3"/>
      <c r="G246" s="191"/>
      <c r="H246" s="3"/>
    </row>
    <row r="247" ht="12.75" customHeight="1">
      <c r="C247" s="1"/>
      <c r="D247" s="2"/>
      <c r="F247" s="3"/>
      <c r="G247" s="191"/>
      <c r="H247" s="3"/>
    </row>
    <row r="248" ht="12.75" customHeight="1">
      <c r="C248" s="1"/>
      <c r="D248" s="2"/>
      <c r="F248" s="3"/>
      <c r="G248" s="191"/>
      <c r="H248" s="3"/>
    </row>
    <row r="249" ht="12.75" customHeight="1">
      <c r="C249" s="1"/>
      <c r="D249" s="2"/>
      <c r="F249" s="3"/>
      <c r="G249" s="191"/>
      <c r="H249" s="3"/>
    </row>
    <row r="250" ht="12.75" customHeight="1">
      <c r="C250" s="1"/>
      <c r="D250" s="2"/>
      <c r="F250" s="3"/>
      <c r="G250" s="191"/>
      <c r="H250" s="3"/>
    </row>
    <row r="251" ht="12.75" customHeight="1">
      <c r="C251" s="1"/>
      <c r="D251" s="2"/>
      <c r="F251" s="3"/>
      <c r="G251" s="191"/>
      <c r="H251" s="3"/>
    </row>
    <row r="252" ht="12.75" customHeight="1">
      <c r="C252" s="1"/>
      <c r="D252" s="2"/>
      <c r="F252" s="3"/>
      <c r="G252" s="191"/>
      <c r="H252" s="3"/>
    </row>
    <row r="253" ht="12.75" customHeight="1">
      <c r="C253" s="1"/>
      <c r="D253" s="2"/>
      <c r="F253" s="3"/>
      <c r="G253" s="191"/>
      <c r="H253" s="3"/>
    </row>
    <row r="254" ht="12.75" customHeight="1">
      <c r="C254" s="1"/>
      <c r="D254" s="2"/>
      <c r="F254" s="3"/>
      <c r="G254" s="191"/>
      <c r="H254" s="3"/>
    </row>
    <row r="255" ht="12.75" customHeight="1">
      <c r="C255" s="1"/>
      <c r="D255" s="2"/>
      <c r="F255" s="3"/>
      <c r="G255" s="191"/>
      <c r="H255" s="3"/>
    </row>
    <row r="256" ht="12.75" customHeight="1">
      <c r="C256" s="1"/>
      <c r="D256" s="2"/>
      <c r="F256" s="3"/>
      <c r="G256" s="191"/>
      <c r="H256" s="3"/>
    </row>
    <row r="257" ht="12.75" customHeight="1">
      <c r="C257" s="1"/>
      <c r="D257" s="2"/>
      <c r="F257" s="3"/>
      <c r="G257" s="191"/>
      <c r="H257" s="3"/>
    </row>
    <row r="258" ht="12.75" customHeight="1">
      <c r="C258" s="1"/>
      <c r="D258" s="2"/>
      <c r="F258" s="3"/>
      <c r="G258" s="191"/>
      <c r="H258" s="3"/>
    </row>
    <row r="259" ht="12.75" customHeight="1">
      <c r="C259" s="1"/>
      <c r="D259" s="2"/>
      <c r="F259" s="3"/>
      <c r="G259" s="191"/>
      <c r="H259" s="3"/>
    </row>
    <row r="260" ht="12.75" customHeight="1">
      <c r="C260" s="1"/>
      <c r="D260" s="2"/>
      <c r="F260" s="3"/>
      <c r="G260" s="191"/>
      <c r="H260" s="3"/>
    </row>
    <row r="261" ht="12.75" customHeight="1">
      <c r="C261" s="1"/>
      <c r="D261" s="2"/>
      <c r="F261" s="3"/>
      <c r="G261" s="191"/>
      <c r="H261" s="3"/>
    </row>
    <row r="262" ht="12.75" customHeight="1">
      <c r="C262" s="1"/>
      <c r="D262" s="2"/>
      <c r="F262" s="3"/>
      <c r="G262" s="191"/>
      <c r="H262" s="3"/>
    </row>
    <row r="263" ht="12.75" customHeight="1">
      <c r="C263" s="1"/>
      <c r="D263" s="2"/>
      <c r="F263" s="3"/>
      <c r="G263" s="191"/>
      <c r="H263" s="3"/>
    </row>
    <row r="264" ht="12.75" customHeight="1">
      <c r="C264" s="1"/>
      <c r="D264" s="2"/>
      <c r="F264" s="3"/>
      <c r="G264" s="191"/>
      <c r="H264" s="3"/>
    </row>
    <row r="265" ht="12.75" customHeight="1">
      <c r="C265" s="1"/>
      <c r="D265" s="2"/>
      <c r="F265" s="3"/>
      <c r="G265" s="191"/>
      <c r="H265" s="3"/>
    </row>
    <row r="266" ht="12.75" customHeight="1">
      <c r="C266" s="1"/>
      <c r="D266" s="2"/>
      <c r="F266" s="3"/>
      <c r="G266" s="191"/>
      <c r="H266" s="3"/>
    </row>
    <row r="267" ht="12.75" customHeight="1">
      <c r="C267" s="1"/>
      <c r="D267" s="2"/>
      <c r="F267" s="3"/>
      <c r="G267" s="191"/>
      <c r="H267" s="3"/>
    </row>
    <row r="268" ht="12.75" customHeight="1">
      <c r="C268" s="1"/>
      <c r="D268" s="2"/>
      <c r="F268" s="3"/>
      <c r="G268" s="191"/>
      <c r="H268" s="3"/>
    </row>
    <row r="269" ht="12.75" customHeight="1">
      <c r="C269" s="1"/>
      <c r="D269" s="2"/>
      <c r="F269" s="3"/>
      <c r="G269" s="191"/>
      <c r="H269" s="3"/>
    </row>
    <row r="270" ht="12.75" customHeight="1">
      <c r="C270" s="1"/>
      <c r="D270" s="2"/>
      <c r="F270" s="3"/>
      <c r="G270" s="191"/>
      <c r="H270" s="3"/>
    </row>
    <row r="271" ht="12.75" customHeight="1">
      <c r="C271" s="1"/>
      <c r="D271" s="2"/>
      <c r="F271" s="3"/>
      <c r="G271" s="191"/>
      <c r="H271" s="3"/>
    </row>
    <row r="272" ht="12.75" customHeight="1">
      <c r="C272" s="1"/>
      <c r="D272" s="2"/>
      <c r="F272" s="3"/>
      <c r="G272" s="191"/>
      <c r="H272" s="3"/>
    </row>
    <row r="273" ht="12.75" customHeight="1">
      <c r="C273" s="1"/>
      <c r="D273" s="2"/>
      <c r="F273" s="3"/>
      <c r="G273" s="191"/>
      <c r="H273" s="3"/>
    </row>
    <row r="274" ht="12.75" customHeight="1">
      <c r="C274" s="1"/>
      <c r="D274" s="2"/>
      <c r="F274" s="3"/>
      <c r="G274" s="191"/>
      <c r="H274" s="3"/>
    </row>
    <row r="275" ht="12.75" customHeight="1">
      <c r="C275" s="1"/>
      <c r="D275" s="2"/>
      <c r="F275" s="3"/>
      <c r="G275" s="191"/>
      <c r="H275" s="3"/>
    </row>
    <row r="276" ht="12.75" customHeight="1">
      <c r="C276" s="1"/>
      <c r="D276" s="2"/>
      <c r="F276" s="3"/>
      <c r="G276" s="191"/>
      <c r="H276" s="3"/>
    </row>
    <row r="277" ht="12.75" customHeight="1">
      <c r="C277" s="1"/>
      <c r="D277" s="2"/>
      <c r="F277" s="3"/>
      <c r="G277" s="191"/>
      <c r="H277" s="3"/>
    </row>
    <row r="278" ht="12.75" customHeight="1">
      <c r="C278" s="1"/>
      <c r="D278" s="2"/>
      <c r="F278" s="3"/>
      <c r="G278" s="191"/>
      <c r="H278" s="3"/>
    </row>
    <row r="279" ht="12.75" customHeight="1">
      <c r="C279" s="1"/>
      <c r="D279" s="2"/>
      <c r="F279" s="3"/>
      <c r="G279" s="191"/>
      <c r="H279" s="3"/>
    </row>
    <row r="280" ht="12.75" customHeight="1">
      <c r="C280" s="1"/>
      <c r="D280" s="2"/>
      <c r="F280" s="3"/>
      <c r="G280" s="191"/>
      <c r="H280" s="3"/>
    </row>
    <row r="281" ht="12.75" customHeight="1">
      <c r="C281" s="1"/>
      <c r="D281" s="2"/>
      <c r="F281" s="3"/>
      <c r="G281" s="191"/>
      <c r="H281" s="3"/>
    </row>
    <row r="282" ht="12.75" customHeight="1">
      <c r="C282" s="1"/>
      <c r="D282" s="2"/>
      <c r="F282" s="3"/>
      <c r="G282" s="191"/>
      <c r="H282" s="3"/>
    </row>
    <row r="283" ht="12.75" customHeight="1">
      <c r="C283" s="1"/>
      <c r="D283" s="2"/>
      <c r="F283" s="3"/>
      <c r="G283" s="191"/>
      <c r="H283" s="3"/>
    </row>
    <row r="284" ht="12.75" customHeight="1">
      <c r="C284" s="1"/>
      <c r="D284" s="2"/>
      <c r="F284" s="3"/>
      <c r="G284" s="191"/>
      <c r="H284" s="3"/>
    </row>
    <row r="285" ht="12.75" customHeight="1">
      <c r="C285" s="1"/>
      <c r="D285" s="2"/>
      <c r="F285" s="3"/>
      <c r="G285" s="191"/>
      <c r="H285" s="3"/>
    </row>
    <row r="286" ht="12.75" customHeight="1">
      <c r="C286" s="1"/>
      <c r="D286" s="2"/>
      <c r="F286" s="3"/>
      <c r="G286" s="191"/>
      <c r="H286" s="3"/>
    </row>
    <row r="287" ht="12.75" customHeight="1">
      <c r="C287" s="1"/>
      <c r="D287" s="2"/>
      <c r="F287" s="3"/>
      <c r="G287" s="191"/>
      <c r="H287" s="3"/>
    </row>
    <row r="288" ht="12.75" customHeight="1">
      <c r="C288" s="1"/>
      <c r="D288" s="2"/>
      <c r="F288" s="3"/>
      <c r="G288" s="191"/>
      <c r="H288" s="3"/>
    </row>
    <row r="289" ht="12.75" customHeight="1">
      <c r="C289" s="1"/>
      <c r="D289" s="2"/>
      <c r="F289" s="3"/>
      <c r="G289" s="191"/>
      <c r="H289" s="3"/>
    </row>
    <row r="290" ht="12.75" customHeight="1">
      <c r="C290" s="1"/>
      <c r="D290" s="2"/>
      <c r="F290" s="3"/>
      <c r="G290" s="191"/>
      <c r="H290" s="3"/>
    </row>
    <row r="291" ht="12.75" customHeight="1">
      <c r="C291" s="1"/>
      <c r="D291" s="2"/>
      <c r="F291" s="3"/>
      <c r="G291" s="191"/>
      <c r="H291" s="3"/>
    </row>
    <row r="292" ht="12.75" customHeight="1">
      <c r="C292" s="1"/>
      <c r="D292" s="2"/>
      <c r="F292" s="3"/>
      <c r="G292" s="191"/>
      <c r="H292" s="3"/>
    </row>
    <row r="293" ht="12.75" customHeight="1">
      <c r="C293" s="1"/>
      <c r="D293" s="2"/>
      <c r="F293" s="3"/>
      <c r="G293" s="191"/>
      <c r="H293" s="3"/>
    </row>
    <row r="294" ht="12.75" customHeight="1">
      <c r="C294" s="1"/>
      <c r="D294" s="2"/>
      <c r="F294" s="3"/>
      <c r="G294" s="191"/>
      <c r="H294" s="3"/>
    </row>
    <row r="295" ht="12.75" customHeight="1">
      <c r="C295" s="1"/>
      <c r="D295" s="2"/>
      <c r="F295" s="3"/>
      <c r="G295" s="191"/>
      <c r="H295" s="3"/>
    </row>
    <row r="296" ht="12.75" customHeight="1">
      <c r="C296" s="1"/>
      <c r="D296" s="2"/>
      <c r="F296" s="3"/>
      <c r="G296" s="191"/>
      <c r="H296" s="3"/>
    </row>
    <row r="297" ht="12.75" customHeight="1">
      <c r="C297" s="1"/>
      <c r="D297" s="2"/>
      <c r="F297" s="3"/>
      <c r="G297" s="191"/>
      <c r="H297" s="3"/>
    </row>
    <row r="298" ht="12.75" customHeight="1">
      <c r="C298" s="1"/>
      <c r="D298" s="2"/>
      <c r="F298" s="3"/>
      <c r="G298" s="191"/>
      <c r="H298" s="3"/>
    </row>
    <row r="299" ht="12.75" customHeight="1">
      <c r="C299" s="1"/>
      <c r="D299" s="2"/>
      <c r="F299" s="3"/>
      <c r="G299" s="191"/>
      <c r="H299" s="3"/>
    </row>
    <row r="300" ht="12.75" customHeight="1">
      <c r="C300" s="1"/>
      <c r="D300" s="2"/>
      <c r="F300" s="3"/>
      <c r="G300" s="191"/>
      <c r="H300" s="3"/>
    </row>
    <row r="301" ht="12.75" customHeight="1">
      <c r="C301" s="1"/>
      <c r="D301" s="2"/>
      <c r="F301" s="3"/>
      <c r="G301" s="191"/>
      <c r="H301" s="3"/>
    </row>
    <row r="302" ht="12.75" customHeight="1">
      <c r="C302" s="1"/>
      <c r="D302" s="2"/>
      <c r="F302" s="3"/>
      <c r="G302" s="191"/>
      <c r="H302" s="3"/>
    </row>
    <row r="303" ht="12.75" customHeight="1">
      <c r="C303" s="1"/>
      <c r="D303" s="2"/>
      <c r="F303" s="3"/>
      <c r="G303" s="191"/>
      <c r="H303" s="3"/>
    </row>
    <row r="304" ht="12.75" customHeight="1">
      <c r="C304" s="1"/>
      <c r="D304" s="2"/>
      <c r="F304" s="3"/>
      <c r="G304" s="191"/>
      <c r="H304" s="3"/>
    </row>
    <row r="305" ht="12.75" customHeight="1">
      <c r="C305" s="1"/>
      <c r="D305" s="2"/>
      <c r="F305" s="3"/>
      <c r="G305" s="191"/>
      <c r="H305" s="3"/>
    </row>
    <row r="306" ht="12.75" customHeight="1">
      <c r="C306" s="1"/>
      <c r="D306" s="2"/>
      <c r="F306" s="3"/>
      <c r="G306" s="191"/>
      <c r="H306" s="3"/>
    </row>
    <row r="307" ht="12.75" customHeight="1">
      <c r="C307" s="1"/>
      <c r="D307" s="2"/>
      <c r="F307" s="3"/>
      <c r="G307" s="191"/>
      <c r="H307" s="3"/>
    </row>
    <row r="308" ht="12.75" customHeight="1">
      <c r="C308" s="1"/>
      <c r="D308" s="2"/>
      <c r="F308" s="3"/>
      <c r="G308" s="191"/>
      <c r="H308" s="3"/>
    </row>
    <row r="309" ht="12.75" customHeight="1">
      <c r="C309" s="1"/>
      <c r="D309" s="2"/>
      <c r="F309" s="3"/>
      <c r="G309" s="191"/>
      <c r="H309" s="3"/>
    </row>
    <row r="310" ht="12.75" customHeight="1">
      <c r="C310" s="1"/>
      <c r="D310" s="2"/>
      <c r="F310" s="3"/>
      <c r="G310" s="191"/>
      <c r="H310" s="3"/>
    </row>
    <row r="311" ht="12.75" customHeight="1">
      <c r="C311" s="1"/>
      <c r="D311" s="2"/>
      <c r="F311" s="3"/>
      <c r="G311" s="191"/>
      <c r="H311" s="3"/>
    </row>
    <row r="312" ht="12.75" customHeight="1">
      <c r="C312" s="1"/>
      <c r="D312" s="2"/>
      <c r="F312" s="3"/>
      <c r="G312" s="191"/>
      <c r="H312" s="3"/>
    </row>
    <row r="313" ht="12.75" customHeight="1">
      <c r="C313" s="1"/>
      <c r="D313" s="2"/>
      <c r="F313" s="3"/>
      <c r="G313" s="191"/>
      <c r="H313" s="3"/>
    </row>
    <row r="314" ht="12.75" customHeight="1">
      <c r="C314" s="1"/>
      <c r="D314" s="2"/>
      <c r="F314" s="3"/>
      <c r="G314" s="191"/>
      <c r="H314" s="3"/>
    </row>
    <row r="315" ht="12.75" customHeight="1">
      <c r="C315" s="1"/>
      <c r="D315" s="2"/>
      <c r="F315" s="3"/>
      <c r="G315" s="191"/>
      <c r="H315" s="3"/>
    </row>
    <row r="316" ht="12.75" customHeight="1">
      <c r="C316" s="1"/>
      <c r="D316" s="2"/>
      <c r="F316" s="3"/>
      <c r="G316" s="191"/>
      <c r="H316" s="3"/>
    </row>
    <row r="317" ht="12.75" customHeight="1">
      <c r="C317" s="1"/>
      <c r="D317" s="2"/>
      <c r="F317" s="3"/>
      <c r="G317" s="191"/>
      <c r="H317" s="3"/>
    </row>
    <row r="318" ht="12.75" customHeight="1">
      <c r="C318" s="1"/>
      <c r="D318" s="2"/>
      <c r="F318" s="3"/>
      <c r="G318" s="191"/>
      <c r="H318" s="3"/>
    </row>
    <row r="319" ht="12.75" customHeight="1">
      <c r="C319" s="1"/>
      <c r="D319" s="2"/>
      <c r="F319" s="3"/>
      <c r="G319" s="191"/>
      <c r="H319" s="3"/>
    </row>
    <row r="320" ht="12.75" customHeight="1">
      <c r="C320" s="1"/>
      <c r="D320" s="2"/>
      <c r="F320" s="3"/>
      <c r="G320" s="191"/>
      <c r="H320" s="3"/>
    </row>
    <row r="321" ht="12.75" customHeight="1">
      <c r="C321" s="1"/>
      <c r="D321" s="2"/>
      <c r="F321" s="3"/>
      <c r="G321" s="191"/>
      <c r="H321" s="3"/>
    </row>
    <row r="322" ht="12.75" customHeight="1">
      <c r="C322" s="1"/>
      <c r="D322" s="2"/>
      <c r="F322" s="3"/>
      <c r="G322" s="191"/>
      <c r="H322" s="3"/>
    </row>
    <row r="323" ht="12.75" customHeight="1">
      <c r="C323" s="1"/>
      <c r="D323" s="2"/>
      <c r="F323" s="3"/>
      <c r="G323" s="191"/>
      <c r="H323" s="3"/>
    </row>
    <row r="324" ht="12.75" customHeight="1">
      <c r="C324" s="1"/>
      <c r="D324" s="2"/>
      <c r="F324" s="3"/>
      <c r="G324" s="191"/>
      <c r="H324" s="3"/>
    </row>
    <row r="325" ht="12.75" customHeight="1">
      <c r="C325" s="1"/>
      <c r="D325" s="2"/>
      <c r="F325" s="3"/>
      <c r="G325" s="191"/>
      <c r="H325" s="3"/>
    </row>
    <row r="326" ht="12.75" customHeight="1">
      <c r="C326" s="1"/>
      <c r="D326" s="2"/>
      <c r="F326" s="3"/>
      <c r="G326" s="191"/>
      <c r="H326" s="3"/>
    </row>
    <row r="327" ht="12.75" customHeight="1">
      <c r="C327" s="1"/>
      <c r="D327" s="2"/>
      <c r="F327" s="3"/>
      <c r="G327" s="191"/>
      <c r="H327" s="3"/>
    </row>
    <row r="328" ht="12.75" customHeight="1">
      <c r="C328" s="1"/>
      <c r="D328" s="2"/>
      <c r="F328" s="3"/>
      <c r="G328" s="191"/>
      <c r="H328" s="3"/>
    </row>
    <row r="329" ht="12.75" customHeight="1">
      <c r="C329" s="1"/>
      <c r="D329" s="2"/>
      <c r="F329" s="3"/>
      <c r="G329" s="191"/>
      <c r="H329" s="3"/>
    </row>
    <row r="330" ht="12.75" customHeight="1">
      <c r="C330" s="1"/>
      <c r="D330" s="2"/>
      <c r="F330" s="3"/>
      <c r="G330" s="191"/>
      <c r="H330" s="3"/>
    </row>
    <row r="331" ht="12.75" customHeight="1">
      <c r="C331" s="1"/>
      <c r="D331" s="2"/>
      <c r="F331" s="3"/>
      <c r="G331" s="191"/>
      <c r="H331" s="3"/>
    </row>
    <row r="332" ht="12.75" customHeight="1">
      <c r="C332" s="1"/>
      <c r="D332" s="2"/>
      <c r="F332" s="3"/>
      <c r="G332" s="191"/>
      <c r="H332" s="3"/>
    </row>
    <row r="333" ht="12.75" customHeight="1">
      <c r="C333" s="1"/>
      <c r="D333" s="2"/>
      <c r="F333" s="3"/>
      <c r="G333" s="191"/>
      <c r="H333" s="3"/>
    </row>
    <row r="334" ht="12.75" customHeight="1">
      <c r="C334" s="1"/>
      <c r="D334" s="2"/>
      <c r="F334" s="3"/>
      <c r="G334" s="191"/>
      <c r="H334" s="3"/>
    </row>
    <row r="335" ht="12.75" customHeight="1">
      <c r="C335" s="1"/>
      <c r="D335" s="2"/>
      <c r="F335" s="3"/>
      <c r="G335" s="191"/>
      <c r="H335" s="3"/>
    </row>
    <row r="336" ht="12.75" customHeight="1">
      <c r="C336" s="1"/>
      <c r="D336" s="2"/>
      <c r="F336" s="3"/>
      <c r="G336" s="191"/>
      <c r="H336" s="3"/>
    </row>
    <row r="337" ht="12.75" customHeight="1">
      <c r="C337" s="1"/>
      <c r="D337" s="2"/>
      <c r="F337" s="3"/>
      <c r="G337" s="191"/>
      <c r="H337" s="3"/>
    </row>
    <row r="338" ht="12.75" customHeight="1">
      <c r="C338" s="1"/>
      <c r="D338" s="2"/>
      <c r="F338" s="3"/>
      <c r="G338" s="191"/>
      <c r="H338" s="3"/>
    </row>
    <row r="339" ht="12.75" customHeight="1">
      <c r="C339" s="1"/>
      <c r="D339" s="2"/>
      <c r="F339" s="3"/>
      <c r="G339" s="191"/>
      <c r="H339" s="3"/>
    </row>
    <row r="340" ht="12.75" customHeight="1">
      <c r="C340" s="1"/>
      <c r="D340" s="2"/>
      <c r="F340" s="3"/>
      <c r="G340" s="191"/>
      <c r="H340" s="3"/>
    </row>
    <row r="341" ht="12.75" customHeight="1">
      <c r="C341" s="1"/>
      <c r="D341" s="2"/>
      <c r="F341" s="3"/>
      <c r="G341" s="191"/>
      <c r="H341" s="3"/>
    </row>
    <row r="342" ht="12.75" customHeight="1">
      <c r="C342" s="1"/>
      <c r="D342" s="2"/>
      <c r="F342" s="3"/>
      <c r="G342" s="191"/>
      <c r="H342" s="3"/>
    </row>
    <row r="343" ht="12.75" customHeight="1">
      <c r="C343" s="1"/>
      <c r="D343" s="2"/>
      <c r="F343" s="3"/>
      <c r="G343" s="191"/>
      <c r="H343" s="3"/>
    </row>
    <row r="344" ht="12.75" customHeight="1">
      <c r="C344" s="1"/>
      <c r="D344" s="2"/>
      <c r="F344" s="3"/>
      <c r="G344" s="191"/>
      <c r="H344" s="3"/>
    </row>
    <row r="345" ht="12.75" customHeight="1">
      <c r="C345" s="1"/>
      <c r="D345" s="2"/>
      <c r="F345" s="3"/>
      <c r="G345" s="191"/>
      <c r="H345" s="3"/>
    </row>
    <row r="346" ht="12.75" customHeight="1">
      <c r="C346" s="1"/>
      <c r="D346" s="2"/>
      <c r="F346" s="3"/>
      <c r="G346" s="191"/>
      <c r="H346" s="3"/>
    </row>
    <row r="347" ht="12.75" customHeight="1">
      <c r="C347" s="1"/>
      <c r="D347" s="2"/>
      <c r="F347" s="3"/>
      <c r="G347" s="191"/>
      <c r="H347" s="3"/>
    </row>
    <row r="348" ht="12.75" customHeight="1">
      <c r="C348" s="1"/>
      <c r="D348" s="2"/>
      <c r="F348" s="3"/>
      <c r="G348" s="191"/>
      <c r="H348" s="3"/>
    </row>
    <row r="349" ht="12.75" customHeight="1">
      <c r="C349" s="1"/>
      <c r="D349" s="2"/>
      <c r="F349" s="3"/>
      <c r="G349" s="191"/>
      <c r="H349" s="3"/>
    </row>
    <row r="350" ht="12.75" customHeight="1">
      <c r="C350" s="1"/>
      <c r="D350" s="2"/>
      <c r="F350" s="3"/>
      <c r="G350" s="191"/>
      <c r="H350" s="3"/>
    </row>
    <row r="351" ht="12.75" customHeight="1">
      <c r="C351" s="1"/>
      <c r="D351" s="2"/>
      <c r="F351" s="3"/>
      <c r="G351" s="191"/>
      <c r="H351" s="3"/>
    </row>
    <row r="352" ht="12.75" customHeight="1">
      <c r="C352" s="1"/>
      <c r="D352" s="2"/>
      <c r="F352" s="3"/>
      <c r="G352" s="191"/>
      <c r="H352" s="3"/>
    </row>
    <row r="353" ht="12.75" customHeight="1">
      <c r="C353" s="1"/>
      <c r="D353" s="2"/>
      <c r="F353" s="3"/>
      <c r="G353" s="191"/>
      <c r="H353" s="3"/>
    </row>
    <row r="354" ht="12.75" customHeight="1">
      <c r="C354" s="1"/>
      <c r="D354" s="2"/>
      <c r="F354" s="3"/>
      <c r="G354" s="191"/>
      <c r="H354" s="3"/>
    </row>
    <row r="355" ht="12.75" customHeight="1">
      <c r="C355" s="1"/>
      <c r="D355" s="2"/>
      <c r="F355" s="3"/>
      <c r="G355" s="191"/>
      <c r="H355" s="3"/>
    </row>
    <row r="356" ht="12.75" customHeight="1">
      <c r="C356" s="1"/>
      <c r="D356" s="2"/>
      <c r="F356" s="3"/>
      <c r="G356" s="191"/>
      <c r="H356" s="3"/>
    </row>
    <row r="357" ht="12.75" customHeight="1">
      <c r="C357" s="1"/>
      <c r="D357" s="2"/>
      <c r="F357" s="3"/>
      <c r="G357" s="191"/>
      <c r="H357" s="3"/>
    </row>
    <row r="358" ht="12.75" customHeight="1">
      <c r="C358" s="1"/>
      <c r="D358" s="2"/>
      <c r="F358" s="3"/>
      <c r="G358" s="191"/>
      <c r="H358" s="3"/>
    </row>
    <row r="359" ht="12.75" customHeight="1">
      <c r="C359" s="1"/>
      <c r="D359" s="2"/>
      <c r="F359" s="3"/>
      <c r="G359" s="191"/>
      <c r="H359" s="3"/>
    </row>
    <row r="360" ht="12.75" customHeight="1">
      <c r="C360" s="1"/>
      <c r="D360" s="2"/>
      <c r="F360" s="3"/>
      <c r="G360" s="191"/>
      <c r="H360" s="3"/>
    </row>
    <row r="361" ht="12.75" customHeight="1">
      <c r="C361" s="1"/>
      <c r="D361" s="2"/>
      <c r="F361" s="3"/>
      <c r="G361" s="191"/>
      <c r="H361" s="3"/>
    </row>
    <row r="362" ht="12.75" customHeight="1">
      <c r="C362" s="1"/>
      <c r="D362" s="2"/>
      <c r="F362" s="3"/>
      <c r="G362" s="191"/>
      <c r="H362" s="3"/>
    </row>
    <row r="363" ht="12.75" customHeight="1">
      <c r="C363" s="1"/>
      <c r="D363" s="2"/>
      <c r="F363" s="3"/>
      <c r="G363" s="191"/>
      <c r="H363" s="3"/>
    </row>
    <row r="364" ht="12.75" customHeight="1">
      <c r="C364" s="1"/>
      <c r="D364" s="2"/>
      <c r="F364" s="3"/>
      <c r="G364" s="191"/>
      <c r="H364" s="3"/>
    </row>
    <row r="365" ht="12.75" customHeight="1">
      <c r="C365" s="1"/>
      <c r="D365" s="2"/>
      <c r="F365" s="3"/>
      <c r="G365" s="191"/>
      <c r="H365" s="3"/>
    </row>
    <row r="366" ht="12.75" customHeight="1">
      <c r="C366" s="1"/>
      <c r="D366" s="2"/>
      <c r="F366" s="3"/>
      <c r="G366" s="191"/>
      <c r="H366" s="3"/>
    </row>
    <row r="367" ht="12.75" customHeight="1">
      <c r="C367" s="1"/>
      <c r="D367" s="2"/>
      <c r="F367" s="3"/>
      <c r="G367" s="191"/>
      <c r="H367" s="3"/>
    </row>
    <row r="368" ht="12.75" customHeight="1">
      <c r="C368" s="1"/>
      <c r="D368" s="2"/>
      <c r="F368" s="3"/>
      <c r="G368" s="191"/>
      <c r="H368" s="3"/>
    </row>
    <row r="369" ht="12.75" customHeight="1">
      <c r="C369" s="1"/>
      <c r="D369" s="2"/>
      <c r="F369" s="3"/>
      <c r="G369" s="191"/>
      <c r="H369" s="3"/>
    </row>
    <row r="370" ht="12.75" customHeight="1">
      <c r="C370" s="1"/>
      <c r="D370" s="2"/>
      <c r="F370" s="3"/>
      <c r="G370" s="191"/>
      <c r="H370" s="3"/>
    </row>
    <row r="371" ht="12.75" customHeight="1">
      <c r="C371" s="1"/>
      <c r="D371" s="2"/>
      <c r="F371" s="3"/>
      <c r="G371" s="191"/>
      <c r="H371" s="3"/>
    </row>
    <row r="372" ht="12.75" customHeight="1">
      <c r="C372" s="1"/>
      <c r="D372" s="2"/>
      <c r="F372" s="3"/>
      <c r="G372" s="191"/>
      <c r="H372" s="3"/>
    </row>
    <row r="373" ht="12.75" customHeight="1">
      <c r="C373" s="1"/>
      <c r="D373" s="2"/>
      <c r="F373" s="3"/>
      <c r="G373" s="191"/>
      <c r="H373" s="3"/>
    </row>
    <row r="374" ht="12.75" customHeight="1">
      <c r="C374" s="1"/>
      <c r="D374" s="2"/>
      <c r="F374" s="3"/>
      <c r="G374" s="191"/>
      <c r="H374" s="3"/>
    </row>
    <row r="375" ht="12.75" customHeight="1">
      <c r="C375" s="1"/>
      <c r="D375" s="2"/>
      <c r="F375" s="3"/>
      <c r="G375" s="191"/>
      <c r="H375" s="3"/>
    </row>
    <row r="376" ht="12.75" customHeight="1">
      <c r="C376" s="1"/>
      <c r="D376" s="2"/>
      <c r="F376" s="3"/>
      <c r="G376" s="191"/>
      <c r="H376" s="3"/>
    </row>
    <row r="377" ht="12.75" customHeight="1">
      <c r="C377" s="1"/>
      <c r="D377" s="2"/>
      <c r="F377" s="3"/>
      <c r="G377" s="191"/>
      <c r="H377" s="3"/>
    </row>
    <row r="378" ht="12.75" customHeight="1">
      <c r="C378" s="1"/>
      <c r="D378" s="2"/>
      <c r="F378" s="3"/>
      <c r="G378" s="191"/>
      <c r="H378" s="3"/>
    </row>
    <row r="379" ht="12.75" customHeight="1">
      <c r="C379" s="1"/>
      <c r="D379" s="2"/>
      <c r="F379" s="3"/>
      <c r="G379" s="191"/>
      <c r="H379" s="3"/>
    </row>
    <row r="380" ht="12.75" customHeight="1">
      <c r="C380" s="1"/>
      <c r="D380" s="2"/>
      <c r="F380" s="3"/>
      <c r="G380" s="191"/>
      <c r="H380" s="3"/>
    </row>
    <row r="381" ht="12.75" customHeight="1">
      <c r="C381" s="1"/>
      <c r="D381" s="2"/>
      <c r="F381" s="3"/>
      <c r="G381" s="191"/>
      <c r="H381" s="3"/>
    </row>
    <row r="382" ht="12.75" customHeight="1">
      <c r="C382" s="1"/>
      <c r="D382" s="2"/>
      <c r="F382" s="3"/>
      <c r="G382" s="191"/>
      <c r="H382" s="3"/>
    </row>
    <row r="383" ht="12.75" customHeight="1">
      <c r="C383" s="1"/>
      <c r="D383" s="2"/>
      <c r="F383" s="3"/>
      <c r="G383" s="191"/>
      <c r="H383" s="3"/>
    </row>
    <row r="384" ht="12.75" customHeight="1">
      <c r="C384" s="1"/>
      <c r="D384" s="2"/>
      <c r="F384" s="3"/>
      <c r="G384" s="191"/>
      <c r="H384" s="3"/>
    </row>
    <row r="385" ht="12.75" customHeight="1">
      <c r="C385" s="1"/>
      <c r="D385" s="2"/>
      <c r="F385" s="3"/>
      <c r="G385" s="191"/>
      <c r="H385" s="3"/>
    </row>
    <row r="386" ht="12.75" customHeight="1">
      <c r="C386" s="1"/>
      <c r="D386" s="2"/>
      <c r="F386" s="3"/>
      <c r="G386" s="191"/>
      <c r="H386" s="3"/>
    </row>
    <row r="387" ht="12.75" customHeight="1">
      <c r="C387" s="1"/>
      <c r="D387" s="2"/>
      <c r="F387" s="3"/>
      <c r="G387" s="191"/>
      <c r="H387" s="3"/>
    </row>
    <row r="388" ht="12.75" customHeight="1">
      <c r="C388" s="1"/>
      <c r="D388" s="2"/>
      <c r="F388" s="3"/>
      <c r="G388" s="191"/>
      <c r="H388" s="3"/>
    </row>
    <row r="389" ht="12.75" customHeight="1">
      <c r="C389" s="1"/>
      <c r="D389" s="2"/>
      <c r="F389" s="3"/>
      <c r="G389" s="191"/>
      <c r="H389" s="3"/>
    </row>
    <row r="390" ht="12.75" customHeight="1">
      <c r="C390" s="1"/>
      <c r="D390" s="2"/>
      <c r="F390" s="3"/>
      <c r="G390" s="191"/>
      <c r="H390" s="3"/>
    </row>
    <row r="391" ht="12.75" customHeight="1">
      <c r="C391" s="1"/>
      <c r="D391" s="2"/>
      <c r="F391" s="3"/>
      <c r="G391" s="191"/>
      <c r="H391" s="3"/>
    </row>
    <row r="392" ht="12.75" customHeight="1">
      <c r="C392" s="1"/>
      <c r="D392" s="2"/>
      <c r="F392" s="3"/>
      <c r="G392" s="191"/>
      <c r="H392" s="3"/>
    </row>
    <row r="393" ht="12.75" customHeight="1">
      <c r="C393" s="1"/>
      <c r="D393" s="2"/>
      <c r="F393" s="3"/>
      <c r="G393" s="191"/>
      <c r="H393" s="3"/>
    </row>
    <row r="394" ht="12.75" customHeight="1">
      <c r="C394" s="1"/>
      <c r="D394" s="2"/>
      <c r="F394" s="3"/>
      <c r="G394" s="191"/>
      <c r="H394" s="3"/>
    </row>
    <row r="395" ht="12.75" customHeight="1">
      <c r="C395" s="1"/>
      <c r="D395" s="2"/>
      <c r="F395" s="3"/>
      <c r="G395" s="191"/>
      <c r="H395" s="3"/>
    </row>
    <row r="396" ht="12.75" customHeight="1">
      <c r="C396" s="1"/>
      <c r="D396" s="2"/>
      <c r="F396" s="3"/>
      <c r="G396" s="191"/>
      <c r="H396" s="3"/>
    </row>
    <row r="397" ht="12.75" customHeight="1">
      <c r="C397" s="1"/>
      <c r="D397" s="2"/>
      <c r="F397" s="3"/>
      <c r="G397" s="191"/>
      <c r="H397" s="3"/>
    </row>
    <row r="398" ht="12.75" customHeight="1">
      <c r="C398" s="1"/>
      <c r="D398" s="2"/>
      <c r="F398" s="3"/>
      <c r="G398" s="191"/>
      <c r="H398" s="3"/>
    </row>
    <row r="399" ht="12.75" customHeight="1">
      <c r="C399" s="1"/>
      <c r="D399" s="2"/>
      <c r="F399" s="3"/>
      <c r="G399" s="191"/>
      <c r="H399" s="3"/>
    </row>
    <row r="400" ht="12.75" customHeight="1">
      <c r="C400" s="1"/>
      <c r="D400" s="2"/>
      <c r="F400" s="3"/>
      <c r="G400" s="191"/>
      <c r="H400" s="3"/>
    </row>
    <row r="401" ht="12.75" customHeight="1">
      <c r="C401" s="1"/>
      <c r="D401" s="2"/>
      <c r="F401" s="3"/>
      <c r="G401" s="191"/>
      <c r="H401" s="3"/>
    </row>
    <row r="402" ht="12.75" customHeight="1">
      <c r="C402" s="1"/>
      <c r="D402" s="2"/>
      <c r="F402" s="3"/>
      <c r="G402" s="191"/>
      <c r="H402" s="3"/>
    </row>
    <row r="403" ht="12.75" customHeight="1">
      <c r="C403" s="1"/>
      <c r="D403" s="2"/>
      <c r="F403" s="3"/>
      <c r="G403" s="191"/>
      <c r="H403" s="3"/>
    </row>
    <row r="404" ht="12.75" customHeight="1">
      <c r="C404" s="1"/>
      <c r="D404" s="2"/>
      <c r="F404" s="3"/>
      <c r="G404" s="191"/>
      <c r="H404" s="3"/>
    </row>
    <row r="405" ht="12.75" customHeight="1">
      <c r="C405" s="1"/>
      <c r="D405" s="2"/>
      <c r="F405" s="3"/>
      <c r="G405" s="191"/>
      <c r="H405" s="3"/>
    </row>
    <row r="406" ht="12.75" customHeight="1">
      <c r="C406" s="1"/>
      <c r="D406" s="2"/>
      <c r="F406" s="3"/>
      <c r="G406" s="191"/>
      <c r="H406" s="3"/>
    </row>
    <row r="407" ht="12.75" customHeight="1">
      <c r="C407" s="1"/>
      <c r="D407" s="2"/>
      <c r="F407" s="3"/>
      <c r="G407" s="191"/>
      <c r="H407" s="3"/>
    </row>
    <row r="408" ht="12.75" customHeight="1">
      <c r="C408" s="1"/>
      <c r="D408" s="2"/>
      <c r="F408" s="3"/>
      <c r="G408" s="191"/>
      <c r="H408" s="3"/>
    </row>
    <row r="409" ht="12.75" customHeight="1">
      <c r="C409" s="1"/>
      <c r="D409" s="2"/>
      <c r="F409" s="3"/>
      <c r="G409" s="191"/>
      <c r="H409" s="3"/>
    </row>
    <row r="410" ht="12.75" customHeight="1">
      <c r="C410" s="1"/>
      <c r="D410" s="2"/>
      <c r="F410" s="3"/>
      <c r="G410" s="191"/>
      <c r="H410" s="3"/>
    </row>
    <row r="411" ht="12.75" customHeight="1">
      <c r="C411" s="1"/>
      <c r="D411" s="2"/>
      <c r="F411" s="3"/>
      <c r="G411" s="191"/>
      <c r="H411" s="3"/>
    </row>
    <row r="412" ht="12.75" customHeight="1">
      <c r="C412" s="1"/>
      <c r="D412" s="2"/>
      <c r="F412" s="3"/>
      <c r="G412" s="191"/>
      <c r="H412" s="3"/>
    </row>
    <row r="413" ht="12.75" customHeight="1">
      <c r="C413" s="1"/>
      <c r="D413" s="2"/>
      <c r="F413" s="3"/>
      <c r="G413" s="191"/>
      <c r="H413" s="3"/>
    </row>
    <row r="414" ht="12.75" customHeight="1">
      <c r="C414" s="1"/>
      <c r="D414" s="2"/>
      <c r="F414" s="3"/>
      <c r="G414" s="191"/>
      <c r="H414" s="3"/>
    </row>
    <row r="415" ht="12.75" customHeight="1">
      <c r="C415" s="1"/>
      <c r="D415" s="2"/>
      <c r="F415" s="3"/>
      <c r="G415" s="191"/>
      <c r="H415" s="3"/>
    </row>
    <row r="416" ht="12.75" customHeight="1">
      <c r="C416" s="1"/>
      <c r="D416" s="2"/>
      <c r="F416" s="3"/>
      <c r="G416" s="191"/>
      <c r="H416" s="3"/>
    </row>
    <row r="417" ht="12.75" customHeight="1">
      <c r="C417" s="1"/>
      <c r="D417" s="2"/>
      <c r="F417" s="3"/>
      <c r="G417" s="191"/>
      <c r="H417" s="3"/>
    </row>
    <row r="418" ht="12.75" customHeight="1">
      <c r="C418" s="1"/>
      <c r="D418" s="2"/>
      <c r="F418" s="3"/>
      <c r="G418" s="191"/>
      <c r="H418" s="3"/>
    </row>
    <row r="419" ht="12.75" customHeight="1">
      <c r="C419" s="1"/>
      <c r="D419" s="2"/>
      <c r="F419" s="3"/>
      <c r="G419" s="191"/>
      <c r="H419" s="3"/>
    </row>
    <row r="420" ht="12.75" customHeight="1">
      <c r="C420" s="1"/>
      <c r="D420" s="2"/>
      <c r="F420" s="3"/>
      <c r="G420" s="191"/>
      <c r="H420" s="3"/>
    </row>
    <row r="421" ht="12.75" customHeight="1">
      <c r="C421" s="1"/>
      <c r="D421" s="2"/>
      <c r="F421" s="3"/>
      <c r="G421" s="191"/>
      <c r="H421" s="3"/>
    </row>
    <row r="422" ht="12.75" customHeight="1">
      <c r="C422" s="1"/>
      <c r="D422" s="2"/>
      <c r="F422" s="3"/>
      <c r="G422" s="191"/>
      <c r="H422" s="3"/>
    </row>
    <row r="423" ht="12.75" customHeight="1">
      <c r="C423" s="1"/>
      <c r="D423" s="2"/>
      <c r="F423" s="3"/>
      <c r="G423" s="191"/>
      <c r="H423" s="3"/>
    </row>
    <row r="424" ht="12.75" customHeight="1">
      <c r="C424" s="1"/>
      <c r="D424" s="2"/>
      <c r="F424" s="3"/>
      <c r="G424" s="191"/>
      <c r="H424" s="3"/>
    </row>
    <row r="425" ht="12.75" customHeight="1">
      <c r="C425" s="1"/>
      <c r="D425" s="2"/>
      <c r="F425" s="3"/>
      <c r="G425" s="191"/>
      <c r="H425" s="3"/>
    </row>
    <row r="426" ht="12.75" customHeight="1">
      <c r="C426" s="1"/>
      <c r="D426" s="2"/>
      <c r="F426" s="3"/>
      <c r="G426" s="191"/>
      <c r="H426" s="3"/>
    </row>
    <row r="427" ht="12.75" customHeight="1">
      <c r="C427" s="1"/>
      <c r="D427" s="2"/>
      <c r="F427" s="3"/>
      <c r="G427" s="191"/>
      <c r="H427" s="3"/>
    </row>
    <row r="428" ht="12.75" customHeight="1">
      <c r="C428" s="1"/>
      <c r="D428" s="2"/>
      <c r="F428" s="3"/>
      <c r="G428" s="191"/>
      <c r="H428" s="3"/>
    </row>
    <row r="429" ht="12.75" customHeight="1">
      <c r="C429" s="1"/>
      <c r="D429" s="2"/>
      <c r="F429" s="3"/>
      <c r="G429" s="191"/>
      <c r="H429" s="3"/>
    </row>
    <row r="430" ht="12.75" customHeight="1">
      <c r="C430" s="1"/>
      <c r="D430" s="2"/>
      <c r="F430" s="3"/>
      <c r="G430" s="191"/>
      <c r="H430" s="3"/>
    </row>
    <row r="431" ht="12.75" customHeight="1">
      <c r="C431" s="1"/>
      <c r="D431" s="2"/>
      <c r="F431" s="3"/>
      <c r="G431" s="191"/>
      <c r="H431" s="3"/>
    </row>
    <row r="432" ht="12.75" customHeight="1">
      <c r="C432" s="1"/>
      <c r="D432" s="2"/>
      <c r="F432" s="3"/>
      <c r="G432" s="191"/>
      <c r="H432" s="3"/>
    </row>
    <row r="433" ht="12.75" customHeight="1">
      <c r="C433" s="1"/>
      <c r="D433" s="2"/>
      <c r="F433" s="3"/>
      <c r="G433" s="191"/>
      <c r="H433" s="3"/>
    </row>
    <row r="434" ht="12.75" customHeight="1">
      <c r="C434" s="1"/>
      <c r="D434" s="2"/>
      <c r="F434" s="3"/>
      <c r="G434" s="191"/>
      <c r="H434" s="3"/>
    </row>
    <row r="435" ht="12.75" customHeight="1">
      <c r="C435" s="1"/>
      <c r="D435" s="2"/>
      <c r="F435" s="3"/>
      <c r="G435" s="191"/>
      <c r="H435" s="3"/>
    </row>
    <row r="436" ht="12.75" customHeight="1">
      <c r="C436" s="1"/>
      <c r="D436" s="2"/>
      <c r="F436" s="3"/>
      <c r="G436" s="191"/>
      <c r="H436" s="3"/>
    </row>
    <row r="437" ht="12.75" customHeight="1">
      <c r="C437" s="1"/>
      <c r="D437" s="2"/>
      <c r="F437" s="3"/>
      <c r="G437" s="191"/>
      <c r="H437" s="3"/>
    </row>
    <row r="438" ht="12.75" customHeight="1">
      <c r="C438" s="1"/>
      <c r="D438" s="2"/>
      <c r="F438" s="3"/>
      <c r="G438" s="191"/>
      <c r="H438" s="3"/>
    </row>
    <row r="439" ht="12.75" customHeight="1">
      <c r="C439" s="1"/>
      <c r="D439" s="2"/>
      <c r="F439" s="3"/>
      <c r="G439" s="191"/>
      <c r="H439" s="3"/>
    </row>
    <row r="440" ht="12.75" customHeight="1">
      <c r="C440" s="1"/>
      <c r="D440" s="2"/>
      <c r="F440" s="3"/>
      <c r="G440" s="191"/>
      <c r="H440" s="3"/>
    </row>
    <row r="441" ht="12.75" customHeight="1">
      <c r="C441" s="1"/>
      <c r="D441" s="2"/>
      <c r="F441" s="3"/>
      <c r="G441" s="191"/>
      <c r="H441" s="3"/>
    </row>
    <row r="442" ht="12.75" customHeight="1">
      <c r="C442" s="1"/>
      <c r="D442" s="2"/>
      <c r="F442" s="3"/>
      <c r="G442" s="191"/>
      <c r="H442" s="3"/>
    </row>
    <row r="443" ht="12.75" customHeight="1">
      <c r="C443" s="1"/>
      <c r="D443" s="2"/>
      <c r="F443" s="3"/>
      <c r="G443" s="191"/>
      <c r="H443" s="3"/>
    </row>
    <row r="444" ht="12.75" customHeight="1">
      <c r="C444" s="1"/>
      <c r="D444" s="2"/>
      <c r="F444" s="3"/>
      <c r="G444" s="191"/>
      <c r="H444" s="3"/>
    </row>
    <row r="445" ht="12.75" customHeight="1">
      <c r="C445" s="1"/>
      <c r="D445" s="2"/>
      <c r="F445" s="3"/>
      <c r="G445" s="191"/>
      <c r="H445" s="3"/>
    </row>
    <row r="446" ht="12.75" customHeight="1">
      <c r="C446" s="1"/>
      <c r="D446" s="2"/>
      <c r="F446" s="3"/>
      <c r="G446" s="191"/>
      <c r="H446" s="3"/>
    </row>
    <row r="447" ht="12.75" customHeight="1">
      <c r="C447" s="1"/>
      <c r="D447" s="2"/>
      <c r="F447" s="3"/>
      <c r="G447" s="191"/>
      <c r="H447" s="3"/>
    </row>
    <row r="448" ht="12.75" customHeight="1">
      <c r="C448" s="1"/>
      <c r="D448" s="2"/>
      <c r="F448" s="3"/>
      <c r="G448" s="191"/>
      <c r="H448" s="3"/>
    </row>
    <row r="449" ht="12.75" customHeight="1">
      <c r="C449" s="1"/>
      <c r="D449" s="2"/>
      <c r="F449" s="3"/>
      <c r="G449" s="191"/>
      <c r="H449" s="3"/>
    </row>
    <row r="450" ht="12.75" customHeight="1">
      <c r="C450" s="1"/>
      <c r="D450" s="2"/>
      <c r="F450" s="3"/>
      <c r="G450" s="191"/>
      <c r="H450" s="3"/>
    </row>
    <row r="451" ht="12.75" customHeight="1">
      <c r="C451" s="1"/>
      <c r="D451" s="2"/>
      <c r="F451" s="3"/>
      <c r="G451" s="191"/>
      <c r="H451" s="3"/>
    </row>
    <row r="452" ht="12.75" customHeight="1">
      <c r="C452" s="1"/>
      <c r="D452" s="2"/>
      <c r="F452" s="3"/>
      <c r="G452" s="191"/>
      <c r="H452" s="3"/>
    </row>
    <row r="453" ht="12.75" customHeight="1">
      <c r="C453" s="1"/>
      <c r="D453" s="2"/>
      <c r="F453" s="3"/>
      <c r="G453" s="191"/>
      <c r="H453" s="3"/>
    </row>
    <row r="454" ht="12.75" customHeight="1">
      <c r="C454" s="1"/>
      <c r="D454" s="2"/>
      <c r="F454" s="3"/>
      <c r="G454" s="191"/>
      <c r="H454" s="3"/>
    </row>
    <row r="455" ht="12.75" customHeight="1">
      <c r="C455" s="1"/>
      <c r="D455" s="2"/>
      <c r="F455" s="3"/>
      <c r="G455" s="191"/>
      <c r="H455" s="3"/>
    </row>
    <row r="456" ht="12.75" customHeight="1">
      <c r="C456" s="1"/>
      <c r="D456" s="2"/>
      <c r="F456" s="3"/>
      <c r="G456" s="191"/>
      <c r="H456" s="3"/>
    </row>
    <row r="457" ht="12.75" customHeight="1">
      <c r="C457" s="1"/>
      <c r="D457" s="2"/>
      <c r="F457" s="3"/>
      <c r="G457" s="191"/>
      <c r="H457" s="3"/>
    </row>
    <row r="458" ht="12.75" customHeight="1">
      <c r="C458" s="1"/>
      <c r="D458" s="2"/>
      <c r="F458" s="3"/>
      <c r="G458" s="191"/>
      <c r="H458" s="3"/>
    </row>
    <row r="459" ht="12.75" customHeight="1">
      <c r="C459" s="1"/>
      <c r="D459" s="2"/>
      <c r="F459" s="3"/>
      <c r="G459" s="191"/>
      <c r="H459" s="3"/>
    </row>
    <row r="460" ht="12.75" customHeight="1">
      <c r="C460" s="1"/>
      <c r="D460" s="2"/>
      <c r="F460" s="3"/>
      <c r="G460" s="191"/>
      <c r="H460" s="3"/>
    </row>
    <row r="461" ht="12.75" customHeight="1">
      <c r="C461" s="1"/>
      <c r="D461" s="2"/>
      <c r="F461" s="3"/>
      <c r="G461" s="191"/>
      <c r="H461" s="3"/>
    </row>
    <row r="462" ht="12.75" customHeight="1">
      <c r="C462" s="1"/>
      <c r="D462" s="2"/>
      <c r="F462" s="3"/>
      <c r="G462" s="191"/>
      <c r="H462" s="3"/>
    </row>
    <row r="463" ht="12.75" customHeight="1">
      <c r="C463" s="1"/>
      <c r="D463" s="2"/>
      <c r="F463" s="3"/>
      <c r="G463" s="191"/>
      <c r="H463" s="3"/>
    </row>
    <row r="464" ht="12.75" customHeight="1">
      <c r="C464" s="1"/>
      <c r="D464" s="2"/>
      <c r="F464" s="3"/>
      <c r="G464" s="191"/>
      <c r="H464" s="3"/>
    </row>
    <row r="465" ht="12.75" customHeight="1">
      <c r="C465" s="1"/>
      <c r="D465" s="2"/>
      <c r="F465" s="3"/>
      <c r="G465" s="191"/>
      <c r="H465" s="3"/>
    </row>
    <row r="466" ht="12.75" customHeight="1">
      <c r="C466" s="1"/>
      <c r="D466" s="2"/>
      <c r="F466" s="3"/>
      <c r="G466" s="191"/>
      <c r="H466" s="3"/>
    </row>
    <row r="467" ht="12.75" customHeight="1">
      <c r="C467" s="1"/>
      <c r="D467" s="2"/>
      <c r="F467" s="3"/>
      <c r="G467" s="191"/>
      <c r="H467" s="3"/>
    </row>
    <row r="468" ht="12.75" customHeight="1">
      <c r="C468" s="1"/>
      <c r="D468" s="2"/>
      <c r="F468" s="3"/>
      <c r="G468" s="191"/>
      <c r="H468" s="3"/>
    </row>
    <row r="469" ht="12.75" customHeight="1">
      <c r="C469" s="1"/>
      <c r="D469" s="2"/>
      <c r="F469" s="3"/>
      <c r="G469" s="191"/>
      <c r="H469" s="3"/>
    </row>
    <row r="470" ht="12.75" customHeight="1">
      <c r="C470" s="1"/>
      <c r="D470" s="2"/>
      <c r="F470" s="3"/>
      <c r="G470" s="191"/>
      <c r="H470" s="3"/>
    </row>
    <row r="471" ht="12.75" customHeight="1">
      <c r="C471" s="1"/>
      <c r="D471" s="2"/>
      <c r="F471" s="3"/>
      <c r="G471" s="191"/>
      <c r="H471" s="3"/>
    </row>
    <row r="472" ht="12.75" customHeight="1">
      <c r="C472" s="1"/>
      <c r="D472" s="2"/>
      <c r="F472" s="3"/>
      <c r="G472" s="191"/>
      <c r="H472" s="3"/>
    </row>
    <row r="473" ht="12.75" customHeight="1">
      <c r="C473" s="1"/>
      <c r="D473" s="2"/>
      <c r="F473" s="3"/>
      <c r="G473" s="191"/>
      <c r="H473" s="3"/>
    </row>
    <row r="474" ht="12.75" customHeight="1">
      <c r="C474" s="1"/>
      <c r="D474" s="2"/>
      <c r="F474" s="3"/>
      <c r="G474" s="191"/>
      <c r="H474" s="3"/>
    </row>
    <row r="475" ht="12.75" customHeight="1">
      <c r="C475" s="1"/>
      <c r="D475" s="2"/>
      <c r="F475" s="3"/>
      <c r="G475" s="191"/>
      <c r="H475" s="3"/>
    </row>
    <row r="476" ht="12.75" customHeight="1">
      <c r="C476" s="1"/>
      <c r="D476" s="2"/>
      <c r="F476" s="3"/>
      <c r="G476" s="191"/>
      <c r="H476" s="3"/>
    </row>
    <row r="477" ht="12.75" customHeight="1">
      <c r="C477" s="1"/>
      <c r="D477" s="2"/>
      <c r="F477" s="3"/>
      <c r="G477" s="191"/>
      <c r="H477" s="3"/>
    </row>
    <row r="478" ht="12.75" customHeight="1">
      <c r="C478" s="1"/>
      <c r="D478" s="2"/>
      <c r="F478" s="3"/>
      <c r="G478" s="191"/>
      <c r="H478" s="3"/>
    </row>
    <row r="479" ht="12.75" customHeight="1">
      <c r="C479" s="1"/>
      <c r="D479" s="2"/>
      <c r="F479" s="3"/>
      <c r="G479" s="191"/>
      <c r="H479" s="3"/>
    </row>
    <row r="480" ht="12.75" customHeight="1">
      <c r="C480" s="1"/>
      <c r="D480" s="2"/>
      <c r="F480" s="3"/>
      <c r="G480" s="191"/>
      <c r="H480" s="3"/>
    </row>
    <row r="481" ht="12.75" customHeight="1">
      <c r="C481" s="1"/>
      <c r="D481" s="2"/>
      <c r="F481" s="3"/>
      <c r="G481" s="191"/>
      <c r="H481" s="3"/>
    </row>
    <row r="482" ht="12.75" customHeight="1">
      <c r="C482" s="1"/>
      <c r="D482" s="2"/>
      <c r="F482" s="3"/>
      <c r="G482" s="191"/>
      <c r="H482" s="3"/>
    </row>
    <row r="483" ht="12.75" customHeight="1">
      <c r="C483" s="1"/>
      <c r="D483" s="2"/>
      <c r="F483" s="3"/>
      <c r="G483" s="191"/>
      <c r="H483" s="3"/>
    </row>
    <row r="484" ht="12.75" customHeight="1">
      <c r="C484" s="1"/>
      <c r="D484" s="2"/>
      <c r="F484" s="3"/>
      <c r="G484" s="191"/>
      <c r="H484" s="3"/>
    </row>
    <row r="485" ht="12.75" customHeight="1">
      <c r="C485" s="1"/>
      <c r="D485" s="2"/>
      <c r="F485" s="3"/>
      <c r="G485" s="191"/>
      <c r="H485" s="3"/>
    </row>
    <row r="486" ht="12.75" customHeight="1">
      <c r="C486" s="1"/>
      <c r="D486" s="2"/>
      <c r="F486" s="3"/>
      <c r="G486" s="191"/>
      <c r="H486" s="3"/>
    </row>
    <row r="487" ht="12.75" customHeight="1">
      <c r="C487" s="1"/>
      <c r="D487" s="2"/>
      <c r="F487" s="3"/>
      <c r="G487" s="191"/>
      <c r="H487" s="3"/>
    </row>
    <row r="488" ht="12.75" customHeight="1">
      <c r="C488" s="1"/>
      <c r="D488" s="2"/>
      <c r="F488" s="3"/>
      <c r="G488" s="191"/>
      <c r="H488" s="3"/>
    </row>
    <row r="489" ht="12.75" customHeight="1">
      <c r="C489" s="1"/>
      <c r="D489" s="2"/>
      <c r="F489" s="3"/>
      <c r="G489" s="191"/>
      <c r="H489" s="3"/>
    </row>
    <row r="490" ht="12.75" customHeight="1">
      <c r="C490" s="1"/>
      <c r="D490" s="2"/>
      <c r="F490" s="3"/>
      <c r="G490" s="191"/>
      <c r="H490" s="3"/>
    </row>
    <row r="491" ht="12.75" customHeight="1">
      <c r="C491" s="1"/>
      <c r="D491" s="2"/>
      <c r="F491" s="3"/>
      <c r="G491" s="191"/>
      <c r="H491" s="3"/>
    </row>
    <row r="492" ht="12.75" customHeight="1">
      <c r="C492" s="1"/>
      <c r="D492" s="2"/>
      <c r="F492" s="3"/>
      <c r="G492" s="191"/>
      <c r="H492" s="3"/>
    </row>
    <row r="493" ht="12.75" customHeight="1">
      <c r="C493" s="1"/>
      <c r="D493" s="2"/>
      <c r="F493" s="3"/>
      <c r="G493" s="191"/>
      <c r="H493" s="3"/>
    </row>
    <row r="494" ht="12.75" customHeight="1">
      <c r="C494" s="1"/>
      <c r="D494" s="2"/>
      <c r="F494" s="3"/>
      <c r="G494" s="191"/>
      <c r="H494" s="3"/>
    </row>
    <row r="495" ht="12.75" customHeight="1">
      <c r="C495" s="1"/>
      <c r="D495" s="2"/>
      <c r="F495" s="3"/>
      <c r="G495" s="191"/>
      <c r="H495" s="3"/>
    </row>
    <row r="496" ht="12.75" customHeight="1">
      <c r="C496" s="1"/>
      <c r="D496" s="2"/>
      <c r="F496" s="3"/>
      <c r="G496" s="191"/>
      <c r="H496" s="3"/>
    </row>
    <row r="497" ht="12.75" customHeight="1">
      <c r="C497" s="1"/>
      <c r="D497" s="2"/>
      <c r="F497" s="3"/>
      <c r="G497" s="191"/>
      <c r="H497" s="3"/>
    </row>
    <row r="498" ht="12.75" customHeight="1">
      <c r="C498" s="1"/>
      <c r="D498" s="2"/>
      <c r="F498" s="3"/>
      <c r="G498" s="191"/>
      <c r="H498" s="3"/>
    </row>
    <row r="499" ht="12.75" customHeight="1">
      <c r="C499" s="1"/>
      <c r="D499" s="2"/>
      <c r="F499" s="3"/>
      <c r="G499" s="191"/>
      <c r="H499" s="3"/>
    </row>
    <row r="500" ht="12.75" customHeight="1">
      <c r="C500" s="1"/>
      <c r="D500" s="2"/>
      <c r="F500" s="3"/>
      <c r="G500" s="191"/>
      <c r="H500" s="3"/>
    </row>
    <row r="501" ht="12.75" customHeight="1">
      <c r="C501" s="1"/>
      <c r="D501" s="2"/>
      <c r="F501" s="3"/>
      <c r="G501" s="191"/>
      <c r="H501" s="3"/>
    </row>
    <row r="502" ht="12.75" customHeight="1">
      <c r="C502" s="1"/>
      <c r="D502" s="2"/>
      <c r="F502" s="3"/>
      <c r="G502" s="191"/>
      <c r="H502" s="3"/>
    </row>
    <row r="503" ht="12.75" customHeight="1">
      <c r="C503" s="1"/>
      <c r="D503" s="2"/>
      <c r="F503" s="3"/>
      <c r="G503" s="191"/>
      <c r="H503" s="3"/>
    </row>
    <row r="504" ht="12.75" customHeight="1">
      <c r="C504" s="1"/>
      <c r="D504" s="2"/>
      <c r="F504" s="3"/>
      <c r="G504" s="191"/>
      <c r="H504" s="3"/>
    </row>
    <row r="505" ht="12.75" customHeight="1">
      <c r="C505" s="1"/>
      <c r="D505" s="2"/>
      <c r="F505" s="3"/>
      <c r="G505" s="191"/>
      <c r="H505" s="3"/>
    </row>
    <row r="506" ht="12.75" customHeight="1">
      <c r="C506" s="1"/>
      <c r="D506" s="2"/>
      <c r="F506" s="3"/>
      <c r="G506" s="191"/>
      <c r="H506" s="3"/>
    </row>
    <row r="507" ht="12.75" customHeight="1">
      <c r="C507" s="1"/>
      <c r="D507" s="2"/>
      <c r="F507" s="3"/>
      <c r="G507" s="191"/>
      <c r="H507" s="3"/>
    </row>
    <row r="508" ht="12.75" customHeight="1">
      <c r="C508" s="1"/>
      <c r="D508" s="2"/>
      <c r="F508" s="3"/>
      <c r="G508" s="191"/>
      <c r="H508" s="3"/>
    </row>
    <row r="509" ht="12.75" customHeight="1">
      <c r="C509" s="1"/>
      <c r="D509" s="2"/>
      <c r="F509" s="3"/>
      <c r="G509" s="191"/>
      <c r="H509" s="3"/>
    </row>
    <row r="510" ht="12.75" customHeight="1">
      <c r="C510" s="1"/>
      <c r="D510" s="2"/>
      <c r="F510" s="3"/>
      <c r="G510" s="191"/>
      <c r="H510" s="3"/>
    </row>
    <row r="511" ht="12.75" customHeight="1">
      <c r="C511" s="1"/>
      <c r="D511" s="2"/>
      <c r="F511" s="3"/>
      <c r="G511" s="191"/>
      <c r="H511" s="3"/>
    </row>
    <row r="512" ht="12.75" customHeight="1">
      <c r="C512" s="1"/>
      <c r="D512" s="2"/>
      <c r="F512" s="3"/>
      <c r="G512" s="191"/>
      <c r="H512" s="3"/>
    </row>
    <row r="513" ht="12.75" customHeight="1">
      <c r="C513" s="1"/>
      <c r="D513" s="2"/>
      <c r="F513" s="3"/>
      <c r="G513" s="191"/>
      <c r="H513" s="3"/>
    </row>
    <row r="514" ht="12.75" customHeight="1">
      <c r="C514" s="1"/>
      <c r="D514" s="2"/>
      <c r="F514" s="3"/>
      <c r="G514" s="191"/>
      <c r="H514" s="3"/>
    </row>
    <row r="515" ht="12.75" customHeight="1">
      <c r="C515" s="1"/>
      <c r="D515" s="2"/>
      <c r="F515" s="3"/>
      <c r="G515" s="191"/>
      <c r="H515" s="3"/>
    </row>
    <row r="516" ht="12.75" customHeight="1">
      <c r="C516" s="1"/>
      <c r="D516" s="2"/>
      <c r="F516" s="3"/>
      <c r="G516" s="191"/>
      <c r="H516" s="3"/>
    </row>
    <row r="517" ht="12.75" customHeight="1">
      <c r="C517" s="1"/>
      <c r="D517" s="2"/>
      <c r="F517" s="3"/>
      <c r="G517" s="191"/>
      <c r="H517" s="3"/>
    </row>
    <row r="518" ht="12.75" customHeight="1">
      <c r="C518" s="1"/>
      <c r="D518" s="2"/>
      <c r="F518" s="3"/>
      <c r="G518" s="191"/>
      <c r="H518" s="3"/>
    </row>
    <row r="519" ht="12.75" customHeight="1">
      <c r="C519" s="1"/>
      <c r="D519" s="2"/>
      <c r="F519" s="3"/>
      <c r="G519" s="191"/>
      <c r="H519" s="3"/>
    </row>
    <row r="520" ht="12.75" customHeight="1">
      <c r="C520" s="1"/>
      <c r="D520" s="2"/>
      <c r="F520" s="3"/>
      <c r="G520" s="191"/>
      <c r="H520" s="3"/>
    </row>
    <row r="521" ht="12.75" customHeight="1">
      <c r="C521" s="1"/>
      <c r="D521" s="2"/>
      <c r="F521" s="3"/>
      <c r="G521" s="191"/>
      <c r="H521" s="3"/>
    </row>
    <row r="522" ht="12.75" customHeight="1">
      <c r="C522" s="1"/>
      <c r="D522" s="2"/>
      <c r="F522" s="3"/>
      <c r="G522" s="191"/>
      <c r="H522" s="3"/>
    </row>
    <row r="523" ht="12.75" customHeight="1">
      <c r="C523" s="1"/>
      <c r="D523" s="2"/>
      <c r="F523" s="3"/>
      <c r="G523" s="191"/>
      <c r="H523" s="3"/>
    </row>
    <row r="524" ht="12.75" customHeight="1">
      <c r="C524" s="1"/>
      <c r="D524" s="2"/>
      <c r="F524" s="3"/>
      <c r="G524" s="191"/>
      <c r="H524" s="3"/>
    </row>
    <row r="525" ht="12.75" customHeight="1">
      <c r="C525" s="1"/>
      <c r="D525" s="2"/>
      <c r="F525" s="3"/>
      <c r="G525" s="191"/>
      <c r="H525" s="3"/>
    </row>
    <row r="526" ht="12.75" customHeight="1">
      <c r="C526" s="1"/>
      <c r="D526" s="2"/>
      <c r="F526" s="3"/>
      <c r="G526" s="191"/>
      <c r="H526" s="3"/>
    </row>
    <row r="527" ht="12.75" customHeight="1">
      <c r="C527" s="1"/>
      <c r="D527" s="2"/>
      <c r="F527" s="3"/>
      <c r="G527" s="191"/>
      <c r="H527" s="3"/>
    </row>
    <row r="528" ht="12.75" customHeight="1">
      <c r="C528" s="1"/>
      <c r="D528" s="2"/>
      <c r="F528" s="3"/>
      <c r="G528" s="191"/>
      <c r="H528" s="3"/>
    </row>
    <row r="529" ht="12.75" customHeight="1">
      <c r="C529" s="1"/>
      <c r="D529" s="2"/>
      <c r="F529" s="3"/>
      <c r="G529" s="191"/>
      <c r="H529" s="3"/>
    </row>
    <row r="530" ht="12.75" customHeight="1">
      <c r="C530" s="1"/>
      <c r="D530" s="2"/>
      <c r="F530" s="3"/>
      <c r="G530" s="191"/>
      <c r="H530" s="3"/>
    </row>
    <row r="531" ht="12.75" customHeight="1">
      <c r="C531" s="1"/>
      <c r="D531" s="2"/>
      <c r="F531" s="3"/>
      <c r="G531" s="191"/>
      <c r="H531" s="3"/>
    </row>
    <row r="532" ht="12.75" customHeight="1">
      <c r="C532" s="1"/>
      <c r="D532" s="2"/>
      <c r="F532" s="3"/>
      <c r="G532" s="191"/>
      <c r="H532" s="3"/>
    </row>
    <row r="533" ht="12.75" customHeight="1">
      <c r="C533" s="1"/>
      <c r="D533" s="2"/>
      <c r="F533" s="3"/>
      <c r="G533" s="191"/>
      <c r="H533" s="3"/>
    </row>
    <row r="534" ht="12.75" customHeight="1">
      <c r="C534" s="1"/>
      <c r="D534" s="2"/>
      <c r="F534" s="3"/>
      <c r="G534" s="191"/>
      <c r="H534" s="3"/>
    </row>
    <row r="535" ht="12.75" customHeight="1">
      <c r="C535" s="1"/>
      <c r="D535" s="2"/>
      <c r="F535" s="3"/>
      <c r="G535" s="191"/>
      <c r="H535" s="3"/>
    </row>
    <row r="536" ht="12.75" customHeight="1">
      <c r="C536" s="1"/>
      <c r="D536" s="2"/>
      <c r="F536" s="3"/>
      <c r="G536" s="191"/>
      <c r="H536" s="3"/>
    </row>
    <row r="537" ht="12.75" customHeight="1">
      <c r="C537" s="1"/>
      <c r="D537" s="2"/>
      <c r="F537" s="3"/>
      <c r="G537" s="191"/>
      <c r="H537" s="3"/>
    </row>
    <row r="538" ht="12.75" customHeight="1">
      <c r="C538" s="1"/>
      <c r="D538" s="2"/>
      <c r="F538" s="3"/>
      <c r="G538" s="191"/>
      <c r="H538" s="3"/>
    </row>
    <row r="539" ht="12.75" customHeight="1">
      <c r="C539" s="1"/>
      <c r="D539" s="2"/>
      <c r="F539" s="3"/>
      <c r="G539" s="191"/>
      <c r="H539" s="3"/>
    </row>
    <row r="540" ht="12.75" customHeight="1">
      <c r="C540" s="1"/>
      <c r="D540" s="2"/>
      <c r="F540" s="3"/>
      <c r="G540" s="191"/>
      <c r="H540" s="3"/>
    </row>
    <row r="541" ht="12.75" customHeight="1">
      <c r="C541" s="1"/>
      <c r="D541" s="2"/>
      <c r="F541" s="3"/>
      <c r="G541" s="191"/>
      <c r="H541" s="3"/>
    </row>
    <row r="542" ht="12.75" customHeight="1">
      <c r="C542" s="1"/>
      <c r="D542" s="2"/>
      <c r="F542" s="3"/>
      <c r="G542" s="191"/>
      <c r="H542" s="3"/>
    </row>
    <row r="543" ht="12.75" customHeight="1">
      <c r="C543" s="1"/>
      <c r="D543" s="2"/>
      <c r="F543" s="3"/>
      <c r="G543" s="191"/>
      <c r="H543" s="3"/>
    </row>
    <row r="544" ht="12.75" customHeight="1">
      <c r="C544" s="1"/>
      <c r="D544" s="2"/>
      <c r="F544" s="3"/>
      <c r="G544" s="191"/>
      <c r="H544" s="3"/>
    </row>
    <row r="545" ht="12.75" customHeight="1">
      <c r="C545" s="1"/>
      <c r="D545" s="2"/>
      <c r="F545" s="3"/>
      <c r="G545" s="191"/>
      <c r="H545" s="3"/>
    </row>
    <row r="546" ht="12.75" customHeight="1">
      <c r="C546" s="1"/>
      <c r="D546" s="2"/>
      <c r="F546" s="3"/>
      <c r="G546" s="191"/>
      <c r="H546" s="3"/>
    </row>
    <row r="547" ht="12.75" customHeight="1">
      <c r="C547" s="1"/>
      <c r="D547" s="2"/>
      <c r="F547" s="3"/>
      <c r="G547" s="191"/>
      <c r="H547" s="3"/>
    </row>
    <row r="548" ht="12.75" customHeight="1">
      <c r="C548" s="1"/>
      <c r="D548" s="2"/>
      <c r="F548" s="3"/>
      <c r="G548" s="191"/>
      <c r="H548" s="3"/>
    </row>
    <row r="549" ht="12.75" customHeight="1">
      <c r="C549" s="1"/>
      <c r="D549" s="2"/>
      <c r="F549" s="3"/>
      <c r="G549" s="191"/>
      <c r="H549" s="3"/>
    </row>
    <row r="550" ht="12.75" customHeight="1">
      <c r="C550" s="1"/>
      <c r="D550" s="2"/>
      <c r="F550" s="3"/>
      <c r="G550" s="191"/>
      <c r="H550" s="3"/>
    </row>
    <row r="551" ht="12.75" customHeight="1">
      <c r="C551" s="1"/>
      <c r="D551" s="2"/>
      <c r="F551" s="3"/>
      <c r="G551" s="191"/>
      <c r="H551" s="3"/>
    </row>
    <row r="552" ht="12.75" customHeight="1">
      <c r="C552" s="1"/>
      <c r="D552" s="2"/>
      <c r="F552" s="3"/>
      <c r="G552" s="191"/>
      <c r="H552" s="3"/>
    </row>
    <row r="553" ht="12.75" customHeight="1">
      <c r="C553" s="1"/>
      <c r="D553" s="2"/>
      <c r="F553" s="3"/>
      <c r="G553" s="191"/>
      <c r="H553" s="3"/>
    </row>
    <row r="554" ht="12.75" customHeight="1">
      <c r="C554" s="1"/>
      <c r="D554" s="2"/>
      <c r="F554" s="3"/>
      <c r="G554" s="191"/>
      <c r="H554" s="3"/>
    </row>
    <row r="555" ht="12.75" customHeight="1">
      <c r="C555" s="1"/>
      <c r="D555" s="2"/>
      <c r="F555" s="3"/>
      <c r="G555" s="191"/>
      <c r="H555" s="3"/>
    </row>
    <row r="556" ht="12.75" customHeight="1">
      <c r="C556" s="1"/>
      <c r="D556" s="2"/>
      <c r="F556" s="3"/>
      <c r="G556" s="191"/>
      <c r="H556" s="3"/>
    </row>
    <row r="557" ht="12.75" customHeight="1">
      <c r="C557" s="1"/>
      <c r="D557" s="2"/>
      <c r="F557" s="3"/>
      <c r="G557" s="191"/>
      <c r="H557" s="3"/>
    </row>
    <row r="558" ht="12.75" customHeight="1">
      <c r="C558" s="1"/>
      <c r="D558" s="2"/>
      <c r="F558" s="3"/>
      <c r="G558" s="191"/>
      <c r="H558" s="3"/>
    </row>
    <row r="559" ht="12.75" customHeight="1">
      <c r="C559" s="1"/>
      <c r="D559" s="2"/>
      <c r="F559" s="3"/>
      <c r="G559" s="191"/>
      <c r="H559" s="3"/>
    </row>
    <row r="560" ht="12.75" customHeight="1">
      <c r="C560" s="1"/>
      <c r="D560" s="2"/>
      <c r="F560" s="3"/>
      <c r="G560" s="191"/>
      <c r="H560" s="3"/>
    </row>
    <row r="561" ht="12.75" customHeight="1">
      <c r="C561" s="1"/>
      <c r="D561" s="2"/>
      <c r="F561" s="3"/>
      <c r="G561" s="191"/>
      <c r="H561" s="3"/>
    </row>
    <row r="562" ht="12.75" customHeight="1">
      <c r="C562" s="1"/>
      <c r="D562" s="2"/>
      <c r="F562" s="3"/>
      <c r="G562" s="191"/>
      <c r="H562" s="3"/>
    </row>
    <row r="563" ht="12.75" customHeight="1">
      <c r="C563" s="1"/>
      <c r="D563" s="2"/>
      <c r="F563" s="3"/>
      <c r="G563" s="191"/>
      <c r="H563" s="3"/>
    </row>
    <row r="564" ht="12.75" customHeight="1">
      <c r="C564" s="1"/>
      <c r="D564" s="2"/>
      <c r="F564" s="3"/>
      <c r="G564" s="191"/>
      <c r="H564" s="3"/>
    </row>
    <row r="565" ht="12.75" customHeight="1">
      <c r="C565" s="1"/>
      <c r="D565" s="2"/>
      <c r="F565" s="3"/>
      <c r="G565" s="191"/>
      <c r="H565" s="3"/>
    </row>
    <row r="566" ht="12.75" customHeight="1">
      <c r="C566" s="1"/>
      <c r="D566" s="2"/>
      <c r="F566" s="3"/>
      <c r="G566" s="191"/>
      <c r="H566" s="3"/>
    </row>
    <row r="567" ht="12.75" customHeight="1">
      <c r="C567" s="1"/>
      <c r="D567" s="2"/>
      <c r="F567" s="3"/>
      <c r="G567" s="191"/>
      <c r="H567" s="3"/>
    </row>
    <row r="568" ht="12.75" customHeight="1">
      <c r="C568" s="1"/>
      <c r="D568" s="2"/>
      <c r="F568" s="3"/>
      <c r="G568" s="191"/>
      <c r="H568" s="3"/>
    </row>
    <row r="569" ht="12.75" customHeight="1">
      <c r="C569" s="1"/>
      <c r="D569" s="2"/>
      <c r="F569" s="3"/>
      <c r="G569" s="191"/>
      <c r="H569" s="3"/>
    </row>
    <row r="570" ht="12.75" customHeight="1">
      <c r="C570" s="1"/>
      <c r="D570" s="2"/>
      <c r="F570" s="3"/>
      <c r="G570" s="191"/>
      <c r="H570" s="3"/>
    </row>
    <row r="571" ht="12.75" customHeight="1">
      <c r="C571" s="1"/>
      <c r="D571" s="2"/>
      <c r="F571" s="3"/>
      <c r="G571" s="191"/>
      <c r="H571" s="3"/>
    </row>
    <row r="572" ht="12.75" customHeight="1">
      <c r="C572" s="1"/>
      <c r="D572" s="2"/>
      <c r="F572" s="3"/>
      <c r="G572" s="191"/>
      <c r="H572" s="3"/>
    </row>
    <row r="573" ht="12.75" customHeight="1">
      <c r="C573" s="1"/>
      <c r="D573" s="2"/>
      <c r="F573" s="3"/>
      <c r="G573" s="191"/>
      <c r="H573" s="3"/>
    </row>
    <row r="574" ht="12.75" customHeight="1">
      <c r="C574" s="1"/>
      <c r="D574" s="2"/>
      <c r="F574" s="3"/>
      <c r="G574" s="191"/>
      <c r="H574" s="3"/>
    </row>
    <row r="575" ht="12.75" customHeight="1">
      <c r="C575" s="1"/>
      <c r="D575" s="2"/>
      <c r="F575" s="3"/>
      <c r="G575" s="191"/>
      <c r="H575" s="3"/>
    </row>
    <row r="576" ht="12.75" customHeight="1">
      <c r="C576" s="1"/>
      <c r="D576" s="2"/>
      <c r="F576" s="3"/>
      <c r="G576" s="191"/>
      <c r="H576" s="3"/>
    </row>
    <row r="577" ht="12.75" customHeight="1">
      <c r="C577" s="1"/>
      <c r="D577" s="2"/>
      <c r="F577" s="3"/>
      <c r="G577" s="191"/>
      <c r="H577" s="3"/>
    </row>
    <row r="578" ht="12.75" customHeight="1">
      <c r="C578" s="1"/>
      <c r="D578" s="2"/>
      <c r="F578" s="3"/>
      <c r="G578" s="191"/>
      <c r="H578" s="3"/>
    </row>
    <row r="579" ht="12.75" customHeight="1">
      <c r="C579" s="1"/>
      <c r="D579" s="2"/>
      <c r="F579" s="3"/>
      <c r="G579" s="191"/>
      <c r="H579" s="3"/>
    </row>
    <row r="580" ht="12.75" customHeight="1">
      <c r="C580" s="1"/>
      <c r="D580" s="2"/>
      <c r="F580" s="3"/>
      <c r="G580" s="191"/>
      <c r="H580" s="3"/>
    </row>
    <row r="581" ht="12.75" customHeight="1">
      <c r="C581" s="1"/>
      <c r="D581" s="2"/>
      <c r="F581" s="3"/>
      <c r="G581" s="191"/>
      <c r="H581" s="3"/>
    </row>
    <row r="582" ht="12.75" customHeight="1">
      <c r="C582" s="1"/>
      <c r="D582" s="2"/>
      <c r="F582" s="3"/>
      <c r="G582" s="191"/>
      <c r="H582" s="3"/>
    </row>
    <row r="583" ht="12.75" customHeight="1">
      <c r="C583" s="1"/>
      <c r="D583" s="2"/>
      <c r="F583" s="3"/>
      <c r="G583" s="191"/>
      <c r="H583" s="3"/>
    </row>
    <row r="584" ht="12.75" customHeight="1">
      <c r="C584" s="1"/>
      <c r="D584" s="2"/>
      <c r="F584" s="3"/>
      <c r="G584" s="191"/>
      <c r="H584" s="3"/>
    </row>
    <row r="585" ht="12.75" customHeight="1">
      <c r="C585" s="1"/>
      <c r="D585" s="2"/>
      <c r="F585" s="3"/>
      <c r="G585" s="191"/>
      <c r="H585" s="3"/>
    </row>
    <row r="586" ht="12.75" customHeight="1">
      <c r="C586" s="1"/>
      <c r="D586" s="2"/>
      <c r="F586" s="3"/>
      <c r="G586" s="191"/>
      <c r="H586" s="3"/>
    </row>
    <row r="587" ht="12.75" customHeight="1">
      <c r="C587" s="1"/>
      <c r="D587" s="2"/>
      <c r="F587" s="3"/>
      <c r="G587" s="191"/>
      <c r="H587" s="3"/>
    </row>
    <row r="588" ht="12.75" customHeight="1">
      <c r="C588" s="1"/>
      <c r="D588" s="2"/>
      <c r="F588" s="3"/>
      <c r="G588" s="191"/>
      <c r="H588" s="3"/>
    </row>
    <row r="589" ht="12.75" customHeight="1">
      <c r="C589" s="1"/>
      <c r="D589" s="2"/>
      <c r="F589" s="3"/>
      <c r="G589" s="191"/>
      <c r="H589" s="3"/>
    </row>
    <row r="590" ht="12.75" customHeight="1">
      <c r="C590" s="1"/>
      <c r="D590" s="2"/>
      <c r="F590" s="3"/>
      <c r="G590" s="191"/>
      <c r="H590" s="3"/>
    </row>
    <row r="591" ht="12.75" customHeight="1">
      <c r="C591" s="1"/>
      <c r="D591" s="2"/>
      <c r="F591" s="3"/>
      <c r="G591" s="191"/>
      <c r="H591" s="3"/>
    </row>
    <row r="592" ht="12.75" customHeight="1">
      <c r="C592" s="1"/>
      <c r="D592" s="2"/>
      <c r="F592" s="3"/>
      <c r="G592" s="191"/>
      <c r="H592" s="3"/>
    </row>
    <row r="593" ht="12.75" customHeight="1">
      <c r="C593" s="1"/>
      <c r="D593" s="2"/>
      <c r="F593" s="3"/>
      <c r="G593" s="191"/>
      <c r="H593" s="3"/>
    </row>
    <row r="594" ht="12.75" customHeight="1">
      <c r="C594" s="1"/>
      <c r="D594" s="2"/>
      <c r="F594" s="3"/>
      <c r="G594" s="191"/>
      <c r="H594" s="3"/>
    </row>
    <row r="595" ht="12.75" customHeight="1">
      <c r="C595" s="1"/>
      <c r="D595" s="2"/>
      <c r="F595" s="3"/>
      <c r="G595" s="191"/>
      <c r="H595" s="3"/>
    </row>
    <row r="596" ht="12.75" customHeight="1">
      <c r="C596" s="1"/>
      <c r="D596" s="2"/>
      <c r="F596" s="3"/>
      <c r="G596" s="191"/>
      <c r="H596" s="3"/>
    </row>
    <row r="597" ht="12.75" customHeight="1">
      <c r="C597" s="1"/>
      <c r="D597" s="2"/>
      <c r="F597" s="3"/>
      <c r="G597" s="191"/>
      <c r="H597" s="3"/>
    </row>
    <row r="598" ht="12.75" customHeight="1">
      <c r="C598" s="1"/>
      <c r="D598" s="2"/>
      <c r="F598" s="3"/>
      <c r="G598" s="191"/>
      <c r="H598" s="3"/>
    </row>
    <row r="599" ht="12.75" customHeight="1">
      <c r="C599" s="1"/>
      <c r="D599" s="2"/>
      <c r="F599" s="3"/>
      <c r="G599" s="191"/>
      <c r="H599" s="3"/>
    </row>
    <row r="600" ht="12.75" customHeight="1">
      <c r="C600" s="1"/>
      <c r="D600" s="2"/>
      <c r="F600" s="3"/>
      <c r="G600" s="191"/>
      <c r="H600" s="3"/>
    </row>
    <row r="601" ht="12.75" customHeight="1">
      <c r="C601" s="1"/>
      <c r="D601" s="2"/>
      <c r="F601" s="3"/>
      <c r="G601" s="191"/>
      <c r="H601" s="3"/>
    </row>
    <row r="602" ht="12.75" customHeight="1">
      <c r="C602" s="1"/>
      <c r="D602" s="2"/>
      <c r="F602" s="3"/>
      <c r="G602" s="191"/>
      <c r="H602" s="3"/>
    </row>
    <row r="603" ht="12.75" customHeight="1">
      <c r="C603" s="1"/>
      <c r="D603" s="2"/>
      <c r="F603" s="3"/>
      <c r="G603" s="191"/>
      <c r="H603" s="3"/>
    </row>
    <row r="604" ht="12.75" customHeight="1">
      <c r="C604" s="1"/>
      <c r="D604" s="2"/>
      <c r="F604" s="3"/>
      <c r="G604" s="191"/>
      <c r="H604" s="3"/>
    </row>
    <row r="605" ht="12.75" customHeight="1">
      <c r="C605" s="1"/>
      <c r="D605" s="2"/>
      <c r="F605" s="3"/>
      <c r="G605" s="191"/>
      <c r="H605" s="3"/>
    </row>
    <row r="606" ht="12.75" customHeight="1">
      <c r="C606" s="1"/>
      <c r="D606" s="2"/>
      <c r="F606" s="3"/>
      <c r="G606" s="191"/>
      <c r="H606" s="3"/>
    </row>
    <row r="607" ht="12.75" customHeight="1">
      <c r="C607" s="1"/>
      <c r="D607" s="2"/>
      <c r="F607" s="3"/>
      <c r="G607" s="191"/>
      <c r="H607" s="3"/>
    </row>
    <row r="608" ht="12.75" customHeight="1">
      <c r="C608" s="1"/>
      <c r="D608" s="2"/>
      <c r="F608" s="3"/>
      <c r="G608" s="191"/>
      <c r="H608" s="3"/>
    </row>
    <row r="609" ht="12.75" customHeight="1">
      <c r="C609" s="1"/>
      <c r="D609" s="2"/>
      <c r="F609" s="3"/>
      <c r="G609" s="191"/>
      <c r="H609" s="3"/>
    </row>
    <row r="610" ht="12.75" customHeight="1">
      <c r="C610" s="1"/>
      <c r="D610" s="2"/>
      <c r="F610" s="3"/>
      <c r="G610" s="191"/>
      <c r="H610" s="3"/>
    </row>
    <row r="611" ht="12.75" customHeight="1">
      <c r="C611" s="1"/>
      <c r="D611" s="2"/>
      <c r="F611" s="3"/>
      <c r="G611" s="191"/>
      <c r="H611" s="3"/>
    </row>
    <row r="612" ht="12.75" customHeight="1">
      <c r="C612" s="1"/>
      <c r="D612" s="2"/>
      <c r="F612" s="3"/>
      <c r="G612" s="191"/>
      <c r="H612" s="3"/>
    </row>
    <row r="613" ht="12.75" customHeight="1">
      <c r="C613" s="1"/>
      <c r="D613" s="2"/>
      <c r="F613" s="3"/>
      <c r="G613" s="191"/>
      <c r="H613" s="3"/>
    </row>
    <row r="614" ht="12.75" customHeight="1">
      <c r="C614" s="1"/>
      <c r="D614" s="2"/>
      <c r="F614" s="3"/>
      <c r="G614" s="191"/>
      <c r="H614" s="3"/>
    </row>
    <row r="615" ht="12.75" customHeight="1">
      <c r="C615" s="1"/>
      <c r="D615" s="2"/>
      <c r="F615" s="3"/>
      <c r="G615" s="191"/>
      <c r="H615" s="3"/>
    </row>
    <row r="616" ht="12.75" customHeight="1">
      <c r="C616" s="1"/>
      <c r="D616" s="2"/>
      <c r="F616" s="3"/>
      <c r="G616" s="191"/>
      <c r="H616" s="3"/>
    </row>
    <row r="617" ht="12.75" customHeight="1">
      <c r="C617" s="1"/>
      <c r="D617" s="2"/>
      <c r="F617" s="3"/>
      <c r="G617" s="191"/>
      <c r="H617" s="3"/>
    </row>
    <row r="618" ht="12.75" customHeight="1">
      <c r="C618" s="1"/>
      <c r="D618" s="2"/>
      <c r="F618" s="3"/>
      <c r="G618" s="191"/>
      <c r="H618" s="3"/>
    </row>
    <row r="619" ht="12.75" customHeight="1">
      <c r="C619" s="1"/>
      <c r="D619" s="2"/>
      <c r="F619" s="3"/>
      <c r="G619" s="191"/>
      <c r="H619" s="3"/>
    </row>
    <row r="620" ht="12.75" customHeight="1">
      <c r="C620" s="1"/>
      <c r="D620" s="2"/>
      <c r="F620" s="3"/>
      <c r="G620" s="191"/>
      <c r="H620" s="3"/>
    </row>
    <row r="621" ht="12.75" customHeight="1">
      <c r="C621" s="1"/>
      <c r="D621" s="2"/>
      <c r="F621" s="3"/>
      <c r="G621" s="191"/>
      <c r="H621" s="3"/>
    </row>
    <row r="622" ht="12.75" customHeight="1">
      <c r="C622" s="1"/>
      <c r="D622" s="2"/>
      <c r="F622" s="3"/>
      <c r="G622" s="191"/>
      <c r="H622" s="3"/>
    </row>
    <row r="623" ht="12.75" customHeight="1">
      <c r="C623" s="1"/>
      <c r="D623" s="2"/>
      <c r="F623" s="3"/>
      <c r="G623" s="191"/>
      <c r="H623" s="3"/>
    </row>
    <row r="624" ht="12.75" customHeight="1">
      <c r="C624" s="1"/>
      <c r="D624" s="2"/>
      <c r="F624" s="3"/>
      <c r="G624" s="191"/>
      <c r="H624" s="3"/>
    </row>
    <row r="625" ht="12.75" customHeight="1">
      <c r="C625" s="1"/>
      <c r="D625" s="2"/>
      <c r="F625" s="3"/>
      <c r="G625" s="191"/>
      <c r="H625" s="3"/>
    </row>
    <row r="626" ht="12.75" customHeight="1">
      <c r="C626" s="1"/>
      <c r="D626" s="2"/>
      <c r="F626" s="3"/>
      <c r="G626" s="191"/>
      <c r="H626" s="3"/>
    </row>
    <row r="627" ht="12.75" customHeight="1">
      <c r="C627" s="1"/>
      <c r="D627" s="2"/>
      <c r="F627" s="3"/>
      <c r="G627" s="191"/>
      <c r="H627" s="3"/>
    </row>
    <row r="628" ht="12.75" customHeight="1">
      <c r="C628" s="1"/>
      <c r="D628" s="2"/>
      <c r="F628" s="3"/>
      <c r="G628" s="191"/>
      <c r="H628" s="3"/>
    </row>
    <row r="629" ht="12.75" customHeight="1">
      <c r="C629" s="1"/>
      <c r="D629" s="2"/>
      <c r="F629" s="3"/>
      <c r="G629" s="191"/>
      <c r="H629" s="3"/>
    </row>
    <row r="630" ht="12.75" customHeight="1">
      <c r="C630" s="1"/>
      <c r="D630" s="2"/>
      <c r="F630" s="3"/>
      <c r="G630" s="191"/>
      <c r="H630" s="3"/>
    </row>
    <row r="631" ht="12.75" customHeight="1">
      <c r="C631" s="1"/>
      <c r="D631" s="2"/>
      <c r="F631" s="3"/>
      <c r="G631" s="191"/>
      <c r="H631" s="3"/>
    </row>
    <row r="632" ht="12.75" customHeight="1">
      <c r="C632" s="1"/>
      <c r="D632" s="2"/>
      <c r="F632" s="3"/>
      <c r="G632" s="191"/>
      <c r="H632" s="3"/>
    </row>
    <row r="633" ht="12.75" customHeight="1">
      <c r="C633" s="1"/>
      <c r="D633" s="2"/>
      <c r="F633" s="3"/>
      <c r="G633" s="191"/>
      <c r="H633" s="3"/>
    </row>
    <row r="634" ht="12.75" customHeight="1">
      <c r="C634" s="1"/>
      <c r="D634" s="2"/>
      <c r="F634" s="3"/>
      <c r="G634" s="191"/>
      <c r="H634" s="3"/>
    </row>
    <row r="635" ht="12.75" customHeight="1">
      <c r="C635" s="1"/>
      <c r="D635" s="2"/>
      <c r="F635" s="3"/>
      <c r="G635" s="191"/>
      <c r="H635" s="3"/>
    </row>
    <row r="636" ht="12.75" customHeight="1">
      <c r="C636" s="1"/>
      <c r="D636" s="2"/>
      <c r="F636" s="3"/>
      <c r="G636" s="191"/>
      <c r="H636" s="3"/>
    </row>
    <row r="637" ht="12.75" customHeight="1">
      <c r="C637" s="1"/>
      <c r="D637" s="2"/>
      <c r="F637" s="3"/>
      <c r="G637" s="191"/>
      <c r="H637" s="3"/>
    </row>
    <row r="638" ht="12.75" customHeight="1">
      <c r="C638" s="1"/>
      <c r="D638" s="2"/>
      <c r="F638" s="3"/>
      <c r="G638" s="191"/>
      <c r="H638" s="3"/>
    </row>
    <row r="639" ht="12.75" customHeight="1">
      <c r="C639" s="1"/>
      <c r="D639" s="2"/>
      <c r="F639" s="3"/>
      <c r="G639" s="191"/>
      <c r="H639" s="3"/>
    </row>
    <row r="640" ht="12.75" customHeight="1">
      <c r="C640" s="1"/>
      <c r="D640" s="2"/>
      <c r="F640" s="3"/>
      <c r="G640" s="191"/>
      <c r="H640" s="3"/>
    </row>
    <row r="641" ht="12.75" customHeight="1">
      <c r="C641" s="1"/>
      <c r="D641" s="2"/>
      <c r="F641" s="3"/>
      <c r="G641" s="191"/>
      <c r="H641" s="3"/>
    </row>
    <row r="642" ht="12.75" customHeight="1">
      <c r="C642" s="1"/>
      <c r="D642" s="2"/>
      <c r="F642" s="3"/>
      <c r="G642" s="191"/>
      <c r="H642" s="3"/>
    </row>
    <row r="643" ht="12.75" customHeight="1">
      <c r="C643" s="1"/>
      <c r="D643" s="2"/>
      <c r="F643" s="3"/>
      <c r="G643" s="191"/>
      <c r="H643" s="3"/>
    </row>
    <row r="644" ht="12.75" customHeight="1">
      <c r="C644" s="1"/>
      <c r="D644" s="2"/>
      <c r="F644" s="3"/>
      <c r="G644" s="191"/>
      <c r="H644" s="3"/>
    </row>
    <row r="645" ht="12.75" customHeight="1">
      <c r="C645" s="1"/>
      <c r="D645" s="2"/>
      <c r="F645" s="3"/>
      <c r="G645" s="191"/>
      <c r="H645" s="3"/>
    </row>
    <row r="646" ht="12.75" customHeight="1">
      <c r="C646" s="1"/>
      <c r="D646" s="2"/>
      <c r="F646" s="3"/>
      <c r="G646" s="191"/>
      <c r="H646" s="3"/>
    </row>
    <row r="647" ht="12.75" customHeight="1">
      <c r="C647" s="1"/>
      <c r="D647" s="2"/>
      <c r="F647" s="3"/>
      <c r="G647" s="191"/>
      <c r="H647" s="3"/>
    </row>
    <row r="648" ht="12.75" customHeight="1">
      <c r="C648" s="1"/>
      <c r="D648" s="2"/>
      <c r="F648" s="3"/>
      <c r="G648" s="191"/>
      <c r="H648" s="3"/>
    </row>
    <row r="649" ht="12.75" customHeight="1">
      <c r="C649" s="1"/>
      <c r="D649" s="2"/>
      <c r="F649" s="3"/>
      <c r="G649" s="191"/>
      <c r="H649" s="3"/>
    </row>
    <row r="650" ht="12.75" customHeight="1">
      <c r="C650" s="1"/>
      <c r="D650" s="2"/>
      <c r="F650" s="3"/>
      <c r="G650" s="191"/>
      <c r="H650" s="3"/>
    </row>
    <row r="651" ht="12.75" customHeight="1">
      <c r="C651" s="1"/>
      <c r="D651" s="2"/>
      <c r="F651" s="3"/>
      <c r="G651" s="191"/>
      <c r="H651" s="3"/>
    </row>
    <row r="652" ht="12.75" customHeight="1">
      <c r="C652" s="1"/>
      <c r="D652" s="2"/>
      <c r="F652" s="3"/>
      <c r="G652" s="191"/>
      <c r="H652" s="3"/>
    </row>
    <row r="653" ht="12.75" customHeight="1">
      <c r="C653" s="1"/>
      <c r="D653" s="2"/>
      <c r="F653" s="3"/>
      <c r="G653" s="191"/>
      <c r="H653" s="3"/>
    </row>
    <row r="654" ht="12.75" customHeight="1">
      <c r="C654" s="1"/>
      <c r="D654" s="2"/>
      <c r="F654" s="3"/>
      <c r="G654" s="191"/>
      <c r="H654" s="3"/>
    </row>
    <row r="655" ht="12.75" customHeight="1">
      <c r="C655" s="1"/>
      <c r="D655" s="2"/>
      <c r="F655" s="3"/>
      <c r="G655" s="191"/>
      <c r="H655" s="3"/>
    </row>
    <row r="656" ht="12.75" customHeight="1">
      <c r="C656" s="1"/>
      <c r="D656" s="2"/>
      <c r="F656" s="3"/>
      <c r="G656" s="191"/>
      <c r="H656" s="3"/>
    </row>
    <row r="657" ht="12.75" customHeight="1">
      <c r="C657" s="1"/>
      <c r="D657" s="2"/>
      <c r="F657" s="3"/>
      <c r="G657" s="191"/>
      <c r="H657" s="3"/>
    </row>
    <row r="658" ht="12.75" customHeight="1">
      <c r="C658" s="1"/>
      <c r="D658" s="2"/>
      <c r="F658" s="3"/>
      <c r="G658" s="191"/>
      <c r="H658" s="3"/>
    </row>
    <row r="659" ht="12.75" customHeight="1">
      <c r="C659" s="1"/>
      <c r="D659" s="2"/>
      <c r="F659" s="3"/>
      <c r="G659" s="191"/>
      <c r="H659" s="3"/>
    </row>
    <row r="660" ht="12.75" customHeight="1">
      <c r="C660" s="1"/>
      <c r="D660" s="2"/>
      <c r="F660" s="3"/>
      <c r="G660" s="191"/>
      <c r="H660" s="3"/>
    </row>
    <row r="661" ht="12.75" customHeight="1">
      <c r="C661" s="1"/>
      <c r="D661" s="2"/>
      <c r="F661" s="3"/>
      <c r="G661" s="191"/>
      <c r="H661" s="3"/>
    </row>
    <row r="662" ht="12.75" customHeight="1">
      <c r="C662" s="1"/>
      <c r="D662" s="2"/>
      <c r="F662" s="3"/>
      <c r="G662" s="191"/>
      <c r="H662" s="3"/>
    </row>
    <row r="663" ht="12.75" customHeight="1">
      <c r="C663" s="1"/>
      <c r="D663" s="2"/>
      <c r="F663" s="3"/>
      <c r="G663" s="191"/>
      <c r="H663" s="3"/>
    </row>
    <row r="664" ht="12.75" customHeight="1">
      <c r="C664" s="1"/>
      <c r="D664" s="2"/>
      <c r="F664" s="3"/>
      <c r="G664" s="191"/>
      <c r="H664" s="3"/>
    </row>
    <row r="665" ht="12.75" customHeight="1">
      <c r="C665" s="1"/>
      <c r="D665" s="2"/>
      <c r="F665" s="3"/>
      <c r="G665" s="191"/>
      <c r="H665" s="3"/>
    </row>
    <row r="666" ht="12.75" customHeight="1">
      <c r="C666" s="1"/>
      <c r="D666" s="2"/>
      <c r="F666" s="3"/>
      <c r="G666" s="191"/>
      <c r="H666" s="3"/>
    </row>
    <row r="667" ht="12.75" customHeight="1">
      <c r="C667" s="1"/>
      <c r="D667" s="2"/>
      <c r="F667" s="3"/>
      <c r="G667" s="191"/>
      <c r="H667" s="3"/>
    </row>
    <row r="668" ht="12.75" customHeight="1">
      <c r="C668" s="1"/>
      <c r="D668" s="2"/>
      <c r="F668" s="3"/>
      <c r="G668" s="191"/>
      <c r="H668" s="3"/>
    </row>
    <row r="669" ht="12.75" customHeight="1">
      <c r="C669" s="1"/>
      <c r="D669" s="2"/>
      <c r="F669" s="3"/>
      <c r="G669" s="191"/>
      <c r="H669" s="3"/>
    </row>
    <row r="670" ht="12.75" customHeight="1">
      <c r="C670" s="1"/>
      <c r="D670" s="2"/>
      <c r="F670" s="3"/>
      <c r="G670" s="191"/>
      <c r="H670" s="3"/>
    </row>
    <row r="671" ht="12.75" customHeight="1">
      <c r="C671" s="1"/>
      <c r="D671" s="2"/>
      <c r="F671" s="3"/>
      <c r="G671" s="191"/>
      <c r="H671" s="3"/>
    </row>
    <row r="672" ht="12.75" customHeight="1">
      <c r="C672" s="1"/>
      <c r="D672" s="2"/>
      <c r="F672" s="3"/>
      <c r="G672" s="191"/>
      <c r="H672" s="3"/>
    </row>
    <row r="673" ht="12.75" customHeight="1">
      <c r="C673" s="1"/>
      <c r="D673" s="2"/>
      <c r="F673" s="3"/>
      <c r="G673" s="191"/>
      <c r="H673" s="3"/>
    </row>
    <row r="674" ht="12.75" customHeight="1">
      <c r="C674" s="1"/>
      <c r="D674" s="2"/>
      <c r="F674" s="3"/>
      <c r="G674" s="191"/>
      <c r="H674" s="3"/>
    </row>
    <row r="675" ht="12.75" customHeight="1">
      <c r="C675" s="1"/>
      <c r="D675" s="2"/>
      <c r="F675" s="3"/>
      <c r="G675" s="191"/>
      <c r="H675" s="3"/>
    </row>
    <row r="676" ht="12.75" customHeight="1">
      <c r="C676" s="1"/>
      <c r="D676" s="2"/>
      <c r="F676" s="3"/>
      <c r="G676" s="191"/>
      <c r="H676" s="3"/>
    </row>
    <row r="677" ht="12.75" customHeight="1">
      <c r="C677" s="1"/>
      <c r="D677" s="2"/>
      <c r="F677" s="3"/>
      <c r="G677" s="191"/>
      <c r="H677" s="3"/>
    </row>
    <row r="678" ht="12.75" customHeight="1">
      <c r="C678" s="1"/>
      <c r="D678" s="2"/>
      <c r="F678" s="3"/>
      <c r="G678" s="191"/>
      <c r="H678" s="3"/>
    </row>
    <row r="679" ht="12.75" customHeight="1">
      <c r="C679" s="1"/>
      <c r="D679" s="2"/>
      <c r="F679" s="3"/>
      <c r="G679" s="191"/>
      <c r="H679" s="3"/>
    </row>
    <row r="680" ht="12.75" customHeight="1">
      <c r="C680" s="1"/>
      <c r="D680" s="2"/>
      <c r="F680" s="3"/>
      <c r="G680" s="191"/>
      <c r="H680" s="3"/>
    </row>
    <row r="681" ht="12.75" customHeight="1">
      <c r="C681" s="1"/>
      <c r="D681" s="2"/>
      <c r="F681" s="3"/>
      <c r="G681" s="191"/>
      <c r="H681" s="3"/>
    </row>
    <row r="682" ht="12.75" customHeight="1">
      <c r="C682" s="1"/>
      <c r="D682" s="2"/>
      <c r="F682" s="3"/>
      <c r="G682" s="191"/>
      <c r="H682" s="3"/>
    </row>
    <row r="683" ht="12.75" customHeight="1">
      <c r="C683" s="1"/>
      <c r="D683" s="2"/>
      <c r="F683" s="3"/>
      <c r="G683" s="191"/>
      <c r="H683" s="3"/>
    </row>
    <row r="684" ht="12.75" customHeight="1">
      <c r="C684" s="1"/>
      <c r="D684" s="2"/>
      <c r="F684" s="3"/>
      <c r="G684" s="191"/>
      <c r="H684" s="3"/>
    </row>
    <row r="685" ht="12.75" customHeight="1">
      <c r="C685" s="1"/>
      <c r="D685" s="2"/>
      <c r="F685" s="3"/>
      <c r="G685" s="191"/>
      <c r="H685" s="3"/>
    </row>
    <row r="686" ht="12.75" customHeight="1">
      <c r="C686" s="1"/>
      <c r="D686" s="2"/>
      <c r="F686" s="3"/>
      <c r="G686" s="191"/>
      <c r="H686" s="3"/>
    </row>
    <row r="687" ht="12.75" customHeight="1">
      <c r="C687" s="1"/>
      <c r="D687" s="2"/>
      <c r="F687" s="3"/>
      <c r="G687" s="191"/>
      <c r="H687" s="3"/>
    </row>
    <row r="688" ht="12.75" customHeight="1">
      <c r="C688" s="1"/>
      <c r="D688" s="2"/>
      <c r="F688" s="3"/>
      <c r="G688" s="191"/>
      <c r="H688" s="3"/>
    </row>
    <row r="689" ht="12.75" customHeight="1">
      <c r="C689" s="1"/>
      <c r="D689" s="2"/>
      <c r="F689" s="3"/>
      <c r="G689" s="191"/>
      <c r="H689" s="3"/>
    </row>
    <row r="690" ht="12.75" customHeight="1">
      <c r="C690" s="1"/>
      <c r="D690" s="2"/>
      <c r="F690" s="3"/>
      <c r="G690" s="191"/>
      <c r="H690" s="3"/>
    </row>
    <row r="691" ht="12.75" customHeight="1">
      <c r="C691" s="1"/>
      <c r="D691" s="2"/>
      <c r="F691" s="3"/>
      <c r="G691" s="191"/>
      <c r="H691" s="3"/>
    </row>
    <row r="692" ht="12.75" customHeight="1">
      <c r="C692" s="1"/>
      <c r="D692" s="2"/>
      <c r="F692" s="3"/>
      <c r="G692" s="191"/>
      <c r="H692" s="3"/>
    </row>
    <row r="693" ht="12.75" customHeight="1">
      <c r="C693" s="1"/>
      <c r="D693" s="2"/>
      <c r="F693" s="3"/>
      <c r="G693" s="191"/>
      <c r="H693" s="3"/>
    </row>
    <row r="694" ht="12.75" customHeight="1">
      <c r="C694" s="1"/>
      <c r="D694" s="2"/>
      <c r="F694" s="3"/>
      <c r="G694" s="191"/>
      <c r="H694" s="3"/>
    </row>
    <row r="695" ht="12.75" customHeight="1">
      <c r="C695" s="1"/>
      <c r="D695" s="2"/>
      <c r="F695" s="3"/>
      <c r="G695" s="191"/>
      <c r="H695" s="3"/>
    </row>
    <row r="696" ht="12.75" customHeight="1">
      <c r="C696" s="1"/>
      <c r="D696" s="2"/>
      <c r="F696" s="3"/>
      <c r="G696" s="191"/>
      <c r="H696" s="3"/>
    </row>
    <row r="697" ht="12.75" customHeight="1">
      <c r="C697" s="1"/>
      <c r="D697" s="2"/>
      <c r="F697" s="3"/>
      <c r="G697" s="191"/>
      <c r="H697" s="3"/>
    </row>
    <row r="698" ht="12.75" customHeight="1">
      <c r="C698" s="1"/>
      <c r="D698" s="2"/>
      <c r="F698" s="3"/>
      <c r="G698" s="191"/>
      <c r="H698" s="3"/>
    </row>
    <row r="699" ht="12.75" customHeight="1">
      <c r="C699" s="1"/>
      <c r="D699" s="2"/>
      <c r="F699" s="3"/>
      <c r="G699" s="191"/>
      <c r="H699" s="3"/>
    </row>
    <row r="700" ht="12.75" customHeight="1">
      <c r="C700" s="1"/>
      <c r="D700" s="2"/>
      <c r="F700" s="3"/>
      <c r="G700" s="191"/>
      <c r="H700" s="3"/>
    </row>
    <row r="701" ht="12.75" customHeight="1">
      <c r="C701" s="1"/>
      <c r="D701" s="2"/>
      <c r="F701" s="3"/>
      <c r="G701" s="191"/>
      <c r="H701" s="3"/>
    </row>
    <row r="702" ht="12.75" customHeight="1">
      <c r="C702" s="1"/>
      <c r="D702" s="2"/>
      <c r="F702" s="3"/>
      <c r="G702" s="191"/>
      <c r="H702" s="3"/>
    </row>
    <row r="703" ht="12.75" customHeight="1">
      <c r="C703" s="1"/>
      <c r="D703" s="2"/>
      <c r="F703" s="3"/>
      <c r="G703" s="191"/>
      <c r="H703" s="3"/>
    </row>
    <row r="704" ht="12.75" customHeight="1">
      <c r="C704" s="1"/>
      <c r="D704" s="2"/>
      <c r="F704" s="3"/>
      <c r="G704" s="191"/>
      <c r="H704" s="3"/>
    </row>
    <row r="705" ht="12.75" customHeight="1">
      <c r="C705" s="1"/>
      <c r="D705" s="2"/>
      <c r="F705" s="3"/>
      <c r="G705" s="191"/>
      <c r="H705" s="3"/>
    </row>
    <row r="706" ht="12.75" customHeight="1">
      <c r="C706" s="1"/>
      <c r="D706" s="2"/>
      <c r="F706" s="3"/>
      <c r="G706" s="191"/>
      <c r="H706" s="3"/>
    </row>
    <row r="707" ht="12.75" customHeight="1">
      <c r="C707" s="1"/>
      <c r="D707" s="2"/>
      <c r="F707" s="3"/>
      <c r="G707" s="191"/>
      <c r="H707" s="3"/>
    </row>
    <row r="708" ht="12.75" customHeight="1">
      <c r="C708" s="1"/>
      <c r="D708" s="2"/>
      <c r="F708" s="3"/>
      <c r="G708" s="191"/>
      <c r="H708" s="3"/>
    </row>
    <row r="709" ht="12.75" customHeight="1">
      <c r="C709" s="1"/>
      <c r="D709" s="2"/>
      <c r="F709" s="3"/>
      <c r="G709" s="191"/>
      <c r="H709" s="3"/>
    </row>
    <row r="710" ht="12.75" customHeight="1">
      <c r="C710" s="1"/>
      <c r="D710" s="2"/>
      <c r="F710" s="3"/>
      <c r="G710" s="191"/>
      <c r="H710" s="3"/>
    </row>
    <row r="711" ht="12.75" customHeight="1">
      <c r="C711" s="1"/>
      <c r="D711" s="2"/>
      <c r="F711" s="3"/>
      <c r="G711" s="191"/>
      <c r="H711" s="3"/>
    </row>
    <row r="712" ht="12.75" customHeight="1">
      <c r="C712" s="1"/>
      <c r="D712" s="2"/>
      <c r="F712" s="3"/>
      <c r="G712" s="191"/>
      <c r="H712" s="3"/>
    </row>
    <row r="713" ht="12.75" customHeight="1">
      <c r="C713" s="1"/>
      <c r="D713" s="2"/>
      <c r="F713" s="3"/>
      <c r="G713" s="191"/>
      <c r="H713" s="3"/>
    </row>
    <row r="714" ht="12.75" customHeight="1">
      <c r="C714" s="1"/>
      <c r="D714" s="2"/>
      <c r="F714" s="3"/>
      <c r="G714" s="191"/>
      <c r="H714" s="3"/>
    </row>
    <row r="715" ht="12.75" customHeight="1">
      <c r="C715" s="1"/>
      <c r="D715" s="2"/>
      <c r="F715" s="3"/>
      <c r="G715" s="191"/>
      <c r="H715" s="3"/>
    </row>
    <row r="716" ht="12.75" customHeight="1">
      <c r="C716" s="1"/>
      <c r="D716" s="2"/>
      <c r="F716" s="3"/>
      <c r="G716" s="191"/>
      <c r="H716" s="3"/>
    </row>
    <row r="717" ht="12.75" customHeight="1">
      <c r="C717" s="1"/>
      <c r="D717" s="2"/>
      <c r="F717" s="3"/>
      <c r="G717" s="191"/>
      <c r="H717" s="3"/>
    </row>
    <row r="718" ht="12.75" customHeight="1">
      <c r="C718" s="1"/>
      <c r="D718" s="2"/>
      <c r="F718" s="3"/>
      <c r="G718" s="191"/>
      <c r="H718" s="3"/>
    </row>
    <row r="719" ht="12.75" customHeight="1">
      <c r="C719" s="1"/>
      <c r="D719" s="2"/>
      <c r="F719" s="3"/>
      <c r="G719" s="191"/>
      <c r="H719" s="3"/>
    </row>
    <row r="720" ht="12.75" customHeight="1">
      <c r="C720" s="1"/>
      <c r="D720" s="2"/>
      <c r="F720" s="3"/>
      <c r="G720" s="191"/>
      <c r="H720" s="3"/>
    </row>
    <row r="721" ht="12.75" customHeight="1">
      <c r="C721" s="1"/>
      <c r="D721" s="2"/>
      <c r="F721" s="3"/>
      <c r="G721" s="191"/>
      <c r="H721" s="3"/>
    </row>
    <row r="722" ht="12.75" customHeight="1">
      <c r="C722" s="1"/>
      <c r="D722" s="2"/>
      <c r="F722" s="3"/>
      <c r="G722" s="191"/>
      <c r="H722" s="3"/>
    </row>
    <row r="723" ht="12.75" customHeight="1">
      <c r="C723" s="1"/>
      <c r="D723" s="2"/>
      <c r="F723" s="3"/>
      <c r="G723" s="191"/>
      <c r="H723" s="3"/>
    </row>
    <row r="724" ht="12.75" customHeight="1">
      <c r="C724" s="1"/>
      <c r="D724" s="2"/>
      <c r="F724" s="3"/>
      <c r="G724" s="191"/>
      <c r="H724" s="3"/>
    </row>
    <row r="725" ht="12.75" customHeight="1">
      <c r="C725" s="1"/>
      <c r="D725" s="2"/>
      <c r="F725" s="3"/>
      <c r="G725" s="191"/>
      <c r="H725" s="3"/>
    </row>
    <row r="726" ht="12.75" customHeight="1">
      <c r="C726" s="1"/>
      <c r="D726" s="2"/>
      <c r="F726" s="3"/>
      <c r="G726" s="191"/>
      <c r="H726" s="3"/>
    </row>
    <row r="727" ht="12.75" customHeight="1">
      <c r="C727" s="1"/>
      <c r="D727" s="2"/>
      <c r="F727" s="3"/>
      <c r="G727" s="191"/>
      <c r="H727" s="3"/>
    </row>
    <row r="728" ht="12.75" customHeight="1">
      <c r="C728" s="1"/>
      <c r="D728" s="2"/>
      <c r="F728" s="3"/>
      <c r="G728" s="191"/>
      <c r="H728" s="3"/>
    </row>
    <row r="729" ht="12.75" customHeight="1">
      <c r="C729" s="1"/>
      <c r="D729" s="2"/>
      <c r="F729" s="3"/>
      <c r="G729" s="191"/>
      <c r="H729" s="3"/>
    </row>
    <row r="730" ht="12.75" customHeight="1">
      <c r="C730" s="1"/>
      <c r="D730" s="2"/>
      <c r="F730" s="3"/>
      <c r="G730" s="191"/>
      <c r="H730" s="3"/>
    </row>
    <row r="731" ht="12.75" customHeight="1">
      <c r="C731" s="1"/>
      <c r="D731" s="2"/>
      <c r="F731" s="3"/>
      <c r="G731" s="191"/>
      <c r="H731" s="3"/>
    </row>
    <row r="732" ht="12.75" customHeight="1">
      <c r="C732" s="1"/>
      <c r="D732" s="2"/>
      <c r="F732" s="3"/>
      <c r="G732" s="191"/>
      <c r="H732" s="3"/>
    </row>
    <row r="733" ht="12.75" customHeight="1">
      <c r="C733" s="1"/>
      <c r="D733" s="2"/>
      <c r="F733" s="3"/>
      <c r="G733" s="191"/>
      <c r="H733" s="3"/>
    </row>
    <row r="734" ht="12.75" customHeight="1">
      <c r="C734" s="1"/>
      <c r="D734" s="2"/>
      <c r="F734" s="3"/>
      <c r="G734" s="191"/>
      <c r="H734" s="3"/>
    </row>
    <row r="735" ht="12.75" customHeight="1">
      <c r="C735" s="1"/>
      <c r="D735" s="2"/>
      <c r="F735" s="3"/>
      <c r="G735" s="191"/>
      <c r="H735" s="3"/>
    </row>
    <row r="736" ht="12.75" customHeight="1">
      <c r="C736" s="1"/>
      <c r="D736" s="2"/>
      <c r="F736" s="3"/>
      <c r="G736" s="191"/>
      <c r="H736" s="3"/>
    </row>
    <row r="737" ht="12.75" customHeight="1">
      <c r="C737" s="1"/>
      <c r="D737" s="2"/>
      <c r="F737" s="3"/>
      <c r="G737" s="191"/>
      <c r="H737" s="3"/>
    </row>
    <row r="738" ht="12.75" customHeight="1">
      <c r="C738" s="1"/>
      <c r="D738" s="2"/>
      <c r="F738" s="3"/>
      <c r="G738" s="191"/>
      <c r="H738" s="3"/>
    </row>
    <row r="739" ht="12.75" customHeight="1">
      <c r="C739" s="1"/>
      <c r="D739" s="2"/>
      <c r="F739" s="3"/>
      <c r="G739" s="191"/>
      <c r="H739" s="3"/>
    </row>
    <row r="740" ht="12.75" customHeight="1">
      <c r="C740" s="1"/>
      <c r="D740" s="2"/>
      <c r="F740" s="3"/>
      <c r="G740" s="191"/>
      <c r="H740" s="3"/>
    </row>
    <row r="741" ht="12.75" customHeight="1">
      <c r="C741" s="1"/>
      <c r="D741" s="2"/>
      <c r="F741" s="3"/>
      <c r="G741" s="191"/>
      <c r="H741" s="3"/>
    </row>
    <row r="742" ht="12.75" customHeight="1">
      <c r="C742" s="1"/>
      <c r="D742" s="2"/>
      <c r="F742" s="3"/>
      <c r="G742" s="191"/>
      <c r="H742" s="3"/>
    </row>
    <row r="743" ht="12.75" customHeight="1">
      <c r="C743" s="1"/>
      <c r="D743" s="2"/>
      <c r="F743" s="3"/>
      <c r="G743" s="191"/>
      <c r="H743" s="3"/>
    </row>
    <row r="744" ht="12.75" customHeight="1">
      <c r="C744" s="1"/>
      <c r="D744" s="2"/>
      <c r="F744" s="3"/>
      <c r="G744" s="191"/>
      <c r="H744" s="3"/>
    </row>
    <row r="745" ht="12.75" customHeight="1">
      <c r="C745" s="1"/>
      <c r="D745" s="2"/>
      <c r="F745" s="3"/>
      <c r="G745" s="191"/>
      <c r="H745" s="3"/>
    </row>
    <row r="746" ht="12.75" customHeight="1">
      <c r="C746" s="1"/>
      <c r="D746" s="2"/>
      <c r="F746" s="3"/>
      <c r="G746" s="191"/>
      <c r="H746" s="3"/>
    </row>
    <row r="747" ht="12.75" customHeight="1">
      <c r="C747" s="1"/>
      <c r="D747" s="2"/>
      <c r="F747" s="3"/>
      <c r="G747" s="191"/>
      <c r="H747" s="3"/>
    </row>
    <row r="748" ht="12.75" customHeight="1">
      <c r="C748" s="1"/>
      <c r="D748" s="2"/>
      <c r="F748" s="3"/>
      <c r="G748" s="191"/>
      <c r="H748" s="3"/>
    </row>
    <row r="749" ht="12.75" customHeight="1">
      <c r="C749" s="1"/>
      <c r="D749" s="2"/>
      <c r="F749" s="3"/>
      <c r="G749" s="191"/>
      <c r="H749" s="3"/>
    </row>
    <row r="750" ht="12.75" customHeight="1">
      <c r="C750" s="1"/>
      <c r="D750" s="2"/>
      <c r="F750" s="3"/>
      <c r="G750" s="191"/>
      <c r="H750" s="3"/>
    </row>
    <row r="751" ht="12.75" customHeight="1">
      <c r="C751" s="1"/>
      <c r="D751" s="2"/>
      <c r="F751" s="3"/>
      <c r="G751" s="191"/>
      <c r="H751" s="3"/>
    </row>
    <row r="752" ht="12.75" customHeight="1">
      <c r="C752" s="1"/>
      <c r="D752" s="2"/>
      <c r="F752" s="3"/>
      <c r="G752" s="191"/>
      <c r="H752" s="3"/>
    </row>
    <row r="753" ht="12.75" customHeight="1">
      <c r="C753" s="1"/>
      <c r="D753" s="2"/>
      <c r="F753" s="3"/>
      <c r="G753" s="191"/>
      <c r="H753" s="3"/>
    </row>
    <row r="754" ht="12.75" customHeight="1">
      <c r="C754" s="1"/>
      <c r="D754" s="2"/>
      <c r="F754" s="3"/>
      <c r="G754" s="191"/>
      <c r="H754" s="3"/>
    </row>
    <row r="755" ht="12.75" customHeight="1">
      <c r="C755" s="1"/>
      <c r="D755" s="2"/>
      <c r="F755" s="3"/>
      <c r="G755" s="191"/>
      <c r="H755" s="3"/>
    </row>
    <row r="756" ht="12.75" customHeight="1">
      <c r="C756" s="1"/>
      <c r="D756" s="2"/>
      <c r="F756" s="3"/>
      <c r="G756" s="191"/>
      <c r="H756" s="3"/>
    </row>
    <row r="757" ht="12.75" customHeight="1">
      <c r="C757" s="1"/>
      <c r="D757" s="2"/>
      <c r="F757" s="3"/>
      <c r="G757" s="191"/>
      <c r="H757" s="3"/>
    </row>
    <row r="758" ht="12.75" customHeight="1">
      <c r="C758" s="1"/>
      <c r="D758" s="2"/>
      <c r="F758" s="3"/>
      <c r="G758" s="191"/>
      <c r="H758" s="3"/>
    </row>
    <row r="759" ht="12.75" customHeight="1">
      <c r="C759" s="1"/>
      <c r="D759" s="2"/>
      <c r="F759" s="3"/>
      <c r="G759" s="191"/>
      <c r="H759" s="3"/>
    </row>
    <row r="760" ht="12.75" customHeight="1">
      <c r="C760" s="1"/>
      <c r="D760" s="2"/>
      <c r="F760" s="3"/>
      <c r="G760" s="191"/>
      <c r="H760" s="3"/>
    </row>
    <row r="761" ht="12.75" customHeight="1">
      <c r="C761" s="1"/>
      <c r="D761" s="2"/>
      <c r="F761" s="3"/>
      <c r="G761" s="191"/>
      <c r="H761" s="3"/>
    </row>
    <row r="762" ht="12.75" customHeight="1">
      <c r="C762" s="1"/>
      <c r="D762" s="2"/>
      <c r="F762" s="3"/>
      <c r="G762" s="191"/>
      <c r="H762" s="3"/>
    </row>
    <row r="763" ht="12.75" customHeight="1">
      <c r="C763" s="1"/>
      <c r="D763" s="2"/>
      <c r="F763" s="3"/>
      <c r="G763" s="191"/>
      <c r="H763" s="3"/>
    </row>
    <row r="764" ht="12.75" customHeight="1">
      <c r="C764" s="1"/>
      <c r="D764" s="2"/>
      <c r="F764" s="3"/>
      <c r="G764" s="191"/>
      <c r="H764" s="3"/>
    </row>
    <row r="765" ht="12.75" customHeight="1">
      <c r="C765" s="1"/>
      <c r="D765" s="2"/>
      <c r="F765" s="3"/>
      <c r="G765" s="191"/>
      <c r="H765" s="3"/>
    </row>
    <row r="766" ht="12.75" customHeight="1">
      <c r="C766" s="1"/>
      <c r="D766" s="2"/>
      <c r="F766" s="3"/>
      <c r="G766" s="191"/>
      <c r="H766" s="3"/>
    </row>
    <row r="767" ht="12.75" customHeight="1">
      <c r="C767" s="1"/>
      <c r="D767" s="2"/>
      <c r="F767" s="3"/>
      <c r="G767" s="191"/>
      <c r="H767" s="3"/>
    </row>
    <row r="768" ht="12.75" customHeight="1">
      <c r="C768" s="1"/>
      <c r="D768" s="2"/>
      <c r="F768" s="3"/>
      <c r="G768" s="191"/>
      <c r="H768" s="3"/>
    </row>
    <row r="769" ht="12.75" customHeight="1">
      <c r="C769" s="1"/>
      <c r="D769" s="2"/>
      <c r="F769" s="3"/>
      <c r="G769" s="191"/>
      <c r="H769" s="3"/>
    </row>
    <row r="770" ht="12.75" customHeight="1">
      <c r="C770" s="1"/>
      <c r="D770" s="2"/>
      <c r="F770" s="3"/>
      <c r="G770" s="191"/>
      <c r="H770" s="3"/>
    </row>
    <row r="771" ht="12.75" customHeight="1">
      <c r="C771" s="1"/>
      <c r="D771" s="2"/>
      <c r="F771" s="3"/>
      <c r="G771" s="191"/>
      <c r="H771" s="3"/>
    </row>
    <row r="772" ht="12.75" customHeight="1">
      <c r="C772" s="1"/>
      <c r="D772" s="2"/>
      <c r="F772" s="3"/>
      <c r="G772" s="191"/>
      <c r="H772" s="3"/>
    </row>
    <row r="773" ht="12.75" customHeight="1">
      <c r="C773" s="1"/>
      <c r="D773" s="2"/>
      <c r="F773" s="3"/>
      <c r="G773" s="191"/>
      <c r="H773" s="3"/>
    </row>
    <row r="774" ht="12.75" customHeight="1">
      <c r="C774" s="1"/>
      <c r="D774" s="2"/>
      <c r="F774" s="3"/>
      <c r="G774" s="191"/>
      <c r="H774" s="3"/>
    </row>
    <row r="775" ht="12.75" customHeight="1">
      <c r="C775" s="1"/>
      <c r="D775" s="2"/>
      <c r="F775" s="3"/>
      <c r="G775" s="191"/>
      <c r="H775" s="3"/>
    </row>
    <row r="776" ht="12.75" customHeight="1">
      <c r="C776" s="1"/>
      <c r="D776" s="2"/>
      <c r="F776" s="3"/>
      <c r="G776" s="191"/>
      <c r="H776" s="3"/>
    </row>
    <row r="777" ht="12.75" customHeight="1">
      <c r="C777" s="1"/>
      <c r="D777" s="2"/>
      <c r="F777" s="3"/>
      <c r="G777" s="191"/>
      <c r="H777" s="3"/>
    </row>
    <row r="778" ht="12.75" customHeight="1">
      <c r="C778" s="1"/>
      <c r="D778" s="2"/>
      <c r="F778" s="3"/>
      <c r="G778" s="191"/>
      <c r="H778" s="3"/>
    </row>
    <row r="779" ht="12.75" customHeight="1">
      <c r="C779" s="1"/>
      <c r="D779" s="2"/>
      <c r="F779" s="3"/>
      <c r="G779" s="191"/>
      <c r="H779" s="3"/>
    </row>
    <row r="780" ht="12.75" customHeight="1">
      <c r="C780" s="1"/>
      <c r="D780" s="2"/>
      <c r="F780" s="3"/>
      <c r="G780" s="191"/>
      <c r="H780" s="3"/>
    </row>
    <row r="781" ht="12.75" customHeight="1">
      <c r="C781" s="1"/>
      <c r="D781" s="2"/>
      <c r="F781" s="3"/>
      <c r="G781" s="191"/>
      <c r="H781" s="3"/>
    </row>
    <row r="782" ht="12.75" customHeight="1">
      <c r="C782" s="1"/>
      <c r="D782" s="2"/>
      <c r="F782" s="3"/>
      <c r="G782" s="191"/>
      <c r="H782" s="3"/>
    </row>
    <row r="783" ht="12.75" customHeight="1">
      <c r="C783" s="1"/>
      <c r="D783" s="2"/>
      <c r="F783" s="3"/>
      <c r="G783" s="191"/>
      <c r="H783" s="3"/>
    </row>
    <row r="784" ht="12.75" customHeight="1">
      <c r="C784" s="1"/>
      <c r="D784" s="2"/>
      <c r="F784" s="3"/>
      <c r="G784" s="191"/>
      <c r="H784" s="3"/>
    </row>
    <row r="785" ht="12.75" customHeight="1">
      <c r="C785" s="1"/>
      <c r="D785" s="2"/>
      <c r="F785" s="3"/>
      <c r="G785" s="191"/>
      <c r="H785" s="3"/>
    </row>
    <row r="786" ht="12.75" customHeight="1">
      <c r="C786" s="1"/>
      <c r="D786" s="2"/>
      <c r="F786" s="3"/>
      <c r="G786" s="191"/>
      <c r="H786" s="3"/>
    </row>
    <row r="787" ht="12.75" customHeight="1">
      <c r="C787" s="1"/>
      <c r="D787" s="2"/>
      <c r="F787" s="3"/>
      <c r="G787" s="191"/>
      <c r="H787" s="3"/>
    </row>
    <row r="788" ht="12.75" customHeight="1">
      <c r="C788" s="1"/>
      <c r="D788" s="2"/>
      <c r="F788" s="3"/>
      <c r="G788" s="191"/>
      <c r="H788" s="3"/>
    </row>
    <row r="789" ht="12.75" customHeight="1">
      <c r="C789" s="1"/>
      <c r="D789" s="2"/>
      <c r="F789" s="3"/>
      <c r="G789" s="191"/>
      <c r="H789" s="3"/>
    </row>
    <row r="790" ht="12.75" customHeight="1">
      <c r="C790" s="1"/>
      <c r="D790" s="2"/>
      <c r="F790" s="3"/>
      <c r="G790" s="191"/>
      <c r="H790" s="3"/>
    </row>
    <row r="791" ht="12.75" customHeight="1">
      <c r="C791" s="1"/>
      <c r="D791" s="2"/>
      <c r="F791" s="3"/>
      <c r="G791" s="191"/>
      <c r="H791" s="3"/>
    </row>
    <row r="792" ht="12.75" customHeight="1">
      <c r="C792" s="1"/>
      <c r="D792" s="2"/>
      <c r="F792" s="3"/>
      <c r="G792" s="191"/>
      <c r="H792" s="3"/>
    </row>
    <row r="793" ht="12.75" customHeight="1">
      <c r="C793" s="1"/>
      <c r="D793" s="2"/>
      <c r="F793" s="3"/>
      <c r="G793" s="191"/>
      <c r="H793" s="3"/>
    </row>
    <row r="794" ht="12.75" customHeight="1">
      <c r="C794" s="1"/>
      <c r="D794" s="2"/>
      <c r="F794" s="3"/>
      <c r="G794" s="191"/>
      <c r="H794" s="3"/>
    </row>
    <row r="795" ht="12.75" customHeight="1">
      <c r="C795" s="1"/>
      <c r="D795" s="2"/>
      <c r="F795" s="3"/>
      <c r="G795" s="191"/>
      <c r="H795" s="3"/>
    </row>
    <row r="796" ht="12.75" customHeight="1">
      <c r="C796" s="1"/>
      <c r="D796" s="2"/>
      <c r="F796" s="3"/>
      <c r="G796" s="191"/>
      <c r="H796" s="3"/>
    </row>
    <row r="797" ht="12.75" customHeight="1">
      <c r="C797" s="1"/>
      <c r="D797" s="2"/>
      <c r="F797" s="3"/>
      <c r="G797" s="191"/>
      <c r="H797" s="3"/>
    </row>
    <row r="798" ht="12.75" customHeight="1">
      <c r="C798" s="1"/>
      <c r="D798" s="2"/>
      <c r="F798" s="3"/>
      <c r="G798" s="191"/>
      <c r="H798" s="3"/>
    </row>
    <row r="799" ht="12.75" customHeight="1">
      <c r="C799" s="1"/>
      <c r="D799" s="2"/>
      <c r="F799" s="3"/>
      <c r="G799" s="191"/>
      <c r="H799" s="3"/>
    </row>
    <row r="800" ht="12.75" customHeight="1">
      <c r="C800" s="1"/>
      <c r="D800" s="2"/>
      <c r="F800" s="3"/>
      <c r="G800" s="191"/>
      <c r="H800" s="3"/>
    </row>
    <row r="801" ht="12.75" customHeight="1">
      <c r="C801" s="1"/>
      <c r="D801" s="2"/>
      <c r="F801" s="3"/>
      <c r="G801" s="191"/>
      <c r="H801" s="3"/>
    </row>
    <row r="802" ht="12.75" customHeight="1">
      <c r="C802" s="1"/>
      <c r="D802" s="2"/>
      <c r="F802" s="3"/>
      <c r="G802" s="191"/>
      <c r="H802" s="3"/>
    </row>
    <row r="803" ht="12.75" customHeight="1">
      <c r="C803" s="1"/>
      <c r="D803" s="2"/>
      <c r="F803" s="3"/>
      <c r="G803" s="191"/>
      <c r="H803" s="3"/>
    </row>
    <row r="804" ht="12.75" customHeight="1">
      <c r="C804" s="1"/>
      <c r="D804" s="2"/>
      <c r="F804" s="3"/>
      <c r="G804" s="191"/>
      <c r="H804" s="3"/>
    </row>
    <row r="805" ht="12.75" customHeight="1">
      <c r="C805" s="1"/>
      <c r="D805" s="2"/>
      <c r="F805" s="3"/>
      <c r="G805" s="191"/>
      <c r="H805" s="3"/>
    </row>
    <row r="806" ht="12.75" customHeight="1">
      <c r="C806" s="1"/>
      <c r="D806" s="2"/>
      <c r="F806" s="3"/>
      <c r="G806" s="191"/>
      <c r="H806" s="3"/>
    </row>
    <row r="807" ht="12.75" customHeight="1">
      <c r="C807" s="1"/>
      <c r="D807" s="2"/>
      <c r="F807" s="3"/>
      <c r="G807" s="191"/>
      <c r="H807" s="3"/>
    </row>
    <row r="808" ht="12.75" customHeight="1">
      <c r="C808" s="1"/>
      <c r="D808" s="2"/>
      <c r="F808" s="3"/>
      <c r="G808" s="191"/>
      <c r="H808" s="3"/>
    </row>
    <row r="809" ht="12.75" customHeight="1">
      <c r="C809" s="1"/>
      <c r="D809" s="2"/>
      <c r="F809" s="3"/>
      <c r="G809" s="191"/>
      <c r="H809" s="3"/>
    </row>
    <row r="810" ht="12.75" customHeight="1">
      <c r="C810" s="1"/>
      <c r="D810" s="2"/>
      <c r="F810" s="3"/>
      <c r="G810" s="191"/>
      <c r="H810" s="3"/>
    </row>
    <row r="811" ht="12.75" customHeight="1">
      <c r="C811" s="1"/>
      <c r="D811" s="2"/>
      <c r="F811" s="3"/>
      <c r="G811" s="191"/>
      <c r="H811" s="3"/>
    </row>
    <row r="812" ht="12.75" customHeight="1">
      <c r="C812" s="1"/>
      <c r="D812" s="2"/>
      <c r="F812" s="3"/>
      <c r="G812" s="191"/>
      <c r="H812" s="3"/>
    </row>
    <row r="813" ht="12.75" customHeight="1">
      <c r="C813" s="1"/>
      <c r="D813" s="2"/>
      <c r="F813" s="3"/>
      <c r="G813" s="191"/>
      <c r="H813" s="3"/>
    </row>
    <row r="814" ht="12.75" customHeight="1">
      <c r="C814" s="1"/>
      <c r="D814" s="2"/>
      <c r="F814" s="3"/>
      <c r="G814" s="191"/>
      <c r="H814" s="3"/>
    </row>
    <row r="815" ht="12.75" customHeight="1">
      <c r="C815" s="1"/>
      <c r="D815" s="2"/>
      <c r="F815" s="3"/>
      <c r="G815" s="191"/>
      <c r="H815" s="3"/>
    </row>
    <row r="816" ht="12.75" customHeight="1">
      <c r="C816" s="1"/>
      <c r="D816" s="2"/>
      <c r="F816" s="3"/>
      <c r="G816" s="191"/>
      <c r="H816" s="3"/>
    </row>
    <row r="817" ht="12.75" customHeight="1">
      <c r="C817" s="1"/>
      <c r="D817" s="2"/>
      <c r="F817" s="3"/>
      <c r="G817" s="191"/>
      <c r="H817" s="3"/>
    </row>
    <row r="818" ht="12.75" customHeight="1">
      <c r="C818" s="1"/>
      <c r="D818" s="2"/>
      <c r="F818" s="3"/>
      <c r="G818" s="191"/>
      <c r="H818" s="3"/>
    </row>
    <row r="819" ht="12.75" customHeight="1">
      <c r="C819" s="1"/>
      <c r="D819" s="2"/>
      <c r="F819" s="3"/>
      <c r="G819" s="191"/>
      <c r="H819" s="3"/>
    </row>
    <row r="820" ht="12.75" customHeight="1">
      <c r="C820" s="1"/>
      <c r="D820" s="2"/>
      <c r="F820" s="3"/>
      <c r="G820" s="191"/>
      <c r="H820" s="3"/>
    </row>
    <row r="821" ht="12.75" customHeight="1">
      <c r="C821" s="1"/>
      <c r="D821" s="2"/>
      <c r="F821" s="3"/>
      <c r="G821" s="191"/>
      <c r="H821" s="3"/>
    </row>
    <row r="822" ht="12.75" customHeight="1">
      <c r="C822" s="1"/>
      <c r="D822" s="2"/>
      <c r="F822" s="3"/>
      <c r="G822" s="191"/>
      <c r="H822" s="3"/>
    </row>
    <row r="823" ht="12.75" customHeight="1">
      <c r="C823" s="1"/>
      <c r="D823" s="2"/>
      <c r="F823" s="3"/>
      <c r="G823" s="191"/>
      <c r="H823" s="3"/>
    </row>
    <row r="824" ht="12.75" customHeight="1">
      <c r="C824" s="1"/>
      <c r="D824" s="2"/>
      <c r="F824" s="3"/>
      <c r="G824" s="191"/>
      <c r="H824" s="3"/>
    </row>
    <row r="825" ht="12.75" customHeight="1">
      <c r="C825" s="1"/>
      <c r="D825" s="2"/>
      <c r="F825" s="3"/>
      <c r="G825" s="191"/>
      <c r="H825" s="3"/>
    </row>
    <row r="826" ht="12.75" customHeight="1">
      <c r="C826" s="1"/>
      <c r="D826" s="2"/>
      <c r="F826" s="3"/>
      <c r="G826" s="191"/>
      <c r="H826" s="3"/>
    </row>
    <row r="827" ht="12.75" customHeight="1">
      <c r="C827" s="1"/>
      <c r="D827" s="2"/>
      <c r="F827" s="3"/>
      <c r="G827" s="191"/>
      <c r="H827" s="3"/>
    </row>
    <row r="828" ht="12.75" customHeight="1">
      <c r="C828" s="1"/>
      <c r="D828" s="2"/>
      <c r="F828" s="3"/>
      <c r="G828" s="191"/>
      <c r="H828" s="3"/>
    </row>
    <row r="829" ht="12.75" customHeight="1">
      <c r="C829" s="1"/>
      <c r="D829" s="2"/>
      <c r="F829" s="3"/>
      <c r="G829" s="191"/>
      <c r="H829" s="3"/>
    </row>
    <row r="830" ht="12.75" customHeight="1">
      <c r="C830" s="1"/>
      <c r="D830" s="2"/>
      <c r="F830" s="3"/>
      <c r="G830" s="191"/>
      <c r="H830" s="3"/>
    </row>
    <row r="831" ht="12.75" customHeight="1">
      <c r="C831" s="1"/>
      <c r="D831" s="2"/>
      <c r="F831" s="3"/>
      <c r="G831" s="191"/>
      <c r="H831" s="3"/>
    </row>
    <row r="832" ht="12.75" customHeight="1">
      <c r="C832" s="1"/>
      <c r="D832" s="2"/>
      <c r="F832" s="3"/>
      <c r="G832" s="191"/>
      <c r="H832" s="3"/>
    </row>
    <row r="833" ht="12.75" customHeight="1">
      <c r="C833" s="1"/>
      <c r="D833" s="2"/>
      <c r="F833" s="3"/>
      <c r="G833" s="191"/>
      <c r="H833" s="3"/>
    </row>
    <row r="834" ht="12.75" customHeight="1">
      <c r="C834" s="1"/>
      <c r="D834" s="2"/>
      <c r="F834" s="3"/>
      <c r="G834" s="191"/>
      <c r="H834" s="3"/>
    </row>
    <row r="835" ht="12.75" customHeight="1">
      <c r="C835" s="1"/>
      <c r="D835" s="2"/>
      <c r="F835" s="3"/>
      <c r="G835" s="191"/>
      <c r="H835" s="3"/>
    </row>
    <row r="836" ht="12.75" customHeight="1">
      <c r="C836" s="1"/>
      <c r="D836" s="2"/>
      <c r="F836" s="3"/>
      <c r="G836" s="191"/>
      <c r="H836" s="3"/>
    </row>
    <row r="837" ht="12.75" customHeight="1">
      <c r="C837" s="1"/>
      <c r="D837" s="2"/>
      <c r="F837" s="3"/>
      <c r="G837" s="191"/>
      <c r="H837" s="3"/>
    </row>
    <row r="838" ht="12.75" customHeight="1">
      <c r="C838" s="1"/>
      <c r="D838" s="2"/>
      <c r="F838" s="3"/>
      <c r="G838" s="191"/>
      <c r="H838" s="3"/>
    </row>
    <row r="839" ht="12.75" customHeight="1">
      <c r="C839" s="1"/>
      <c r="D839" s="2"/>
      <c r="F839" s="3"/>
      <c r="G839" s="191"/>
      <c r="H839" s="3"/>
    </row>
    <row r="840" ht="12.75" customHeight="1">
      <c r="C840" s="1"/>
      <c r="D840" s="2"/>
      <c r="F840" s="3"/>
      <c r="G840" s="191"/>
      <c r="H840" s="3"/>
    </row>
    <row r="841" ht="12.75" customHeight="1">
      <c r="C841" s="1"/>
      <c r="D841" s="2"/>
      <c r="F841" s="3"/>
      <c r="G841" s="191"/>
      <c r="H841" s="3"/>
    </row>
    <row r="842" ht="12.75" customHeight="1">
      <c r="C842" s="1"/>
      <c r="D842" s="2"/>
      <c r="F842" s="3"/>
      <c r="G842" s="191"/>
      <c r="H842" s="3"/>
    </row>
    <row r="843" ht="12.75" customHeight="1">
      <c r="C843" s="1"/>
      <c r="D843" s="2"/>
      <c r="F843" s="3"/>
      <c r="G843" s="191"/>
      <c r="H843" s="3"/>
    </row>
    <row r="844" ht="12.75" customHeight="1">
      <c r="C844" s="1"/>
      <c r="D844" s="2"/>
      <c r="F844" s="3"/>
      <c r="G844" s="191"/>
      <c r="H844" s="3"/>
    </row>
    <row r="845" ht="12.75" customHeight="1">
      <c r="C845" s="1"/>
      <c r="D845" s="2"/>
      <c r="F845" s="3"/>
      <c r="G845" s="191"/>
      <c r="H845" s="3"/>
    </row>
    <row r="846" ht="12.75" customHeight="1">
      <c r="C846" s="1"/>
      <c r="D846" s="2"/>
      <c r="F846" s="3"/>
      <c r="G846" s="191"/>
      <c r="H846" s="3"/>
    </row>
    <row r="847" ht="12.75" customHeight="1">
      <c r="C847" s="1"/>
      <c r="D847" s="2"/>
      <c r="F847" s="3"/>
      <c r="G847" s="191"/>
      <c r="H847" s="3"/>
    </row>
    <row r="848" ht="12.75" customHeight="1">
      <c r="C848" s="1"/>
      <c r="D848" s="2"/>
      <c r="F848" s="3"/>
      <c r="G848" s="191"/>
      <c r="H848" s="3"/>
    </row>
    <row r="849" ht="12.75" customHeight="1">
      <c r="C849" s="1"/>
      <c r="D849" s="2"/>
      <c r="F849" s="3"/>
      <c r="G849" s="191"/>
      <c r="H849" s="3"/>
    </row>
    <row r="850" ht="12.75" customHeight="1">
      <c r="C850" s="1"/>
      <c r="D850" s="2"/>
      <c r="F850" s="3"/>
      <c r="G850" s="191"/>
      <c r="H850" s="3"/>
    </row>
    <row r="851" ht="12.75" customHeight="1">
      <c r="C851" s="1"/>
      <c r="D851" s="2"/>
      <c r="F851" s="3"/>
      <c r="G851" s="191"/>
      <c r="H851" s="3"/>
    </row>
    <row r="852" ht="12.75" customHeight="1">
      <c r="C852" s="1"/>
      <c r="D852" s="2"/>
      <c r="F852" s="3"/>
      <c r="G852" s="191"/>
      <c r="H852" s="3"/>
    </row>
    <row r="853" ht="12.75" customHeight="1">
      <c r="C853" s="1"/>
      <c r="D853" s="2"/>
      <c r="F853" s="3"/>
      <c r="G853" s="191"/>
      <c r="H853" s="3"/>
    </row>
    <row r="854" ht="12.75" customHeight="1">
      <c r="C854" s="1"/>
      <c r="D854" s="2"/>
      <c r="F854" s="3"/>
      <c r="G854" s="191"/>
      <c r="H854" s="3"/>
    </row>
    <row r="855" ht="12.75" customHeight="1">
      <c r="C855" s="1"/>
      <c r="D855" s="2"/>
      <c r="F855" s="3"/>
      <c r="G855" s="191"/>
      <c r="H855" s="3"/>
    </row>
    <row r="856" ht="12.75" customHeight="1">
      <c r="C856" s="1"/>
      <c r="D856" s="2"/>
      <c r="F856" s="3"/>
      <c r="G856" s="191"/>
      <c r="H856" s="3"/>
    </row>
    <row r="857" ht="12.75" customHeight="1">
      <c r="C857" s="1"/>
      <c r="D857" s="2"/>
      <c r="F857" s="3"/>
      <c r="G857" s="191"/>
      <c r="H857" s="3"/>
    </row>
    <row r="858" ht="12.75" customHeight="1">
      <c r="C858" s="1"/>
      <c r="D858" s="2"/>
      <c r="F858" s="3"/>
      <c r="G858" s="191"/>
      <c r="H858" s="3"/>
    </row>
    <row r="859" ht="12.75" customHeight="1">
      <c r="C859" s="1"/>
      <c r="D859" s="2"/>
      <c r="F859" s="3"/>
      <c r="G859" s="191"/>
      <c r="H859" s="3"/>
    </row>
    <row r="860" ht="12.75" customHeight="1">
      <c r="C860" s="1"/>
      <c r="D860" s="2"/>
      <c r="F860" s="3"/>
      <c r="G860" s="191"/>
      <c r="H860" s="3"/>
    </row>
    <row r="861" ht="12.75" customHeight="1">
      <c r="C861" s="1"/>
      <c r="D861" s="2"/>
      <c r="F861" s="3"/>
      <c r="G861" s="191"/>
      <c r="H861" s="3"/>
    </row>
    <row r="862" ht="12.75" customHeight="1">
      <c r="C862" s="1"/>
      <c r="D862" s="2"/>
      <c r="F862" s="3"/>
      <c r="G862" s="191"/>
      <c r="H862" s="3"/>
    </row>
    <row r="863" ht="12.75" customHeight="1">
      <c r="C863" s="1"/>
      <c r="D863" s="2"/>
      <c r="F863" s="3"/>
      <c r="G863" s="191"/>
      <c r="H863" s="3"/>
    </row>
    <row r="864" ht="12.75" customHeight="1">
      <c r="C864" s="1"/>
      <c r="D864" s="2"/>
      <c r="F864" s="3"/>
      <c r="G864" s="191"/>
      <c r="H864" s="3"/>
    </row>
    <row r="865" ht="12.75" customHeight="1">
      <c r="C865" s="1"/>
      <c r="D865" s="2"/>
      <c r="F865" s="3"/>
      <c r="G865" s="191"/>
      <c r="H865" s="3"/>
    </row>
    <row r="866" ht="12.75" customHeight="1">
      <c r="C866" s="1"/>
      <c r="D866" s="2"/>
      <c r="F866" s="3"/>
      <c r="G866" s="191"/>
      <c r="H866" s="3"/>
    </row>
    <row r="867" ht="12.75" customHeight="1">
      <c r="C867" s="1"/>
      <c r="D867" s="2"/>
      <c r="F867" s="3"/>
      <c r="G867" s="191"/>
      <c r="H867" s="3"/>
    </row>
    <row r="868" ht="12.75" customHeight="1">
      <c r="C868" s="1"/>
      <c r="D868" s="2"/>
      <c r="F868" s="3"/>
      <c r="G868" s="191"/>
      <c r="H868" s="3"/>
    </row>
    <row r="869" ht="12.75" customHeight="1">
      <c r="C869" s="1"/>
      <c r="D869" s="2"/>
      <c r="F869" s="3"/>
      <c r="G869" s="191"/>
      <c r="H869" s="3"/>
    </row>
    <row r="870" ht="12.75" customHeight="1">
      <c r="C870" s="1"/>
      <c r="D870" s="2"/>
      <c r="F870" s="3"/>
      <c r="G870" s="191"/>
      <c r="H870" s="3"/>
    </row>
    <row r="871" ht="12.75" customHeight="1">
      <c r="C871" s="1"/>
      <c r="D871" s="2"/>
      <c r="F871" s="3"/>
      <c r="G871" s="191"/>
      <c r="H871" s="3"/>
    </row>
    <row r="872" ht="12.75" customHeight="1">
      <c r="C872" s="1"/>
      <c r="D872" s="2"/>
      <c r="F872" s="3"/>
      <c r="G872" s="191"/>
      <c r="H872" s="3"/>
    </row>
    <row r="873" ht="12.75" customHeight="1">
      <c r="C873" s="1"/>
      <c r="D873" s="2"/>
      <c r="F873" s="3"/>
      <c r="G873" s="191"/>
      <c r="H873" s="3"/>
    </row>
    <row r="874" ht="12.75" customHeight="1">
      <c r="C874" s="1"/>
      <c r="D874" s="2"/>
      <c r="F874" s="3"/>
      <c r="G874" s="191"/>
      <c r="H874" s="3"/>
    </row>
    <row r="875" ht="12.75" customHeight="1">
      <c r="C875" s="1"/>
      <c r="D875" s="2"/>
      <c r="F875" s="3"/>
      <c r="G875" s="191"/>
      <c r="H875" s="3"/>
    </row>
    <row r="876" ht="12.75" customHeight="1">
      <c r="C876" s="1"/>
      <c r="D876" s="2"/>
      <c r="F876" s="3"/>
      <c r="G876" s="191"/>
      <c r="H876" s="3"/>
    </row>
    <row r="877" ht="12.75" customHeight="1">
      <c r="C877" s="1"/>
      <c r="D877" s="2"/>
      <c r="F877" s="3"/>
      <c r="G877" s="191"/>
      <c r="H877" s="3"/>
    </row>
    <row r="878" ht="12.75" customHeight="1">
      <c r="C878" s="1"/>
      <c r="D878" s="2"/>
      <c r="F878" s="3"/>
      <c r="G878" s="191"/>
      <c r="H878" s="3"/>
    </row>
    <row r="879" ht="12.75" customHeight="1">
      <c r="C879" s="1"/>
      <c r="D879" s="2"/>
      <c r="F879" s="3"/>
      <c r="G879" s="191"/>
      <c r="H879" s="3"/>
    </row>
    <row r="880" ht="12.75" customHeight="1">
      <c r="C880" s="1"/>
      <c r="D880" s="2"/>
      <c r="F880" s="3"/>
      <c r="G880" s="191"/>
      <c r="H880" s="3"/>
    </row>
    <row r="881" ht="12.75" customHeight="1">
      <c r="C881" s="1"/>
      <c r="D881" s="2"/>
      <c r="F881" s="3"/>
      <c r="G881" s="191"/>
      <c r="H881" s="3"/>
    </row>
    <row r="882" ht="12.75" customHeight="1">
      <c r="C882" s="1"/>
      <c r="D882" s="2"/>
      <c r="F882" s="3"/>
      <c r="G882" s="191"/>
      <c r="H882" s="3"/>
    </row>
    <row r="883" ht="12.75" customHeight="1">
      <c r="C883" s="1"/>
      <c r="D883" s="2"/>
      <c r="F883" s="3"/>
      <c r="G883" s="191"/>
      <c r="H883" s="3"/>
      <c r="AN883" s="4" t="s">
        <v>110</v>
      </c>
      <c r="AO883" s="4" t="s">
        <v>111</v>
      </c>
      <c r="AP883" s="4" t="s">
        <v>112</v>
      </c>
      <c r="AQ883" s="4" t="s">
        <v>113</v>
      </c>
      <c r="AS883" s="4" t="s">
        <v>114</v>
      </c>
      <c r="AT883" s="4" t="s">
        <v>115</v>
      </c>
      <c r="AU883" s="4" t="s">
        <v>116</v>
      </c>
      <c r="AV883" s="4" t="s">
        <v>117</v>
      </c>
      <c r="AW883" s="4" t="s">
        <v>118</v>
      </c>
      <c r="AZ883" s="4" t="s">
        <v>119</v>
      </c>
      <c r="BA883" s="4" t="s">
        <v>120</v>
      </c>
      <c r="BB883" s="4" t="s">
        <v>121</v>
      </c>
      <c r="BC883" s="4" t="s">
        <v>122</v>
      </c>
      <c r="BD883" s="4" t="s">
        <v>123</v>
      </c>
      <c r="BE883" s="4" t="s">
        <v>124</v>
      </c>
      <c r="BF883" s="4" t="s">
        <v>125</v>
      </c>
      <c r="BG883" s="4" t="s">
        <v>126</v>
      </c>
      <c r="BH883" s="3" t="s">
        <v>8</v>
      </c>
      <c r="BI883" s="3" t="s">
        <v>127</v>
      </c>
      <c r="BJ883" s="3" t="s">
        <v>128</v>
      </c>
      <c r="BK883" s="3" t="s">
        <v>129</v>
      </c>
      <c r="BL883" s="3" t="s">
        <v>130</v>
      </c>
      <c r="BM883" s="3" t="s">
        <v>131</v>
      </c>
      <c r="BN883" s="3" t="s">
        <v>132</v>
      </c>
      <c r="BO883" s="3" t="s">
        <v>133</v>
      </c>
      <c r="BP883" s="5"/>
      <c r="BQ883" s="5" t="s">
        <v>134</v>
      </c>
      <c r="BR883" s="5" t="s">
        <v>135</v>
      </c>
      <c r="BS883" s="5" t="s">
        <v>136</v>
      </c>
      <c r="BT883" s="5" t="s">
        <v>137</v>
      </c>
      <c r="BU883" s="5" t="s">
        <v>138</v>
      </c>
      <c r="BV883" s="5" t="s">
        <v>139</v>
      </c>
      <c r="BW883" s="5" t="s">
        <v>140</v>
      </c>
      <c r="BX883" s="5"/>
      <c r="BY883" s="5" t="s">
        <v>134</v>
      </c>
      <c r="BZ883" s="5" t="s">
        <v>135</v>
      </c>
      <c r="CA883" s="5" t="s">
        <v>136</v>
      </c>
      <c r="CB883" s="5" t="s">
        <v>137</v>
      </c>
      <c r="CC883" s="5" t="s">
        <v>138</v>
      </c>
      <c r="CD883" s="5" t="s">
        <v>139</v>
      </c>
      <c r="CE883" s="5" t="s">
        <v>140</v>
      </c>
      <c r="CF883" s="5"/>
      <c r="CG883" s="5" t="s">
        <v>141</v>
      </c>
      <c r="CH883" s="5" t="s">
        <v>142</v>
      </c>
      <c r="CI883" s="5" t="s">
        <v>143</v>
      </c>
      <c r="CJ883" s="5" t="s">
        <v>144</v>
      </c>
      <c r="CK883" s="5" t="s">
        <v>145</v>
      </c>
      <c r="CL883" s="5" t="s">
        <v>146</v>
      </c>
      <c r="CM883" s="5" t="s">
        <v>147</v>
      </c>
      <c r="CN883" s="5"/>
      <c r="CO883" s="5" t="s">
        <v>148</v>
      </c>
      <c r="CP883" s="5" t="s">
        <v>149</v>
      </c>
      <c r="CQ883" s="5" t="s">
        <v>150</v>
      </c>
      <c r="CR883" s="5" t="s">
        <v>151</v>
      </c>
      <c r="CS883" s="5" t="s">
        <v>152</v>
      </c>
      <c r="CT883" s="5" t="s">
        <v>153</v>
      </c>
      <c r="CU883" s="5" t="s">
        <v>154</v>
      </c>
      <c r="CV883" s="5" t="s">
        <v>155</v>
      </c>
      <c r="CW883" s="5"/>
      <c r="CX883" s="5" t="s">
        <v>156</v>
      </c>
      <c r="CY883" s="5" t="s">
        <v>157</v>
      </c>
      <c r="CZ883" s="5" t="s">
        <v>158</v>
      </c>
      <c r="DA883" s="5" t="s">
        <v>159</v>
      </c>
      <c r="DB883" s="5" t="s">
        <v>160</v>
      </c>
      <c r="DC883" s="5" t="s">
        <v>161</v>
      </c>
      <c r="DD883" s="5" t="s">
        <v>162</v>
      </c>
      <c r="DE883" s="5" t="s">
        <v>163</v>
      </c>
      <c r="DF883" s="5"/>
      <c r="DG883" s="5" t="s">
        <v>156</v>
      </c>
      <c r="DH883" s="5" t="s">
        <v>157</v>
      </c>
      <c r="DI883" s="5" t="s">
        <v>158</v>
      </c>
      <c r="DJ883" s="5" t="s">
        <v>159</v>
      </c>
      <c r="DK883" s="5" t="s">
        <v>160</v>
      </c>
      <c r="DL883" s="5" t="s">
        <v>161</v>
      </c>
      <c r="DM883" s="5" t="s">
        <v>162</v>
      </c>
      <c r="DN883" s="5" t="s">
        <v>163</v>
      </c>
      <c r="DO883" s="5"/>
      <c r="DP883" s="5" t="s">
        <v>164</v>
      </c>
      <c r="DQ883" s="5" t="s">
        <v>165</v>
      </c>
      <c r="DR883" s="5" t="s">
        <v>166</v>
      </c>
      <c r="DS883" s="5" t="s">
        <v>167</v>
      </c>
      <c r="DT883" s="5" t="s">
        <v>168</v>
      </c>
      <c r="DU883" s="5" t="s">
        <v>169</v>
      </c>
      <c r="DV883" s="5" t="s">
        <v>170</v>
      </c>
      <c r="DW883" s="5" t="s">
        <v>171</v>
      </c>
      <c r="DX883" s="5"/>
    </row>
    <row r="884" ht="12.75" customHeight="1">
      <c r="C884" s="1"/>
      <c r="D884" s="2"/>
      <c r="F884" s="3"/>
      <c r="G884" s="191"/>
      <c r="H884" s="3"/>
      <c r="AL884" s="5" t="s">
        <v>172</v>
      </c>
      <c r="AN884" s="5">
        <v>50.0</v>
      </c>
      <c r="AO884" s="5">
        <v>60.0</v>
      </c>
      <c r="AP884" s="5">
        <v>65.0</v>
      </c>
      <c r="AQ884" s="5">
        <v>70.0</v>
      </c>
      <c r="AR884" s="5"/>
      <c r="AS884" s="5">
        <v>80.0</v>
      </c>
      <c r="AT884" s="5">
        <v>85.0</v>
      </c>
      <c r="AU884" s="5">
        <v>92.0</v>
      </c>
      <c r="AV884" s="5">
        <v>97.5</v>
      </c>
      <c r="AW884" s="5">
        <v>105.0</v>
      </c>
      <c r="AX884" s="5"/>
      <c r="AY884" s="5"/>
      <c r="AZ884" s="5">
        <v>60.0</v>
      </c>
      <c r="BA884" s="5">
        <v>65.0</v>
      </c>
      <c r="BB884" s="5">
        <v>70.0</v>
      </c>
      <c r="BC884" s="5">
        <v>80.0</v>
      </c>
      <c r="BD884" s="5">
        <v>85.0</v>
      </c>
      <c r="BE884" s="5">
        <v>92.5</v>
      </c>
      <c r="BF884" s="5">
        <v>97.5</v>
      </c>
      <c r="BG884" s="5">
        <v>105.0</v>
      </c>
      <c r="BH884" s="186" t="s">
        <v>8</v>
      </c>
      <c r="BI884" s="186">
        <v>45.0</v>
      </c>
      <c r="BJ884" s="186">
        <v>50.0</v>
      </c>
      <c r="BK884" s="186">
        <v>55.0</v>
      </c>
      <c r="BL884" s="186">
        <v>60.0</v>
      </c>
      <c r="BM884" s="186">
        <v>65.0</v>
      </c>
      <c r="BN884" s="186">
        <v>70.0</v>
      </c>
      <c r="BO884" s="186">
        <v>80.0</v>
      </c>
      <c r="BP884" s="187"/>
      <c r="BQ884" s="187">
        <v>55.0</v>
      </c>
      <c r="BR884" s="187">
        <v>62.0</v>
      </c>
      <c r="BS884" s="187">
        <v>70.0</v>
      </c>
      <c r="BT884" s="187">
        <v>75.0</v>
      </c>
      <c r="BU884" s="187">
        <v>80.0</v>
      </c>
      <c r="BV884" s="187">
        <v>90.0</v>
      </c>
      <c r="BW884" s="187">
        <v>100.0</v>
      </c>
      <c r="BX884" s="187"/>
      <c r="BY884" s="187">
        <v>55.0</v>
      </c>
      <c r="BZ884" s="187">
        <v>62.0</v>
      </c>
      <c r="CA884" s="187">
        <v>70.0</v>
      </c>
      <c r="CB884" s="187">
        <v>75.0</v>
      </c>
      <c r="CC884" s="187">
        <v>80.0</v>
      </c>
      <c r="CD884" s="187">
        <v>90.0</v>
      </c>
      <c r="CE884" s="187">
        <v>100.0</v>
      </c>
      <c r="CF884" s="187"/>
      <c r="CG884" s="187">
        <v>65.0</v>
      </c>
      <c r="CH884" s="187">
        <v>72.0</v>
      </c>
      <c r="CI884" s="187">
        <v>80.0</v>
      </c>
      <c r="CJ884" s="187">
        <v>85.0</v>
      </c>
      <c r="CK884" s="187">
        <v>95.0</v>
      </c>
      <c r="CL884" s="187">
        <v>105.0</v>
      </c>
      <c r="CM884" s="187">
        <v>115.0</v>
      </c>
      <c r="CN884" s="187"/>
      <c r="CO884" s="4">
        <v>60.0</v>
      </c>
      <c r="CP884" s="187">
        <v>70.0</v>
      </c>
      <c r="CQ884" s="187">
        <v>85.0</v>
      </c>
      <c r="CR884" s="187">
        <v>100.0</v>
      </c>
      <c r="CS884" s="187">
        <v>110.0</v>
      </c>
      <c r="CT884" s="187">
        <v>120.0</v>
      </c>
      <c r="CU884" s="187">
        <v>125.0</v>
      </c>
      <c r="CV884" s="187">
        <v>135.0</v>
      </c>
      <c r="CW884" s="187"/>
      <c r="CX884" s="187">
        <v>100.0</v>
      </c>
      <c r="CY884" s="187">
        <v>115.0</v>
      </c>
      <c r="CZ884" s="187">
        <v>130.0</v>
      </c>
      <c r="DA884" s="187">
        <v>145.0</v>
      </c>
      <c r="DB884" s="187">
        <v>160.0</v>
      </c>
      <c r="DC884" s="187">
        <v>170.0</v>
      </c>
      <c r="DD884" s="187">
        <v>180.0</v>
      </c>
      <c r="DE884" s="187">
        <v>190.0</v>
      </c>
      <c r="DF884" s="187"/>
      <c r="DG884" s="187">
        <v>100.0</v>
      </c>
      <c r="DH884" s="187">
        <v>115.0</v>
      </c>
      <c r="DI884" s="187">
        <v>130.0</v>
      </c>
      <c r="DJ884" s="187">
        <v>145.0</v>
      </c>
      <c r="DK884" s="187">
        <v>160.0</v>
      </c>
      <c r="DL884" s="187">
        <v>170.0</v>
      </c>
      <c r="DM884" s="187">
        <v>180.0</v>
      </c>
      <c r="DN884" s="187">
        <v>190.0</v>
      </c>
      <c r="DO884" s="187"/>
      <c r="DP884" s="187">
        <v>115.0</v>
      </c>
      <c r="DQ884" s="187">
        <v>135.0</v>
      </c>
      <c r="DR884" s="187">
        <v>150.0</v>
      </c>
      <c r="DS884" s="187">
        <v>165.0</v>
      </c>
      <c r="DT884" s="187">
        <v>180.0</v>
      </c>
      <c r="DU884" s="187">
        <v>190.0</v>
      </c>
      <c r="DV884" s="187">
        <v>200.0</v>
      </c>
      <c r="DW884" s="187">
        <v>210.0</v>
      </c>
      <c r="DX884" s="187"/>
    </row>
    <row r="885" ht="12.75" customHeight="1">
      <c r="C885" s="1"/>
      <c r="D885" s="2"/>
      <c r="F885" s="3"/>
      <c r="G885" s="191"/>
      <c r="H885" s="3"/>
      <c r="AL885" s="5" t="s">
        <v>173</v>
      </c>
      <c r="AN885" s="5">
        <v>75.0</v>
      </c>
      <c r="AO885" s="5">
        <v>90.0</v>
      </c>
      <c r="AP885" s="5">
        <v>97.0</v>
      </c>
      <c r="AQ885" s="5">
        <v>107.0</v>
      </c>
      <c r="AR885" s="5"/>
      <c r="AS885" s="5">
        <v>120.0</v>
      </c>
      <c r="AT885" s="5">
        <v>130.0</v>
      </c>
      <c r="AU885" s="5">
        <v>140.0</v>
      </c>
      <c r="AV885" s="5">
        <v>147.5</v>
      </c>
      <c r="AW885" s="5">
        <v>160.0</v>
      </c>
      <c r="AX885" s="5"/>
      <c r="AY885" s="5"/>
      <c r="AZ885" s="5">
        <v>90.0</v>
      </c>
      <c r="BA885" s="5">
        <v>97.5</v>
      </c>
      <c r="BB885" s="5">
        <v>107.5</v>
      </c>
      <c r="BC885" s="5">
        <v>120.0</v>
      </c>
      <c r="BD885" s="5">
        <v>130.0</v>
      </c>
      <c r="BE885" s="5">
        <v>140.0</v>
      </c>
      <c r="BF885" s="5">
        <v>147.5</v>
      </c>
      <c r="BG885" s="5">
        <v>160.0</v>
      </c>
      <c r="BH885" s="186" t="s">
        <v>8</v>
      </c>
      <c r="BI885" s="186">
        <v>50.0</v>
      </c>
      <c r="BJ885" s="186">
        <v>55.0</v>
      </c>
      <c r="BK885" s="186">
        <v>62.0</v>
      </c>
      <c r="BL885" s="186">
        <v>70.0</v>
      </c>
      <c r="BM885" s="186">
        <v>75.0</v>
      </c>
      <c r="BN885" s="186">
        <v>80.0</v>
      </c>
      <c r="BO885" s="186">
        <v>90.0</v>
      </c>
      <c r="BP885" s="187"/>
      <c r="BQ885" s="187">
        <v>65.0</v>
      </c>
      <c r="BR885" s="187">
        <v>72.0</v>
      </c>
      <c r="BS885" s="187">
        <v>80.0</v>
      </c>
      <c r="BT885" s="187">
        <v>85.0</v>
      </c>
      <c r="BU885" s="187">
        <v>95.0</v>
      </c>
      <c r="BV885" s="187">
        <v>105.0</v>
      </c>
      <c r="BW885" s="187">
        <v>115.0</v>
      </c>
      <c r="BX885" s="187"/>
      <c r="BY885" s="187">
        <v>65.0</v>
      </c>
      <c r="BZ885" s="187">
        <v>72.0</v>
      </c>
      <c r="CA885" s="187">
        <v>80.0</v>
      </c>
      <c r="CB885" s="187">
        <v>85.0</v>
      </c>
      <c r="CC885" s="187">
        <v>95.0</v>
      </c>
      <c r="CD885" s="187">
        <v>105.0</v>
      </c>
      <c r="CE885" s="187">
        <v>115.0</v>
      </c>
      <c r="CF885" s="187"/>
      <c r="CG885" s="187">
        <v>75.0</v>
      </c>
      <c r="CH885" s="187">
        <v>85.0</v>
      </c>
      <c r="CI885" s="187">
        <v>92.0</v>
      </c>
      <c r="CJ885" s="187">
        <v>102.0</v>
      </c>
      <c r="CK885" s="187">
        <v>112.0</v>
      </c>
      <c r="CL885" s="187">
        <v>122.0</v>
      </c>
      <c r="CM885" s="187">
        <v>132.0</v>
      </c>
      <c r="CN885" s="187"/>
      <c r="CO885" s="4">
        <v>75.0</v>
      </c>
      <c r="CP885" s="187">
        <v>85.0</v>
      </c>
      <c r="CQ885" s="187">
        <v>100.0</v>
      </c>
      <c r="CR885" s="187">
        <v>115.0</v>
      </c>
      <c r="CS885" s="187">
        <v>130.0</v>
      </c>
      <c r="CT885" s="187">
        <v>145.0</v>
      </c>
      <c r="CU885" s="187">
        <v>160.0</v>
      </c>
      <c r="CV885" s="187">
        <v>170.0</v>
      </c>
      <c r="CW885" s="187"/>
      <c r="CX885" s="187">
        <v>115.0</v>
      </c>
      <c r="CY885" s="187">
        <v>135.0</v>
      </c>
      <c r="CZ885" s="187">
        <v>150.0</v>
      </c>
      <c r="DA885" s="187">
        <v>165.0</v>
      </c>
      <c r="DB885" s="187">
        <v>180.0</v>
      </c>
      <c r="DC885" s="187">
        <v>190.0</v>
      </c>
      <c r="DD885" s="187">
        <v>200.0</v>
      </c>
      <c r="DE885" s="187">
        <v>210.0</v>
      </c>
      <c r="DF885" s="187"/>
      <c r="DG885" s="187">
        <v>115.0</v>
      </c>
      <c r="DH885" s="187">
        <v>135.0</v>
      </c>
      <c r="DI885" s="187">
        <v>150.0</v>
      </c>
      <c r="DJ885" s="187">
        <v>165.0</v>
      </c>
      <c r="DK885" s="187">
        <v>180.0</v>
      </c>
      <c r="DL885" s="187">
        <v>190.0</v>
      </c>
      <c r="DM885" s="187">
        <v>200.0</v>
      </c>
      <c r="DN885" s="187">
        <v>210.0</v>
      </c>
      <c r="DO885" s="187"/>
      <c r="DP885" s="187">
        <v>130.0</v>
      </c>
      <c r="DQ885" s="187">
        <v>150.0</v>
      </c>
      <c r="DR885" s="187">
        <v>165.0</v>
      </c>
      <c r="DS885" s="187">
        <v>185.0</v>
      </c>
      <c r="DT885" s="187">
        <v>200.0</v>
      </c>
      <c r="DU885" s="187">
        <v>210.0</v>
      </c>
      <c r="DV885" s="187">
        <v>220.0</v>
      </c>
      <c r="DW885" s="187">
        <v>230.0</v>
      </c>
      <c r="DX885" s="187"/>
    </row>
    <row r="886" ht="12.75" customHeight="1">
      <c r="C886" s="1"/>
      <c r="D886" s="2"/>
      <c r="F886" s="3"/>
      <c r="G886" s="191"/>
      <c r="H886" s="3"/>
      <c r="AL886" s="5" t="s">
        <v>174</v>
      </c>
      <c r="AN886" s="5">
        <v>90.0</v>
      </c>
      <c r="AO886" s="5">
        <v>105.0</v>
      </c>
      <c r="AP886" s="5">
        <v>115.0</v>
      </c>
      <c r="AQ886" s="5">
        <v>127.0</v>
      </c>
      <c r="AR886" s="5"/>
      <c r="AS886" s="5">
        <v>140.0</v>
      </c>
      <c r="AT886" s="5">
        <v>152.0</v>
      </c>
      <c r="AU886" s="5">
        <v>165.0</v>
      </c>
      <c r="AV886" s="5">
        <v>175.0</v>
      </c>
      <c r="AW886" s="5">
        <v>190.0</v>
      </c>
      <c r="AX886" s="5"/>
      <c r="AY886" s="5"/>
      <c r="AZ886" s="5">
        <v>105.0</v>
      </c>
      <c r="BA886" s="5">
        <v>115.0</v>
      </c>
      <c r="BB886" s="5">
        <v>127.5</v>
      </c>
      <c r="BC886" s="5">
        <v>140.0</v>
      </c>
      <c r="BD886" s="5">
        <v>152.5</v>
      </c>
      <c r="BE886" s="5">
        <v>165.0</v>
      </c>
      <c r="BF886" s="5">
        <v>175.0</v>
      </c>
      <c r="BG886" s="5">
        <v>190.0</v>
      </c>
      <c r="BH886" s="186" t="s">
        <v>8</v>
      </c>
      <c r="BI886" s="186">
        <v>60.0</v>
      </c>
      <c r="BJ886" s="186">
        <v>65.0</v>
      </c>
      <c r="BK886" s="186">
        <v>72.0</v>
      </c>
      <c r="BL886" s="186">
        <v>80.0</v>
      </c>
      <c r="BM886" s="186">
        <v>85.0</v>
      </c>
      <c r="BN886" s="186">
        <v>95.0</v>
      </c>
      <c r="BO886" s="186">
        <v>105.0</v>
      </c>
      <c r="BP886" s="187"/>
      <c r="BQ886" s="187">
        <v>75.0</v>
      </c>
      <c r="BR886" s="187">
        <v>85.0</v>
      </c>
      <c r="BS886" s="187">
        <v>92.0</v>
      </c>
      <c r="BT886" s="187">
        <v>102.0</v>
      </c>
      <c r="BU886" s="187">
        <v>112.0</v>
      </c>
      <c r="BV886" s="187">
        <v>122.0</v>
      </c>
      <c r="BW886" s="187">
        <v>132.0</v>
      </c>
      <c r="BX886" s="187"/>
      <c r="BY886" s="187">
        <v>75.0</v>
      </c>
      <c r="BZ886" s="187">
        <v>85.0</v>
      </c>
      <c r="CA886" s="187">
        <v>92.0</v>
      </c>
      <c r="CB886" s="187">
        <v>102.0</v>
      </c>
      <c r="CC886" s="187">
        <v>112.0</v>
      </c>
      <c r="CD886" s="187">
        <v>122.0</v>
      </c>
      <c r="CE886" s="187">
        <v>132.0</v>
      </c>
      <c r="CF886" s="187"/>
      <c r="CG886" s="187">
        <v>87.0</v>
      </c>
      <c r="CH886" s="187">
        <v>97.0</v>
      </c>
      <c r="CI886" s="187">
        <v>102.0</v>
      </c>
      <c r="CJ886" s="187">
        <v>112.0</v>
      </c>
      <c r="CK886" s="187">
        <v>122.0</v>
      </c>
      <c r="CL886" s="187">
        <v>132.0</v>
      </c>
      <c r="CM886" s="187">
        <v>142.0</v>
      </c>
      <c r="CN886" s="187"/>
      <c r="CO886" s="4">
        <v>90.0</v>
      </c>
      <c r="CP886" s="187">
        <v>100.0</v>
      </c>
      <c r="CQ886" s="187">
        <v>115.0</v>
      </c>
      <c r="CR886" s="187">
        <v>135.0</v>
      </c>
      <c r="CS886" s="187">
        <v>150.0</v>
      </c>
      <c r="CT886" s="187">
        <v>165.0</v>
      </c>
      <c r="CU886" s="187">
        <v>180.0</v>
      </c>
      <c r="CV886" s="187">
        <v>190.0</v>
      </c>
      <c r="CW886" s="187"/>
      <c r="CX886" s="187">
        <v>130.0</v>
      </c>
      <c r="CY886" s="187">
        <v>150.0</v>
      </c>
      <c r="CZ886" s="187">
        <v>165.0</v>
      </c>
      <c r="DA886" s="187">
        <v>185.0</v>
      </c>
      <c r="DB886" s="187">
        <v>200.0</v>
      </c>
      <c r="DC886" s="187">
        <v>210.0</v>
      </c>
      <c r="DD886" s="187">
        <v>220.0</v>
      </c>
      <c r="DE886" s="187">
        <v>230.0</v>
      </c>
      <c r="DF886" s="187"/>
      <c r="DG886" s="187">
        <v>130.0</v>
      </c>
      <c r="DH886" s="187">
        <v>150.0</v>
      </c>
      <c r="DI886" s="187">
        <v>165.0</v>
      </c>
      <c r="DJ886" s="187">
        <v>185.0</v>
      </c>
      <c r="DK886" s="187">
        <v>200.0</v>
      </c>
      <c r="DL886" s="187">
        <v>210.0</v>
      </c>
      <c r="DM886" s="187">
        <v>220.0</v>
      </c>
      <c r="DN886" s="187">
        <v>230.0</v>
      </c>
      <c r="DO886" s="187"/>
      <c r="DP886" s="187">
        <v>145.0</v>
      </c>
      <c r="DQ886" s="187">
        <v>165.0</v>
      </c>
      <c r="DR886" s="187">
        <v>180.0</v>
      </c>
      <c r="DS886" s="187">
        <v>200.0</v>
      </c>
      <c r="DT886" s="187">
        <v>220.0</v>
      </c>
      <c r="DU886" s="187">
        <v>230.0</v>
      </c>
      <c r="DV886" s="187">
        <v>240.0</v>
      </c>
      <c r="DW886" s="187">
        <v>250.0</v>
      </c>
      <c r="DX886" s="187"/>
    </row>
    <row r="887" ht="12.75" customHeight="1">
      <c r="C887" s="1"/>
      <c r="D887" s="2"/>
      <c r="F887" s="3"/>
      <c r="G887" s="191"/>
      <c r="H887" s="3"/>
      <c r="AL887" s="5" t="s">
        <v>175</v>
      </c>
      <c r="AN887" s="5">
        <v>105.0</v>
      </c>
      <c r="AO887" s="5">
        <v>122.0</v>
      </c>
      <c r="AP887" s="5">
        <v>135.0</v>
      </c>
      <c r="AQ887" s="5">
        <v>150.0</v>
      </c>
      <c r="AR887" s="5"/>
      <c r="AS887" s="5">
        <v>165.0</v>
      </c>
      <c r="AT887" s="5">
        <v>180.0</v>
      </c>
      <c r="AU887" s="5">
        <v>195.0</v>
      </c>
      <c r="AV887" s="5">
        <v>207.5</v>
      </c>
      <c r="AW887" s="5">
        <v>222.5</v>
      </c>
      <c r="AX887" s="5"/>
      <c r="AY887" s="5"/>
      <c r="AZ887" s="5">
        <v>122.5</v>
      </c>
      <c r="BA887" s="5">
        <v>135.0</v>
      </c>
      <c r="BB887" s="5">
        <v>150.0</v>
      </c>
      <c r="BC887" s="5">
        <v>165.0</v>
      </c>
      <c r="BD887" s="5">
        <v>180.0</v>
      </c>
      <c r="BE887" s="5">
        <v>195.0</v>
      </c>
      <c r="BF887" s="5">
        <v>207.5</v>
      </c>
      <c r="BG887" s="5">
        <v>222.5</v>
      </c>
      <c r="BH887" s="186" t="s">
        <v>8</v>
      </c>
      <c r="BI887" s="186">
        <v>70.0</v>
      </c>
      <c r="BJ887" s="186">
        <v>75.0</v>
      </c>
      <c r="BK887" s="186">
        <v>85.0</v>
      </c>
      <c r="BL887" s="186">
        <v>92.0</v>
      </c>
      <c r="BM887" s="186">
        <v>102.0</v>
      </c>
      <c r="BN887" s="186">
        <v>112.0</v>
      </c>
      <c r="BO887" s="186">
        <v>122.0</v>
      </c>
      <c r="BP887" s="187"/>
      <c r="BQ887" s="187">
        <v>87.0</v>
      </c>
      <c r="BR887" s="187">
        <v>97.0</v>
      </c>
      <c r="BS887" s="187">
        <v>102.0</v>
      </c>
      <c r="BT887" s="187">
        <v>112.0</v>
      </c>
      <c r="BU887" s="187">
        <v>122.0</v>
      </c>
      <c r="BV887" s="187">
        <v>132.0</v>
      </c>
      <c r="BW887" s="187">
        <v>142.0</v>
      </c>
      <c r="BX887" s="187"/>
      <c r="BY887" s="187">
        <v>87.0</v>
      </c>
      <c r="BZ887" s="187">
        <v>97.0</v>
      </c>
      <c r="CA887" s="187">
        <v>102.0</v>
      </c>
      <c r="CB887" s="187">
        <v>112.0</v>
      </c>
      <c r="CC887" s="187">
        <v>122.0</v>
      </c>
      <c r="CD887" s="187">
        <v>132.0</v>
      </c>
      <c r="CE887" s="187">
        <v>142.0</v>
      </c>
      <c r="CF887" s="187"/>
      <c r="CG887" s="187">
        <v>100.0</v>
      </c>
      <c r="CH887" s="187">
        <v>110.0</v>
      </c>
      <c r="CI887" s="187">
        <v>120.0</v>
      </c>
      <c r="CJ887" s="187">
        <v>130.0</v>
      </c>
      <c r="CK887" s="187">
        <v>140.0</v>
      </c>
      <c r="CL887" s="187">
        <v>150.0</v>
      </c>
      <c r="CM887" s="187">
        <v>160.0</v>
      </c>
      <c r="CN887" s="187"/>
      <c r="CO887" s="4">
        <v>100.0</v>
      </c>
      <c r="CP887" s="187">
        <v>115.0</v>
      </c>
      <c r="CQ887" s="187">
        <v>130.0</v>
      </c>
      <c r="CR887" s="187">
        <v>150.0</v>
      </c>
      <c r="CS887" s="187">
        <v>165.0</v>
      </c>
      <c r="CT887" s="187">
        <v>185.0</v>
      </c>
      <c r="CU887" s="187">
        <v>200.0</v>
      </c>
      <c r="CV887" s="187">
        <v>210.0</v>
      </c>
      <c r="CW887" s="187"/>
      <c r="CX887" s="187">
        <v>145.0</v>
      </c>
      <c r="CY887" s="187">
        <v>165.0</v>
      </c>
      <c r="CZ887" s="187">
        <v>180.0</v>
      </c>
      <c r="DA887" s="187">
        <v>200.0</v>
      </c>
      <c r="DB887" s="187">
        <v>220.0</v>
      </c>
      <c r="DC887" s="187">
        <v>230.0</v>
      </c>
      <c r="DD887" s="187">
        <v>240.0</v>
      </c>
      <c r="DE887" s="187">
        <v>250.0</v>
      </c>
      <c r="DF887" s="187"/>
      <c r="DG887" s="187">
        <v>145.0</v>
      </c>
      <c r="DH887" s="187">
        <v>165.0</v>
      </c>
      <c r="DI887" s="187">
        <v>180.0</v>
      </c>
      <c r="DJ887" s="187">
        <v>200.0</v>
      </c>
      <c r="DK887" s="187">
        <v>220.0</v>
      </c>
      <c r="DL887" s="187">
        <v>230.0</v>
      </c>
      <c r="DM887" s="187">
        <v>240.0</v>
      </c>
      <c r="DN887" s="187">
        <v>250.0</v>
      </c>
      <c r="DO887" s="187"/>
      <c r="DP887" s="187">
        <v>175.0</v>
      </c>
      <c r="DQ887" s="187">
        <v>195.0</v>
      </c>
      <c r="DR887" s="187">
        <v>215.0</v>
      </c>
      <c r="DS887" s="187">
        <v>235.0</v>
      </c>
      <c r="DT887" s="187">
        <v>250.0</v>
      </c>
      <c r="DU887" s="187">
        <v>260.0</v>
      </c>
      <c r="DV887" s="187">
        <v>275.0</v>
      </c>
      <c r="DW887" s="187">
        <v>280.0</v>
      </c>
      <c r="DX887" s="187"/>
    </row>
    <row r="888" ht="12.75" customHeight="1">
      <c r="C888" s="1"/>
      <c r="D888" s="2"/>
      <c r="F888" s="3"/>
      <c r="G888" s="191"/>
      <c r="H888" s="3"/>
      <c r="AL888" s="5" t="s">
        <v>176</v>
      </c>
      <c r="AN888" s="5">
        <v>125.0</v>
      </c>
      <c r="AO888" s="5">
        <v>145.0</v>
      </c>
      <c r="AP888" s="5">
        <v>160.0</v>
      </c>
      <c r="AQ888" s="5">
        <v>177.0</v>
      </c>
      <c r="AR888" s="5"/>
      <c r="AS888" s="5">
        <v>195.0</v>
      </c>
      <c r="AT888" s="5">
        <v>212.0</v>
      </c>
      <c r="AU888" s="5">
        <v>230.0</v>
      </c>
      <c r="AV888" s="5">
        <v>245.0</v>
      </c>
      <c r="AW888" s="5">
        <v>262.5</v>
      </c>
      <c r="AX888" s="5"/>
      <c r="AY888" s="5"/>
      <c r="AZ888" s="5">
        <v>145.0</v>
      </c>
      <c r="BA888" s="5">
        <v>160.0</v>
      </c>
      <c r="BB888" s="5">
        <v>177.5</v>
      </c>
      <c r="BC888" s="5">
        <v>195.0</v>
      </c>
      <c r="BD888" s="5">
        <v>212.5</v>
      </c>
      <c r="BE888" s="5">
        <v>230.0</v>
      </c>
      <c r="BF888" s="5">
        <v>245.0</v>
      </c>
      <c r="BG888" s="5">
        <v>262.5</v>
      </c>
      <c r="BH888" s="186" t="s">
        <v>8</v>
      </c>
      <c r="BI888" s="186">
        <v>80.0</v>
      </c>
      <c r="BJ888" s="186">
        <v>87.0</v>
      </c>
      <c r="BK888" s="186">
        <v>97.0</v>
      </c>
      <c r="BL888" s="186">
        <v>102.0</v>
      </c>
      <c r="BM888" s="186">
        <v>112.0</v>
      </c>
      <c r="BN888" s="186">
        <v>122.0</v>
      </c>
      <c r="BO888" s="186">
        <v>132.0</v>
      </c>
      <c r="BP888" s="187"/>
      <c r="BQ888" s="187">
        <v>100.0</v>
      </c>
      <c r="BR888" s="187">
        <v>110.0</v>
      </c>
      <c r="BS888" s="187">
        <v>120.0</v>
      </c>
      <c r="BT888" s="187">
        <v>130.0</v>
      </c>
      <c r="BU888" s="187">
        <v>140.0</v>
      </c>
      <c r="BV888" s="187">
        <v>150.0</v>
      </c>
      <c r="BW888" s="187">
        <v>160.0</v>
      </c>
      <c r="BX888" s="187"/>
      <c r="BY888" s="187">
        <v>100.0</v>
      </c>
      <c r="BZ888" s="187">
        <v>110.0</v>
      </c>
      <c r="CA888" s="187">
        <v>120.0</v>
      </c>
      <c r="CB888" s="187">
        <v>130.0</v>
      </c>
      <c r="CC888" s="187">
        <v>140.0</v>
      </c>
      <c r="CD888" s="187">
        <v>150.0</v>
      </c>
      <c r="CE888" s="187">
        <v>160.0</v>
      </c>
      <c r="CF888" s="187"/>
      <c r="CG888" s="187">
        <v>115.0</v>
      </c>
      <c r="CH888" s="187">
        <v>125.0</v>
      </c>
      <c r="CI888" s="187">
        <v>135.0</v>
      </c>
      <c r="CJ888" s="187">
        <v>145.0</v>
      </c>
      <c r="CK888" s="187">
        <v>155.0</v>
      </c>
      <c r="CL888" s="187">
        <v>165.0</v>
      </c>
      <c r="CM888" s="187">
        <v>175.0</v>
      </c>
      <c r="CN888" s="187"/>
      <c r="CO888" s="4">
        <v>110.0</v>
      </c>
      <c r="CP888" s="187">
        <v>125.0</v>
      </c>
      <c r="CQ888" s="187">
        <v>145.0</v>
      </c>
      <c r="CR888" s="187">
        <v>165.0</v>
      </c>
      <c r="CS888" s="187">
        <v>180.0</v>
      </c>
      <c r="CT888" s="187">
        <v>200.0</v>
      </c>
      <c r="CU888" s="187">
        <v>220.0</v>
      </c>
      <c r="CV888" s="187">
        <v>230.0</v>
      </c>
      <c r="CW888" s="187"/>
      <c r="CX888" s="187">
        <v>175.0</v>
      </c>
      <c r="CY888" s="187">
        <v>195.0</v>
      </c>
      <c r="CZ888" s="187">
        <v>215.0</v>
      </c>
      <c r="DA888" s="187">
        <v>235.0</v>
      </c>
      <c r="DB888" s="187">
        <v>250.0</v>
      </c>
      <c r="DC888" s="187">
        <v>260.0</v>
      </c>
      <c r="DD888" s="187">
        <v>275.0</v>
      </c>
      <c r="DE888" s="187">
        <v>280.0</v>
      </c>
      <c r="DF888" s="187"/>
      <c r="DG888" s="187">
        <v>175.0</v>
      </c>
      <c r="DH888" s="187">
        <v>195.0</v>
      </c>
      <c r="DI888" s="187">
        <v>215.0</v>
      </c>
      <c r="DJ888" s="187">
        <v>235.0</v>
      </c>
      <c r="DK888" s="187">
        <v>250.0</v>
      </c>
      <c r="DL888" s="187">
        <v>260.0</v>
      </c>
      <c r="DM888" s="187">
        <v>275.0</v>
      </c>
      <c r="DN888" s="187">
        <v>280.0</v>
      </c>
      <c r="DO888" s="187"/>
      <c r="DP888" s="187">
        <v>210.0</v>
      </c>
      <c r="DQ888" s="187">
        <v>230.0</v>
      </c>
      <c r="DR888" s="187">
        <v>250.0</v>
      </c>
      <c r="DS888" s="187">
        <v>270.0</v>
      </c>
      <c r="DT888" s="187">
        <v>290.0</v>
      </c>
      <c r="DU888" s="187">
        <v>300.0</v>
      </c>
      <c r="DV888" s="187">
        <v>310.0</v>
      </c>
      <c r="DW888" s="187">
        <v>325.0</v>
      </c>
      <c r="DX888" s="187"/>
    </row>
    <row r="889" ht="12.75" customHeight="1">
      <c r="C889" s="1"/>
      <c r="D889" s="2"/>
      <c r="F889" s="3"/>
      <c r="G889" s="191"/>
      <c r="H889" s="3"/>
      <c r="AL889" s="5" t="s">
        <v>177</v>
      </c>
      <c r="AN889" s="5">
        <v>150.0</v>
      </c>
      <c r="AO889" s="5">
        <v>170.0</v>
      </c>
      <c r="AP889" s="5">
        <v>190.0</v>
      </c>
      <c r="AQ889" s="5">
        <v>210.0</v>
      </c>
      <c r="AR889" s="5"/>
      <c r="AS889" s="5">
        <v>230.0</v>
      </c>
      <c r="AT889" s="5">
        <v>250.0</v>
      </c>
      <c r="AU889" s="5">
        <v>270.0</v>
      </c>
      <c r="AV889" s="5">
        <v>290.0</v>
      </c>
      <c r="AW889" s="5">
        <v>310.0</v>
      </c>
      <c r="AX889" s="5"/>
      <c r="AY889" s="5"/>
      <c r="AZ889" s="5">
        <v>170.0</v>
      </c>
      <c r="BA889" s="5">
        <v>190.0</v>
      </c>
      <c r="BB889" s="5">
        <v>210.0</v>
      </c>
      <c r="BC889" s="5">
        <v>230.0</v>
      </c>
      <c r="BD889" s="5">
        <v>250.0</v>
      </c>
      <c r="BE889" s="5">
        <v>270.0</v>
      </c>
      <c r="BF889" s="5">
        <v>290.0</v>
      </c>
      <c r="BG889" s="5">
        <v>310.0</v>
      </c>
      <c r="BH889" s="186" t="s">
        <v>8</v>
      </c>
      <c r="BI889" s="186">
        <v>95.0</v>
      </c>
      <c r="BJ889" s="186">
        <v>100.0</v>
      </c>
      <c r="BK889" s="186">
        <v>110.0</v>
      </c>
      <c r="BL889" s="186">
        <v>120.0</v>
      </c>
      <c r="BM889" s="186">
        <v>130.0</v>
      </c>
      <c r="BN889" s="186">
        <v>140.0</v>
      </c>
      <c r="BO889" s="186">
        <v>150.0</v>
      </c>
      <c r="BP889" s="187"/>
      <c r="BQ889" s="187">
        <v>115.0</v>
      </c>
      <c r="BR889" s="187">
        <v>125.0</v>
      </c>
      <c r="BS889" s="187">
        <v>135.0</v>
      </c>
      <c r="BT889" s="187">
        <v>145.0</v>
      </c>
      <c r="BU889" s="187">
        <v>155.0</v>
      </c>
      <c r="BV889" s="187">
        <v>165.0</v>
      </c>
      <c r="BW889" s="187">
        <v>175.0</v>
      </c>
      <c r="BX889" s="187"/>
      <c r="BY889" s="187">
        <v>115.0</v>
      </c>
      <c r="BZ889" s="187">
        <v>125.0</v>
      </c>
      <c r="CA889" s="187">
        <v>135.0</v>
      </c>
      <c r="CB889" s="187">
        <v>145.0</v>
      </c>
      <c r="CC889" s="187">
        <v>155.0</v>
      </c>
      <c r="CD889" s="187">
        <v>165.0</v>
      </c>
      <c r="CE889" s="187">
        <v>175.0</v>
      </c>
      <c r="CF889" s="187"/>
      <c r="CG889" s="187">
        <v>135.0</v>
      </c>
      <c r="CH889" s="187">
        <v>145.0</v>
      </c>
      <c r="CI889" s="187">
        <v>155.0</v>
      </c>
      <c r="CJ889" s="187">
        <v>165.0</v>
      </c>
      <c r="CK889" s="187">
        <v>175.0</v>
      </c>
      <c r="CL889" s="187">
        <v>185.0</v>
      </c>
      <c r="CM889" s="187">
        <v>195.0</v>
      </c>
      <c r="CN889" s="187"/>
      <c r="CO889" s="4">
        <v>135.0</v>
      </c>
      <c r="CP889" s="187">
        <v>150.0</v>
      </c>
      <c r="CQ889" s="187">
        <v>175.0</v>
      </c>
      <c r="CR889" s="187">
        <v>195.0</v>
      </c>
      <c r="CS889" s="187">
        <v>215.0</v>
      </c>
      <c r="CT889" s="187">
        <v>235.0</v>
      </c>
      <c r="CU889" s="187">
        <v>250.0</v>
      </c>
      <c r="CV889" s="187">
        <v>260.0</v>
      </c>
      <c r="CW889" s="187"/>
      <c r="CX889" s="187">
        <v>210.0</v>
      </c>
      <c r="CY889" s="187">
        <v>230.0</v>
      </c>
      <c r="CZ889" s="187">
        <v>250.0</v>
      </c>
      <c r="DA889" s="187">
        <v>270.0</v>
      </c>
      <c r="DB889" s="187">
        <v>290.0</v>
      </c>
      <c r="DC889" s="187">
        <v>300.0</v>
      </c>
      <c r="DD889" s="187">
        <v>310.0</v>
      </c>
      <c r="DE889" s="187">
        <v>325.0</v>
      </c>
      <c r="DF889" s="187"/>
      <c r="DG889" s="187">
        <v>210.0</v>
      </c>
      <c r="DH889" s="187">
        <v>230.0</v>
      </c>
      <c r="DI889" s="187">
        <v>250.0</v>
      </c>
      <c r="DJ889" s="187">
        <v>270.0</v>
      </c>
      <c r="DK889" s="187">
        <v>290.0</v>
      </c>
      <c r="DL889" s="187">
        <v>300.0</v>
      </c>
      <c r="DM889" s="187">
        <v>310.0</v>
      </c>
      <c r="DN889" s="187">
        <v>325.0</v>
      </c>
      <c r="DO889" s="187"/>
      <c r="DP889" s="187">
        <v>230.0</v>
      </c>
      <c r="DQ889" s="187">
        <v>255.0</v>
      </c>
      <c r="DR889" s="187">
        <v>275.0</v>
      </c>
      <c r="DS889" s="187">
        <v>300.0</v>
      </c>
      <c r="DT889" s="187">
        <v>315.0</v>
      </c>
      <c r="DU889" s="187">
        <v>335.0</v>
      </c>
      <c r="DV889" s="187">
        <v>345.0</v>
      </c>
      <c r="DW889" s="187">
        <v>355.0</v>
      </c>
      <c r="DX889" s="187"/>
    </row>
    <row r="890" ht="12.75" customHeight="1">
      <c r="C890" s="1"/>
      <c r="D890" s="2"/>
      <c r="F890" s="3"/>
      <c r="G890" s="191"/>
      <c r="H890" s="3"/>
      <c r="AL890" s="5" t="s">
        <v>178</v>
      </c>
      <c r="AN890" s="5">
        <v>150.0</v>
      </c>
      <c r="AO890" s="5">
        <v>170.0</v>
      </c>
      <c r="AP890" s="5">
        <v>190.0</v>
      </c>
      <c r="AQ890" s="5">
        <v>210.0</v>
      </c>
      <c r="AR890" s="5"/>
      <c r="AS890" s="5">
        <v>230.0</v>
      </c>
      <c r="AT890" s="5">
        <v>250.0</v>
      </c>
      <c r="AU890" s="5">
        <v>270.0</v>
      </c>
      <c r="AV890" s="5">
        <v>290.0</v>
      </c>
      <c r="AW890" s="5">
        <v>310.0</v>
      </c>
      <c r="AX890" s="5"/>
      <c r="AY890" s="5"/>
      <c r="AZ890" s="5">
        <v>170.0</v>
      </c>
      <c r="BA890" s="5">
        <v>190.0</v>
      </c>
      <c r="BB890" s="5">
        <v>210.0</v>
      </c>
      <c r="BC890" s="5">
        <v>230.0</v>
      </c>
      <c r="BD890" s="5">
        <v>250.0</v>
      </c>
      <c r="BE890" s="5">
        <v>270.0</v>
      </c>
      <c r="BF890" s="5">
        <v>290.0</v>
      </c>
      <c r="BG890" s="5">
        <v>310.0</v>
      </c>
      <c r="BH890" s="186" t="s">
        <v>8</v>
      </c>
      <c r="BI890" s="186">
        <v>150.0</v>
      </c>
      <c r="BJ890" s="186">
        <v>150.0</v>
      </c>
      <c r="BK890" s="186">
        <v>160.0</v>
      </c>
      <c r="BL890" s="186">
        <v>170.0</v>
      </c>
      <c r="BM890" s="186">
        <v>180.0</v>
      </c>
      <c r="BN890" s="186">
        <v>190.0</v>
      </c>
      <c r="BO890" s="186">
        <v>200.0</v>
      </c>
      <c r="BP890" s="187"/>
      <c r="BQ890" s="187">
        <v>150.0</v>
      </c>
      <c r="BR890" s="187">
        <v>160.0</v>
      </c>
      <c r="BS890" s="187">
        <v>170.0</v>
      </c>
      <c r="BT890" s="187">
        <v>180.0</v>
      </c>
      <c r="BU890" s="187">
        <v>190.0</v>
      </c>
      <c r="BV890" s="187">
        <v>200.0</v>
      </c>
      <c r="BW890" s="187">
        <v>210.0</v>
      </c>
      <c r="BX890" s="187"/>
      <c r="BY890" s="187">
        <v>150.0</v>
      </c>
      <c r="BZ890" s="187">
        <v>160.0</v>
      </c>
      <c r="CA890" s="187">
        <v>170.0</v>
      </c>
      <c r="CB890" s="187">
        <v>180.0</v>
      </c>
      <c r="CC890" s="187">
        <v>190.0</v>
      </c>
      <c r="CD890" s="187">
        <v>200.0</v>
      </c>
      <c r="CE890" s="187">
        <v>210.0</v>
      </c>
      <c r="CF890" s="187"/>
      <c r="CG890" s="187">
        <v>150.0</v>
      </c>
      <c r="CH890" s="187">
        <v>160.0</v>
      </c>
      <c r="CI890" s="187">
        <v>170.0</v>
      </c>
      <c r="CJ890" s="187">
        <v>180.0</v>
      </c>
      <c r="CK890" s="187">
        <v>190.0</v>
      </c>
      <c r="CL890" s="187">
        <v>200.0</v>
      </c>
      <c r="CM890" s="187">
        <v>210.0</v>
      </c>
      <c r="CN890" s="187"/>
      <c r="CO890" s="187">
        <v>245.0</v>
      </c>
      <c r="CP890" s="187">
        <v>245.0</v>
      </c>
      <c r="CQ890" s="187">
        <v>245.0</v>
      </c>
      <c r="CR890" s="187">
        <v>270.0</v>
      </c>
      <c r="CS890" s="187">
        <v>295.0</v>
      </c>
      <c r="CT890" s="187">
        <v>320.0</v>
      </c>
      <c r="CU890" s="187">
        <v>335.0</v>
      </c>
      <c r="CV890" s="187">
        <v>355.0</v>
      </c>
      <c r="CW890" s="187"/>
      <c r="CX890" s="187">
        <v>245.0</v>
      </c>
      <c r="CY890" s="187">
        <v>270.0</v>
      </c>
      <c r="CZ890" s="187">
        <v>295.0</v>
      </c>
      <c r="DA890" s="187">
        <v>320.0</v>
      </c>
      <c r="DB890" s="187">
        <v>335.0</v>
      </c>
      <c r="DC890" s="187">
        <v>355.0</v>
      </c>
      <c r="DD890" s="187">
        <v>370.0</v>
      </c>
      <c r="DE890" s="187">
        <v>380.0</v>
      </c>
      <c r="DF890" s="187"/>
      <c r="DG890" s="187">
        <v>245.0</v>
      </c>
      <c r="DH890" s="187">
        <v>270.0</v>
      </c>
      <c r="DI890" s="187">
        <v>295.0</v>
      </c>
      <c r="DJ890" s="187">
        <v>320.0</v>
      </c>
      <c r="DK890" s="187">
        <v>335.0</v>
      </c>
      <c r="DL890" s="187">
        <v>355.0</v>
      </c>
      <c r="DM890" s="187">
        <v>370.0</v>
      </c>
      <c r="DN890" s="187">
        <v>380.0</v>
      </c>
      <c r="DO890" s="187"/>
      <c r="DP890" s="187">
        <v>245.0</v>
      </c>
      <c r="DQ890" s="187">
        <v>270.0</v>
      </c>
      <c r="DR890" s="187">
        <v>295.0</v>
      </c>
      <c r="DS890" s="187">
        <v>320.0</v>
      </c>
      <c r="DT890" s="187">
        <v>335.0</v>
      </c>
      <c r="DU890" s="187">
        <v>355.0</v>
      </c>
      <c r="DV890" s="187">
        <v>370.0</v>
      </c>
      <c r="DW890" s="187">
        <v>380.0</v>
      </c>
      <c r="DX890" s="187"/>
    </row>
    <row r="891" ht="12.75" customHeight="1">
      <c r="C891" s="1"/>
      <c r="D891" s="2"/>
      <c r="F891" s="3"/>
      <c r="G891" s="191"/>
      <c r="H891" s="3"/>
    </row>
    <row r="892" ht="12.75" customHeight="1">
      <c r="C892" s="1"/>
      <c r="D892" s="2"/>
      <c r="F892" s="3"/>
      <c r="G892" s="191"/>
      <c r="H892" s="3"/>
    </row>
    <row r="893" ht="12.75" customHeight="1">
      <c r="C893" s="1"/>
      <c r="D893" s="2"/>
      <c r="F893" s="3"/>
      <c r="G893" s="191"/>
      <c r="H893" s="3"/>
    </row>
    <row r="894" ht="12.75" customHeight="1">
      <c r="C894" s="1"/>
      <c r="D894" s="2"/>
      <c r="F894" s="3"/>
      <c r="G894" s="191"/>
      <c r="H894" s="3"/>
    </row>
    <row r="895" ht="12.75" customHeight="1">
      <c r="C895" s="1"/>
      <c r="D895" s="2"/>
      <c r="F895" s="3"/>
      <c r="G895" s="191"/>
      <c r="H895" s="3"/>
    </row>
    <row r="896" ht="12.75" customHeight="1">
      <c r="C896" s="1"/>
      <c r="D896" s="2"/>
      <c r="F896" s="3"/>
      <c r="G896" s="191"/>
      <c r="H896" s="3"/>
    </row>
    <row r="897" ht="12.75" customHeight="1">
      <c r="C897" s="1"/>
      <c r="D897" s="2"/>
      <c r="F897" s="3"/>
      <c r="G897" s="191"/>
      <c r="H897" s="3"/>
    </row>
    <row r="898" ht="12.75" customHeight="1">
      <c r="C898" s="1"/>
      <c r="D898" s="2"/>
      <c r="F898" s="3"/>
      <c r="G898" s="191"/>
      <c r="H898" s="3"/>
    </row>
    <row r="899" ht="12.75" customHeight="1">
      <c r="C899" s="1"/>
      <c r="D899" s="2"/>
      <c r="F899" s="3"/>
      <c r="G899" s="191"/>
      <c r="H899" s="3"/>
    </row>
    <row r="900" ht="12.75" customHeight="1">
      <c r="C900" s="1"/>
      <c r="D900" s="2"/>
      <c r="F900" s="3"/>
      <c r="G900" s="191"/>
      <c r="H900" s="3"/>
    </row>
    <row r="901" ht="12.75" customHeight="1">
      <c r="C901" s="1"/>
      <c r="D901" s="2"/>
      <c r="F901" s="3"/>
      <c r="G901" s="191"/>
      <c r="H901" s="3"/>
    </row>
    <row r="902" ht="12.75" customHeight="1">
      <c r="C902" s="1"/>
      <c r="D902" s="2"/>
      <c r="F902" s="3"/>
      <c r="G902" s="191"/>
      <c r="H902" s="3"/>
    </row>
    <row r="903" ht="12.75" customHeight="1">
      <c r="C903" s="1"/>
      <c r="D903" s="2"/>
      <c r="F903" s="3"/>
      <c r="G903" s="191"/>
      <c r="H903" s="3"/>
    </row>
    <row r="904" ht="12.75" customHeight="1">
      <c r="C904" s="1"/>
      <c r="D904" s="2"/>
      <c r="F904" s="3"/>
      <c r="G904" s="191"/>
      <c r="H904" s="3"/>
    </row>
    <row r="905" ht="12.75" customHeight="1">
      <c r="C905" s="1"/>
      <c r="D905" s="2"/>
      <c r="F905" s="3"/>
      <c r="G905" s="191"/>
      <c r="H905" s="3"/>
    </row>
    <row r="906" ht="12.75" customHeight="1">
      <c r="C906" s="1"/>
      <c r="D906" s="2"/>
      <c r="F906" s="3"/>
      <c r="G906" s="191"/>
      <c r="H906" s="3"/>
    </row>
    <row r="907" ht="12.75" customHeight="1">
      <c r="C907" s="1"/>
      <c r="D907" s="2"/>
      <c r="F907" s="3"/>
      <c r="G907" s="191"/>
      <c r="H907" s="3"/>
    </row>
    <row r="908" ht="12.75" customHeight="1">
      <c r="C908" s="1"/>
      <c r="D908" s="2"/>
      <c r="F908" s="3"/>
      <c r="G908" s="191"/>
      <c r="H908" s="3"/>
    </row>
    <row r="909" ht="12.75" customHeight="1">
      <c r="C909" s="1"/>
      <c r="D909" s="2"/>
      <c r="F909" s="3"/>
      <c r="G909" s="191"/>
      <c r="H909" s="3"/>
    </row>
    <row r="910" ht="12.75" customHeight="1">
      <c r="C910" s="1"/>
      <c r="D910" s="2"/>
      <c r="F910" s="3"/>
      <c r="G910" s="191"/>
      <c r="H910" s="3"/>
    </row>
    <row r="911" ht="12.75" customHeight="1">
      <c r="C911" s="1"/>
      <c r="D911" s="2"/>
      <c r="F911" s="3"/>
      <c r="G911" s="191"/>
      <c r="H911" s="3"/>
    </row>
    <row r="912" ht="12.75" customHeight="1">
      <c r="C912" s="1"/>
      <c r="D912" s="2"/>
      <c r="F912" s="3"/>
      <c r="G912" s="191"/>
      <c r="H912" s="3"/>
    </row>
    <row r="913" ht="12.75" customHeight="1">
      <c r="C913" s="1"/>
      <c r="D913" s="2"/>
      <c r="F913" s="3"/>
      <c r="G913" s="191"/>
      <c r="H913" s="3"/>
    </row>
    <row r="914" ht="12.75" customHeight="1">
      <c r="C914" s="1"/>
      <c r="D914" s="2"/>
      <c r="F914" s="3"/>
      <c r="G914" s="191"/>
      <c r="H914" s="3"/>
    </row>
    <row r="915" ht="12.75" customHeight="1">
      <c r="C915" s="1"/>
      <c r="D915" s="2"/>
      <c r="F915" s="3"/>
      <c r="G915" s="191"/>
      <c r="H915" s="3"/>
    </row>
    <row r="916" ht="12.75" customHeight="1">
      <c r="C916" s="1"/>
      <c r="D916" s="2"/>
      <c r="F916" s="3"/>
      <c r="G916" s="191"/>
      <c r="H916" s="3"/>
    </row>
    <row r="917" ht="12.75" customHeight="1">
      <c r="C917" s="1"/>
      <c r="D917" s="2"/>
      <c r="F917" s="3"/>
      <c r="G917" s="191"/>
      <c r="H917" s="3"/>
    </row>
    <row r="918" ht="12.75" customHeight="1">
      <c r="C918" s="1"/>
      <c r="D918" s="2"/>
      <c r="F918" s="3"/>
      <c r="G918" s="191"/>
      <c r="H918" s="3"/>
    </row>
    <row r="919" ht="12.75" customHeight="1">
      <c r="C919" s="1"/>
      <c r="D919" s="2"/>
      <c r="F919" s="3"/>
      <c r="G919" s="191"/>
      <c r="H919" s="3"/>
    </row>
    <row r="920" ht="12.75" customHeight="1">
      <c r="C920" s="1"/>
      <c r="D920" s="2"/>
      <c r="F920" s="3"/>
      <c r="G920" s="191"/>
      <c r="H920" s="3"/>
    </row>
    <row r="921" ht="12.75" customHeight="1">
      <c r="C921" s="1"/>
      <c r="D921" s="2"/>
      <c r="F921" s="3"/>
      <c r="G921" s="191"/>
      <c r="H921" s="3"/>
    </row>
    <row r="922" ht="12.75" customHeight="1">
      <c r="C922" s="1"/>
      <c r="D922" s="2"/>
      <c r="F922" s="3"/>
      <c r="G922" s="191"/>
      <c r="H922" s="3"/>
    </row>
    <row r="923" ht="12.75" customHeight="1">
      <c r="C923" s="1"/>
      <c r="D923" s="2"/>
      <c r="F923" s="3"/>
      <c r="G923" s="191"/>
      <c r="H923" s="3"/>
    </row>
    <row r="924" ht="12.75" customHeight="1">
      <c r="C924" s="1"/>
      <c r="D924" s="2"/>
      <c r="F924" s="3"/>
      <c r="G924" s="191"/>
      <c r="H924" s="3"/>
    </row>
    <row r="925" ht="12.75" customHeight="1">
      <c r="C925" s="1"/>
      <c r="D925" s="2"/>
      <c r="F925" s="3"/>
      <c r="G925" s="191"/>
      <c r="H925" s="3"/>
    </row>
    <row r="926" ht="12.75" customHeight="1">
      <c r="C926" s="1"/>
      <c r="D926" s="2"/>
      <c r="F926" s="3"/>
      <c r="G926" s="191"/>
      <c r="H926" s="3"/>
    </row>
    <row r="927" ht="12.75" customHeight="1">
      <c r="C927" s="1"/>
      <c r="D927" s="2"/>
      <c r="F927" s="3"/>
      <c r="G927" s="191"/>
      <c r="H927" s="3"/>
    </row>
    <row r="928" ht="12.75" customHeight="1">
      <c r="C928" s="1"/>
      <c r="D928" s="2"/>
      <c r="F928" s="3"/>
      <c r="G928" s="191"/>
      <c r="H928" s="3"/>
    </row>
    <row r="929" ht="12.75" customHeight="1">
      <c r="C929" s="1"/>
      <c r="D929" s="2"/>
      <c r="F929" s="3"/>
      <c r="G929" s="191"/>
      <c r="H929" s="3"/>
    </row>
    <row r="930" ht="12.75" customHeight="1">
      <c r="C930" s="1"/>
      <c r="D930" s="2"/>
      <c r="F930" s="3"/>
      <c r="G930" s="191"/>
      <c r="H930" s="3"/>
    </row>
    <row r="931" ht="12.75" customHeight="1">
      <c r="C931" s="1"/>
      <c r="D931" s="2"/>
      <c r="F931" s="3"/>
      <c r="G931" s="191"/>
      <c r="H931" s="3"/>
    </row>
    <row r="932" ht="12.75" customHeight="1">
      <c r="C932" s="1"/>
      <c r="D932" s="2"/>
      <c r="F932" s="3"/>
      <c r="G932" s="191"/>
      <c r="H932" s="3"/>
    </row>
    <row r="933" ht="12.75" customHeight="1">
      <c r="C933" s="1"/>
      <c r="D933" s="2"/>
      <c r="F933" s="3"/>
      <c r="G933" s="191"/>
      <c r="H933" s="3"/>
    </row>
    <row r="934" ht="12.75" customHeight="1">
      <c r="C934" s="1"/>
      <c r="D934" s="2"/>
      <c r="F934" s="3"/>
      <c r="G934" s="191"/>
      <c r="H934" s="3"/>
    </row>
    <row r="935" ht="12.75" customHeight="1">
      <c r="C935" s="1"/>
      <c r="D935" s="2"/>
      <c r="F935" s="3"/>
      <c r="G935" s="191"/>
      <c r="H935" s="3"/>
    </row>
    <row r="936" ht="12.75" customHeight="1">
      <c r="C936" s="1"/>
      <c r="D936" s="2"/>
      <c r="F936" s="3"/>
      <c r="G936" s="191"/>
      <c r="H936" s="3"/>
    </row>
    <row r="937" ht="12.75" customHeight="1">
      <c r="C937" s="1"/>
      <c r="D937" s="2"/>
      <c r="F937" s="3"/>
      <c r="G937" s="191"/>
      <c r="H937" s="3"/>
    </row>
    <row r="938" ht="12.75" customHeight="1">
      <c r="C938" s="1"/>
      <c r="D938" s="2"/>
      <c r="F938" s="3"/>
      <c r="G938" s="191"/>
      <c r="H938" s="3"/>
    </row>
    <row r="939" ht="12.75" customHeight="1">
      <c r="C939" s="1"/>
      <c r="D939" s="2"/>
      <c r="F939" s="3"/>
      <c r="G939" s="191"/>
      <c r="H939" s="3"/>
    </row>
    <row r="940" ht="12.75" customHeight="1">
      <c r="C940" s="1"/>
      <c r="D940" s="2"/>
      <c r="F940" s="3"/>
      <c r="G940" s="191"/>
      <c r="H940" s="3"/>
    </row>
    <row r="941" ht="12.75" customHeight="1">
      <c r="C941" s="1"/>
      <c r="D941" s="2"/>
      <c r="F941" s="3"/>
      <c r="G941" s="191"/>
      <c r="H941" s="3"/>
    </row>
    <row r="942" ht="12.75" customHeight="1">
      <c r="C942" s="1"/>
      <c r="D942" s="2"/>
      <c r="F942" s="3"/>
      <c r="G942" s="191"/>
      <c r="H942" s="3"/>
    </row>
    <row r="943" ht="12.75" customHeight="1">
      <c r="C943" s="1"/>
      <c r="D943" s="2"/>
      <c r="F943" s="3"/>
      <c r="G943" s="191"/>
      <c r="H943" s="3"/>
    </row>
    <row r="944" ht="12.75" customHeight="1">
      <c r="C944" s="1"/>
      <c r="D944" s="2"/>
      <c r="F944" s="3"/>
      <c r="G944" s="191"/>
      <c r="H944" s="3"/>
    </row>
    <row r="945" ht="12.75" customHeight="1">
      <c r="C945" s="1"/>
      <c r="D945" s="2"/>
      <c r="F945" s="3"/>
      <c r="G945" s="191"/>
      <c r="H945" s="3"/>
    </row>
    <row r="946" ht="12.75" customHeight="1">
      <c r="C946" s="1"/>
      <c r="D946" s="2"/>
      <c r="F946" s="3"/>
      <c r="G946" s="191"/>
      <c r="H946" s="3"/>
    </row>
    <row r="947" ht="12.75" customHeight="1">
      <c r="C947" s="1"/>
      <c r="D947" s="2"/>
      <c r="F947" s="3"/>
      <c r="G947" s="191"/>
      <c r="H947" s="3"/>
    </row>
    <row r="948" ht="12.75" customHeight="1">
      <c r="C948" s="1"/>
      <c r="D948" s="2"/>
      <c r="F948" s="3"/>
      <c r="G948" s="191"/>
      <c r="H948" s="3"/>
    </row>
    <row r="949" ht="12.75" customHeight="1">
      <c r="C949" s="1"/>
      <c r="D949" s="2"/>
      <c r="F949" s="3"/>
      <c r="G949" s="191"/>
      <c r="H949" s="3"/>
    </row>
    <row r="950" ht="12.75" customHeight="1">
      <c r="C950" s="1"/>
      <c r="D950" s="2"/>
      <c r="F950" s="3"/>
      <c r="G950" s="191"/>
      <c r="H950" s="3"/>
    </row>
    <row r="951" ht="12.75" customHeight="1">
      <c r="C951" s="1"/>
      <c r="D951" s="2"/>
      <c r="F951" s="3"/>
      <c r="G951" s="191"/>
      <c r="H951" s="3"/>
    </row>
    <row r="952" ht="12.75" customHeight="1">
      <c r="C952" s="1"/>
      <c r="D952" s="2"/>
      <c r="F952" s="3"/>
      <c r="G952" s="191"/>
      <c r="H952" s="3"/>
    </row>
    <row r="953" ht="12.75" customHeight="1">
      <c r="C953" s="1"/>
      <c r="D953" s="2"/>
      <c r="F953" s="3"/>
      <c r="G953" s="191"/>
      <c r="H953" s="3"/>
    </row>
    <row r="954" ht="12.75" customHeight="1">
      <c r="C954" s="1"/>
      <c r="D954" s="2"/>
      <c r="F954" s="3"/>
      <c r="G954" s="191"/>
      <c r="H954" s="3"/>
    </row>
    <row r="955" ht="12.75" customHeight="1">
      <c r="C955" s="1"/>
      <c r="D955" s="2"/>
      <c r="F955" s="3"/>
      <c r="G955" s="191"/>
      <c r="H955" s="3"/>
    </row>
    <row r="956" ht="12.75" customHeight="1">
      <c r="C956" s="1"/>
      <c r="D956" s="2"/>
      <c r="F956" s="3"/>
      <c r="G956" s="191"/>
      <c r="H956" s="3"/>
    </row>
    <row r="957" ht="12.75" customHeight="1">
      <c r="C957" s="1"/>
      <c r="D957" s="2"/>
      <c r="F957" s="3"/>
      <c r="G957" s="191"/>
      <c r="H957" s="3"/>
    </row>
    <row r="958" ht="12.75" customHeight="1">
      <c r="C958" s="1"/>
      <c r="D958" s="2"/>
      <c r="F958" s="3"/>
      <c r="G958" s="191"/>
      <c r="H958" s="3"/>
    </row>
    <row r="959" ht="12.75" customHeight="1">
      <c r="C959" s="1"/>
      <c r="D959" s="2"/>
      <c r="F959" s="3"/>
      <c r="G959" s="191"/>
      <c r="H959" s="3"/>
    </row>
    <row r="960" ht="12.75" customHeight="1">
      <c r="C960" s="1"/>
      <c r="D960" s="2"/>
      <c r="F960" s="3"/>
      <c r="G960" s="191"/>
      <c r="H960" s="3"/>
    </row>
    <row r="961" ht="12.75" customHeight="1">
      <c r="C961" s="1"/>
      <c r="D961" s="2"/>
      <c r="F961" s="3"/>
      <c r="G961" s="191"/>
      <c r="H961" s="3"/>
    </row>
    <row r="962" ht="12.75" customHeight="1">
      <c r="C962" s="1"/>
      <c r="D962" s="2"/>
      <c r="F962" s="3"/>
      <c r="G962" s="191"/>
      <c r="H962" s="3"/>
    </row>
    <row r="963" ht="12.75" customHeight="1">
      <c r="C963" s="1"/>
      <c r="D963" s="2"/>
      <c r="F963" s="3"/>
      <c r="G963" s="191"/>
      <c r="H963" s="3"/>
    </row>
    <row r="964" ht="12.75" customHeight="1">
      <c r="C964" s="1"/>
      <c r="D964" s="2"/>
      <c r="F964" s="3"/>
      <c r="G964" s="191"/>
      <c r="H964" s="3"/>
    </row>
    <row r="965" ht="12.75" customHeight="1">
      <c r="C965" s="1"/>
      <c r="D965" s="2"/>
      <c r="F965" s="3"/>
      <c r="G965" s="191"/>
      <c r="H965" s="3"/>
    </row>
    <row r="966" ht="12.75" customHeight="1">
      <c r="C966" s="1"/>
      <c r="D966" s="2"/>
      <c r="F966" s="3"/>
      <c r="G966" s="191"/>
      <c r="H966" s="3"/>
    </row>
    <row r="967" ht="12.75" customHeight="1">
      <c r="C967" s="1"/>
      <c r="D967" s="2"/>
      <c r="F967" s="3"/>
      <c r="G967" s="191"/>
      <c r="H967" s="3"/>
    </row>
    <row r="968" ht="12.75" customHeight="1">
      <c r="C968" s="1"/>
      <c r="D968" s="2"/>
      <c r="F968" s="3"/>
      <c r="G968" s="191"/>
      <c r="H968" s="3"/>
    </row>
    <row r="969" ht="12.75" customHeight="1">
      <c r="C969" s="1"/>
      <c r="D969" s="2"/>
      <c r="F969" s="3"/>
      <c r="G969" s="191"/>
      <c r="H969" s="3"/>
    </row>
    <row r="970" ht="12.75" customHeight="1">
      <c r="C970" s="1"/>
      <c r="D970" s="2"/>
      <c r="F970" s="3"/>
      <c r="G970" s="191"/>
      <c r="H970" s="3"/>
    </row>
    <row r="971" ht="12.75" customHeight="1">
      <c r="C971" s="1"/>
      <c r="D971" s="2"/>
      <c r="F971" s="3"/>
      <c r="G971" s="191"/>
      <c r="H971" s="3"/>
    </row>
    <row r="972" ht="12.75" customHeight="1">
      <c r="C972" s="1"/>
      <c r="D972" s="2"/>
      <c r="F972" s="3"/>
      <c r="G972" s="191"/>
      <c r="H972" s="3"/>
    </row>
    <row r="973" ht="12.75" customHeight="1">
      <c r="C973" s="1"/>
      <c r="D973" s="2"/>
      <c r="F973" s="3"/>
      <c r="G973" s="191"/>
      <c r="H973" s="3"/>
    </row>
    <row r="974" ht="12.75" customHeight="1">
      <c r="C974" s="1"/>
      <c r="D974" s="2"/>
      <c r="F974" s="3"/>
      <c r="G974" s="191"/>
      <c r="H974" s="3"/>
    </row>
    <row r="975" ht="12.75" customHeight="1">
      <c r="C975" s="1"/>
      <c r="D975" s="2"/>
      <c r="F975" s="3"/>
      <c r="G975" s="191"/>
      <c r="H975" s="3"/>
    </row>
    <row r="976" ht="12.75" customHeight="1">
      <c r="C976" s="1"/>
      <c r="D976" s="2"/>
      <c r="F976" s="3"/>
      <c r="G976" s="191"/>
      <c r="H976" s="3"/>
    </row>
    <row r="977" ht="12.75" customHeight="1">
      <c r="C977" s="1"/>
      <c r="D977" s="2"/>
      <c r="F977" s="3"/>
      <c r="G977" s="191"/>
      <c r="H977" s="3"/>
    </row>
    <row r="978" ht="12.75" customHeight="1">
      <c r="C978" s="1"/>
      <c r="D978" s="2"/>
      <c r="F978" s="3"/>
      <c r="G978" s="191"/>
      <c r="H978" s="3"/>
    </row>
    <row r="979" ht="12.75" customHeight="1">
      <c r="C979" s="1"/>
      <c r="D979" s="2"/>
      <c r="F979" s="3"/>
      <c r="G979" s="191"/>
      <c r="H979" s="3"/>
    </row>
    <row r="980" ht="12.75" customHeight="1">
      <c r="C980" s="1"/>
      <c r="D980" s="2"/>
      <c r="F980" s="3"/>
      <c r="G980" s="191"/>
      <c r="H980" s="3"/>
    </row>
    <row r="981" ht="12.75" customHeight="1">
      <c r="C981" s="1"/>
      <c r="D981" s="2"/>
      <c r="F981" s="3"/>
      <c r="G981" s="191"/>
      <c r="H981" s="3"/>
    </row>
    <row r="982" ht="12.75" customHeight="1">
      <c r="C982" s="1"/>
      <c r="D982" s="2"/>
      <c r="F982" s="3"/>
      <c r="G982" s="191"/>
      <c r="H982" s="3"/>
    </row>
    <row r="983" ht="12.75" customHeight="1">
      <c r="C983" s="1"/>
      <c r="D983" s="2"/>
      <c r="F983" s="3"/>
      <c r="G983" s="191"/>
      <c r="H983" s="3"/>
    </row>
    <row r="984" ht="12.75" customHeight="1">
      <c r="C984" s="1"/>
      <c r="D984" s="2"/>
      <c r="F984" s="3"/>
      <c r="G984" s="191"/>
      <c r="H984" s="3"/>
    </row>
    <row r="985" ht="12.75" customHeight="1">
      <c r="C985" s="1"/>
      <c r="D985" s="2"/>
      <c r="F985" s="3"/>
      <c r="G985" s="191"/>
      <c r="H985" s="3"/>
    </row>
    <row r="986" ht="12.75" customHeight="1">
      <c r="C986" s="1"/>
      <c r="D986" s="2"/>
      <c r="F986" s="3"/>
      <c r="G986" s="191"/>
      <c r="H986" s="3"/>
    </row>
    <row r="987" ht="12.75" customHeight="1">
      <c r="C987" s="1"/>
      <c r="D987" s="2"/>
      <c r="F987" s="3"/>
      <c r="G987" s="191"/>
      <c r="H987" s="3"/>
    </row>
    <row r="988" ht="12.75" customHeight="1">
      <c r="C988" s="1"/>
      <c r="D988" s="2"/>
      <c r="F988" s="3"/>
      <c r="G988" s="191"/>
      <c r="H988" s="3"/>
    </row>
    <row r="989" ht="12.75" customHeight="1">
      <c r="C989" s="1"/>
      <c r="D989" s="2"/>
      <c r="F989" s="3"/>
      <c r="G989" s="191"/>
      <c r="H989" s="3"/>
    </row>
    <row r="990" ht="12.75" customHeight="1">
      <c r="C990" s="1"/>
      <c r="D990" s="2"/>
      <c r="F990" s="3"/>
      <c r="G990" s="191"/>
      <c r="H990" s="3"/>
    </row>
    <row r="991" ht="12.75" customHeight="1">
      <c r="C991" s="1"/>
      <c r="D991" s="2"/>
      <c r="F991" s="3"/>
      <c r="G991" s="191"/>
      <c r="H991" s="3"/>
    </row>
    <row r="992" ht="12.75" customHeight="1">
      <c r="C992" s="1"/>
      <c r="D992" s="2"/>
      <c r="F992" s="3"/>
      <c r="G992" s="191"/>
      <c r="H992" s="3"/>
    </row>
    <row r="993" ht="12.75" customHeight="1">
      <c r="C993" s="1"/>
      <c r="D993" s="2"/>
      <c r="F993" s="3"/>
      <c r="G993" s="191"/>
      <c r="H993" s="3"/>
    </row>
    <row r="994" ht="12.75" customHeight="1">
      <c r="C994" s="1"/>
      <c r="D994" s="2"/>
      <c r="F994" s="3"/>
      <c r="G994" s="191"/>
      <c r="H994" s="3"/>
    </row>
    <row r="995" ht="12.75" customHeight="1">
      <c r="C995" s="1"/>
      <c r="D995" s="2"/>
      <c r="F995" s="3"/>
      <c r="G995" s="191"/>
      <c r="H995" s="3"/>
    </row>
    <row r="996" ht="12.75" customHeight="1">
      <c r="C996" s="1"/>
      <c r="D996" s="2"/>
      <c r="F996" s="3"/>
      <c r="G996" s="191"/>
      <c r="H996" s="3"/>
    </row>
    <row r="997" ht="12.75" customHeight="1">
      <c r="C997" s="1"/>
      <c r="D997" s="2"/>
      <c r="F997" s="3"/>
      <c r="G997" s="191"/>
      <c r="H997" s="3"/>
    </row>
    <row r="998" ht="12.75" customHeight="1">
      <c r="C998" s="1"/>
      <c r="D998" s="2"/>
      <c r="F998" s="3"/>
      <c r="G998" s="191"/>
      <c r="H998" s="3"/>
    </row>
    <row r="999" ht="12.75" customHeight="1">
      <c r="C999" s="1"/>
      <c r="D999" s="2"/>
      <c r="F999" s="3"/>
      <c r="G999" s="191"/>
      <c r="H999" s="3"/>
    </row>
    <row r="1000" ht="12.75" customHeight="1">
      <c r="C1000" s="1"/>
      <c r="D1000" s="2"/>
      <c r="F1000" s="3"/>
      <c r="G1000" s="191"/>
      <c r="H1000" s="3"/>
    </row>
    <row r="1001" ht="12.75" customHeight="1">
      <c r="C1001" s="1"/>
      <c r="D1001" s="2"/>
      <c r="F1001" s="3"/>
      <c r="G1001" s="191"/>
      <c r="H1001" s="3"/>
    </row>
    <row r="1002" ht="12.75" customHeight="1">
      <c r="C1002" s="1"/>
      <c r="D1002" s="2"/>
      <c r="F1002" s="3"/>
      <c r="G1002" s="191"/>
      <c r="H1002" s="3"/>
    </row>
    <row r="1003" ht="12.75" customHeight="1">
      <c r="C1003" s="1"/>
      <c r="D1003" s="2"/>
      <c r="F1003" s="3"/>
      <c r="G1003" s="191"/>
      <c r="H1003" s="3"/>
    </row>
    <row r="1004" ht="12.75" customHeight="1">
      <c r="C1004" s="1"/>
      <c r="D1004" s="2"/>
      <c r="F1004" s="3"/>
      <c r="G1004" s="191"/>
      <c r="H1004" s="3"/>
    </row>
    <row r="1005" ht="12.75" customHeight="1">
      <c r="C1005" s="1"/>
      <c r="D1005" s="2"/>
      <c r="F1005" s="3"/>
      <c r="G1005" s="191"/>
      <c r="H1005" s="3"/>
    </row>
    <row r="1006" ht="12.75" customHeight="1">
      <c r="C1006" s="1"/>
      <c r="D1006" s="2"/>
      <c r="F1006" s="3"/>
      <c r="G1006" s="191"/>
      <c r="H1006" s="3"/>
    </row>
    <row r="1007" ht="12.75" customHeight="1">
      <c r="C1007" s="1"/>
      <c r="D1007" s="2"/>
      <c r="F1007" s="3"/>
      <c r="G1007" s="191"/>
      <c r="H1007" s="3"/>
    </row>
    <row r="1008" ht="12.75" customHeight="1">
      <c r="C1008" s="1"/>
      <c r="D1008" s="2"/>
      <c r="F1008" s="3"/>
      <c r="G1008" s="191"/>
      <c r="H1008" s="3"/>
    </row>
    <row r="1009" ht="12.75" customHeight="1">
      <c r="C1009" s="1"/>
      <c r="D1009" s="2"/>
      <c r="F1009" s="3"/>
      <c r="G1009" s="191"/>
      <c r="H1009" s="3"/>
    </row>
    <row r="1010" ht="12.75" customHeight="1">
      <c r="C1010" s="1"/>
      <c r="D1010" s="2"/>
      <c r="F1010" s="3"/>
      <c r="G1010" s="191"/>
      <c r="H1010" s="3"/>
    </row>
    <row r="1011" ht="12.75" customHeight="1">
      <c r="C1011" s="1"/>
      <c r="D1011" s="2"/>
      <c r="F1011" s="3"/>
      <c r="G1011" s="191"/>
      <c r="H1011" s="3"/>
    </row>
    <row r="1012" ht="12.75" customHeight="1">
      <c r="C1012" s="1"/>
      <c r="D1012" s="2"/>
      <c r="F1012" s="3"/>
      <c r="G1012" s="191"/>
      <c r="H1012" s="3"/>
    </row>
    <row r="1013" ht="12.75" customHeight="1">
      <c r="C1013" s="1"/>
      <c r="D1013" s="2"/>
      <c r="F1013" s="3"/>
      <c r="G1013" s="191"/>
      <c r="H1013" s="3"/>
    </row>
    <row r="1014" ht="12.75" customHeight="1">
      <c r="C1014" s="1"/>
      <c r="D1014" s="2"/>
      <c r="F1014" s="3"/>
      <c r="G1014" s="191"/>
      <c r="H1014" s="3"/>
    </row>
    <row r="1015" ht="12.75" customHeight="1">
      <c r="C1015" s="1"/>
      <c r="D1015" s="2"/>
      <c r="F1015" s="3"/>
      <c r="G1015" s="191"/>
      <c r="H1015" s="3"/>
    </row>
    <row r="1016" ht="12.75" customHeight="1">
      <c r="C1016" s="1"/>
      <c r="D1016" s="2"/>
      <c r="F1016" s="3"/>
      <c r="G1016" s="191"/>
      <c r="H1016" s="3"/>
    </row>
    <row r="1017" ht="12.75" customHeight="1">
      <c r="C1017" s="1"/>
      <c r="D1017" s="2"/>
      <c r="F1017" s="3"/>
      <c r="G1017" s="191"/>
      <c r="H1017" s="3"/>
    </row>
    <row r="1018" ht="12.75" customHeight="1">
      <c r="C1018" s="1"/>
      <c r="D1018" s="2"/>
      <c r="F1018" s="3"/>
      <c r="G1018" s="191"/>
      <c r="H1018" s="3"/>
    </row>
    <row r="1019" ht="12.75" customHeight="1">
      <c r="C1019" s="1"/>
      <c r="D1019" s="2"/>
      <c r="F1019" s="3"/>
      <c r="G1019" s="191"/>
      <c r="H1019" s="3"/>
    </row>
    <row r="1020" ht="12.75" customHeight="1">
      <c r="C1020" s="1"/>
      <c r="D1020" s="2"/>
      <c r="F1020" s="3"/>
      <c r="G1020" s="191"/>
      <c r="H1020" s="3"/>
    </row>
    <row r="1021" ht="12.75" customHeight="1">
      <c r="C1021" s="1"/>
      <c r="D1021" s="2"/>
      <c r="F1021" s="3"/>
      <c r="G1021" s="191"/>
      <c r="H1021" s="3"/>
    </row>
    <row r="1022" ht="12.75" customHeight="1">
      <c r="C1022" s="1"/>
      <c r="D1022" s="2"/>
      <c r="F1022" s="3"/>
      <c r="G1022" s="191"/>
      <c r="H1022" s="3"/>
    </row>
    <row r="1023" ht="12.75" customHeight="1">
      <c r="C1023" s="1"/>
      <c r="D1023" s="2"/>
      <c r="F1023" s="3"/>
      <c r="G1023" s="191"/>
      <c r="H1023" s="3"/>
    </row>
    <row r="1024" ht="12.75" customHeight="1">
      <c r="C1024" s="1"/>
      <c r="D1024" s="2"/>
      <c r="F1024" s="3"/>
      <c r="G1024" s="191"/>
      <c r="H1024" s="3"/>
    </row>
    <row r="1025" ht="12.75" customHeight="1">
      <c r="C1025" s="1"/>
      <c r="D1025" s="2"/>
      <c r="F1025" s="3"/>
      <c r="G1025" s="191"/>
      <c r="H1025" s="3"/>
    </row>
    <row r="1026" ht="12.75" customHeight="1">
      <c r="C1026" s="1"/>
      <c r="D1026" s="2"/>
      <c r="F1026" s="3"/>
      <c r="G1026" s="191"/>
      <c r="H1026" s="3"/>
    </row>
    <row r="1027" ht="12.75" customHeight="1">
      <c r="C1027" s="1"/>
      <c r="D1027" s="2"/>
      <c r="F1027" s="3"/>
      <c r="G1027" s="191"/>
      <c r="H1027" s="3"/>
    </row>
    <row r="1028" ht="12.75" customHeight="1">
      <c r="C1028" s="1"/>
      <c r="D1028" s="2"/>
      <c r="F1028" s="3"/>
      <c r="G1028" s="191"/>
      <c r="H1028" s="3"/>
    </row>
    <row r="1029" ht="12.75" customHeight="1">
      <c r="C1029" s="1"/>
      <c r="D1029" s="2"/>
      <c r="F1029" s="3"/>
      <c r="G1029" s="191"/>
      <c r="H1029" s="3"/>
    </row>
    <row r="1030" ht="12.75" customHeight="1">
      <c r="C1030" s="1"/>
      <c r="D1030" s="2"/>
      <c r="F1030" s="3"/>
      <c r="G1030" s="191"/>
      <c r="H1030" s="3"/>
    </row>
    <row r="1031" ht="12.75" customHeight="1">
      <c r="C1031" s="1"/>
      <c r="D1031" s="2"/>
      <c r="F1031" s="3"/>
      <c r="G1031" s="191"/>
      <c r="H1031" s="3"/>
    </row>
    <row r="1032" ht="12.75" customHeight="1">
      <c r="C1032" s="1"/>
      <c r="D1032" s="2"/>
      <c r="F1032" s="3"/>
      <c r="G1032" s="191"/>
      <c r="H1032" s="3"/>
    </row>
    <row r="1033" ht="12.75" customHeight="1">
      <c r="C1033" s="1"/>
      <c r="D1033" s="2"/>
      <c r="F1033" s="3"/>
      <c r="G1033" s="191"/>
      <c r="H1033" s="3"/>
    </row>
    <row r="1034" ht="12.75" customHeight="1">
      <c r="C1034" s="1"/>
      <c r="D1034" s="2"/>
      <c r="F1034" s="3"/>
      <c r="G1034" s="191"/>
      <c r="H1034" s="3"/>
    </row>
    <row r="1035" ht="12.75" customHeight="1">
      <c r="C1035" s="1"/>
      <c r="D1035" s="2"/>
      <c r="F1035" s="3"/>
      <c r="G1035" s="191"/>
      <c r="H1035" s="3"/>
    </row>
    <row r="1036" ht="12.75" customHeight="1">
      <c r="C1036" s="1"/>
      <c r="D1036" s="2"/>
      <c r="F1036" s="3"/>
      <c r="G1036" s="191"/>
      <c r="H1036" s="3"/>
    </row>
    <row r="1037" ht="12.75" customHeight="1">
      <c r="C1037" s="1"/>
      <c r="D1037" s="2"/>
      <c r="F1037" s="3"/>
      <c r="G1037" s="191"/>
      <c r="H1037" s="3"/>
    </row>
    <row r="1038" ht="12.75" customHeight="1">
      <c r="C1038" s="1"/>
      <c r="D1038" s="2"/>
      <c r="F1038" s="3"/>
      <c r="G1038" s="191"/>
      <c r="H1038" s="3"/>
    </row>
    <row r="1039" ht="12.75" customHeight="1">
      <c r="C1039" s="1"/>
      <c r="D1039" s="2"/>
      <c r="F1039" s="3"/>
      <c r="G1039" s="191"/>
      <c r="H1039" s="3"/>
    </row>
    <row r="1040" ht="12.75" customHeight="1">
      <c r="C1040" s="1"/>
      <c r="D1040" s="2"/>
      <c r="F1040" s="3"/>
      <c r="G1040" s="191"/>
      <c r="H1040" s="3"/>
    </row>
    <row r="1041" ht="12.75" customHeight="1">
      <c r="C1041" s="1"/>
      <c r="D1041" s="2"/>
      <c r="F1041" s="3"/>
      <c r="G1041" s="191"/>
      <c r="H1041" s="3"/>
    </row>
    <row r="1042" ht="12.75" customHeight="1">
      <c r="C1042" s="1"/>
      <c r="D1042" s="2"/>
      <c r="F1042" s="3"/>
      <c r="G1042" s="191"/>
      <c r="H1042" s="3"/>
    </row>
    <row r="1043" ht="12.75" customHeight="1">
      <c r="C1043" s="1"/>
      <c r="D1043" s="2"/>
      <c r="F1043" s="3"/>
      <c r="G1043" s="191"/>
      <c r="H1043" s="3"/>
    </row>
    <row r="1044" ht="12.75" customHeight="1">
      <c r="C1044" s="1"/>
      <c r="D1044" s="2"/>
      <c r="F1044" s="3"/>
      <c r="G1044" s="191"/>
      <c r="H1044" s="3"/>
    </row>
    <row r="1045" ht="12.75" customHeight="1">
      <c r="C1045" s="1"/>
      <c r="D1045" s="2"/>
      <c r="F1045" s="3"/>
      <c r="G1045" s="191"/>
      <c r="H1045" s="3"/>
    </row>
    <row r="1046" ht="12.75" customHeight="1">
      <c r="C1046" s="1"/>
      <c r="D1046" s="2"/>
      <c r="F1046" s="3"/>
      <c r="G1046" s="191"/>
      <c r="H1046" s="3"/>
    </row>
    <row r="1047" ht="12.75" customHeight="1">
      <c r="C1047" s="1"/>
      <c r="D1047" s="2"/>
      <c r="F1047" s="3"/>
      <c r="G1047" s="191"/>
      <c r="H1047" s="3"/>
    </row>
    <row r="1048" ht="12.75" customHeight="1">
      <c r="C1048" s="1"/>
      <c r="D1048" s="2"/>
      <c r="F1048" s="3"/>
      <c r="G1048" s="191"/>
      <c r="H1048" s="3"/>
    </row>
    <row r="1049" ht="12.75" customHeight="1">
      <c r="C1049" s="1"/>
      <c r="D1049" s="2"/>
      <c r="F1049" s="3"/>
      <c r="G1049" s="191"/>
      <c r="H1049" s="3"/>
    </row>
    <row r="1050" ht="12.75" customHeight="1">
      <c r="C1050" s="1"/>
      <c r="D1050" s="2"/>
      <c r="F1050" s="3"/>
      <c r="G1050" s="191"/>
      <c r="H1050" s="3"/>
    </row>
    <row r="1051" ht="12.75" customHeight="1">
      <c r="C1051" s="1"/>
      <c r="D1051" s="2"/>
      <c r="F1051" s="3"/>
      <c r="G1051" s="191"/>
      <c r="H1051" s="3"/>
    </row>
    <row r="1052" ht="12.75" customHeight="1">
      <c r="C1052" s="1"/>
      <c r="D1052" s="2"/>
      <c r="F1052" s="3"/>
      <c r="G1052" s="191"/>
      <c r="H1052" s="3"/>
    </row>
    <row r="1053" ht="12.75" customHeight="1">
      <c r="C1053" s="1"/>
      <c r="D1053" s="2"/>
      <c r="F1053" s="3"/>
      <c r="G1053" s="191"/>
      <c r="H1053" s="3"/>
    </row>
    <row r="1054" ht="12.75" customHeight="1">
      <c r="C1054" s="1"/>
      <c r="D1054" s="2"/>
      <c r="F1054" s="3"/>
      <c r="G1054" s="191"/>
      <c r="H1054" s="3"/>
    </row>
    <row r="1055" ht="12.75" customHeight="1">
      <c r="C1055" s="1"/>
      <c r="D1055" s="2"/>
      <c r="F1055" s="3"/>
      <c r="G1055" s="191"/>
      <c r="H1055" s="3"/>
    </row>
    <row r="1056" ht="12.75" customHeight="1">
      <c r="C1056" s="1"/>
      <c r="D1056" s="2"/>
      <c r="F1056" s="3"/>
      <c r="G1056" s="191"/>
      <c r="H1056" s="3"/>
    </row>
    <row r="1057" ht="12.75" customHeight="1">
      <c r="C1057" s="1"/>
      <c r="D1057" s="2"/>
      <c r="F1057" s="3"/>
      <c r="G1057" s="191"/>
      <c r="H1057" s="3"/>
    </row>
    <row r="1058" ht="12.75" customHeight="1">
      <c r="C1058" s="1"/>
      <c r="D1058" s="2"/>
      <c r="F1058" s="3"/>
      <c r="G1058" s="191"/>
      <c r="H1058" s="3"/>
    </row>
    <row r="1059" ht="12.75" customHeight="1">
      <c r="C1059" s="1"/>
      <c r="D1059" s="2"/>
      <c r="F1059" s="3"/>
      <c r="G1059" s="191"/>
      <c r="H1059" s="3"/>
    </row>
    <row r="1060" ht="12.75" customHeight="1">
      <c r="C1060" s="1"/>
      <c r="D1060" s="2"/>
      <c r="F1060" s="3"/>
      <c r="G1060" s="191"/>
      <c r="H1060" s="3"/>
    </row>
    <row r="1061" ht="12.75" customHeight="1">
      <c r="C1061" s="1"/>
      <c r="D1061" s="2"/>
      <c r="F1061" s="3"/>
      <c r="G1061" s="191"/>
      <c r="H1061" s="3"/>
    </row>
    <row r="1062" ht="12.75" customHeight="1">
      <c r="C1062" s="1"/>
      <c r="D1062" s="2"/>
      <c r="F1062" s="3"/>
      <c r="G1062" s="191"/>
      <c r="H1062" s="3"/>
    </row>
    <row r="1063" ht="12.75" customHeight="1">
      <c r="C1063" s="1"/>
      <c r="D1063" s="2"/>
      <c r="F1063" s="3"/>
      <c r="G1063" s="191"/>
      <c r="H1063" s="3"/>
    </row>
    <row r="1064" ht="12.75" customHeight="1">
      <c r="C1064" s="1"/>
      <c r="D1064" s="2"/>
      <c r="F1064" s="3"/>
      <c r="G1064" s="191"/>
      <c r="H1064" s="3"/>
    </row>
    <row r="1065" ht="12.75" customHeight="1">
      <c r="C1065" s="1"/>
      <c r="D1065" s="2"/>
      <c r="F1065" s="3"/>
      <c r="G1065" s="191"/>
      <c r="H1065" s="3"/>
    </row>
    <row r="1066" ht="12.75" customHeight="1">
      <c r="C1066" s="1"/>
      <c r="D1066" s="2"/>
      <c r="F1066" s="3"/>
      <c r="G1066" s="191"/>
      <c r="H1066" s="3"/>
    </row>
    <row r="1067" ht="12.75" customHeight="1">
      <c r="C1067" s="1"/>
      <c r="D1067" s="2"/>
      <c r="F1067" s="3"/>
      <c r="G1067" s="191"/>
      <c r="H1067" s="3"/>
    </row>
    <row r="1068" ht="12.75" customHeight="1">
      <c r="C1068" s="1"/>
      <c r="D1068" s="2"/>
      <c r="F1068" s="3"/>
      <c r="G1068" s="191"/>
      <c r="H1068" s="3"/>
    </row>
    <row r="1069" ht="12.75" customHeight="1">
      <c r="C1069" s="1"/>
      <c r="D1069" s="2"/>
      <c r="F1069" s="3"/>
      <c r="G1069" s="191"/>
      <c r="H1069" s="3"/>
    </row>
    <row r="1070" ht="12.75" customHeight="1">
      <c r="C1070" s="1"/>
      <c r="D1070" s="2"/>
      <c r="F1070" s="3"/>
      <c r="G1070" s="191"/>
      <c r="H1070" s="3"/>
    </row>
    <row r="1071" ht="12.75" customHeight="1">
      <c r="C1071" s="1"/>
      <c r="D1071" s="2"/>
      <c r="F1071" s="3"/>
      <c r="G1071" s="191"/>
      <c r="H1071" s="3"/>
    </row>
    <row r="1072" ht="12.75" customHeight="1">
      <c r="C1072" s="1"/>
      <c r="D1072" s="2"/>
      <c r="F1072" s="3"/>
      <c r="G1072" s="191"/>
      <c r="H1072" s="3"/>
    </row>
    <row r="1073" ht="12.75" customHeight="1">
      <c r="C1073" s="1"/>
      <c r="D1073" s="2"/>
      <c r="F1073" s="3"/>
      <c r="G1073" s="191"/>
      <c r="H1073" s="3"/>
    </row>
    <row r="1074" ht="12.75" customHeight="1">
      <c r="C1074" s="1"/>
      <c r="D1074" s="2"/>
      <c r="F1074" s="3"/>
      <c r="G1074" s="191"/>
      <c r="H1074" s="3"/>
    </row>
    <row r="1075" ht="12.75" customHeight="1">
      <c r="C1075" s="1"/>
      <c r="D1075" s="2"/>
      <c r="F1075" s="3"/>
      <c r="G1075" s="191"/>
      <c r="H1075" s="3"/>
    </row>
    <row r="1076" ht="12.75" customHeight="1">
      <c r="C1076" s="1"/>
      <c r="D1076" s="2"/>
      <c r="F1076" s="3"/>
      <c r="G1076" s="191"/>
      <c r="H1076" s="3"/>
    </row>
    <row r="1077" ht="12.75" customHeight="1">
      <c r="C1077" s="1"/>
      <c r="D1077" s="2"/>
      <c r="F1077" s="3"/>
      <c r="G1077" s="191"/>
      <c r="H1077" s="3"/>
    </row>
    <row r="1078" ht="12.75" customHeight="1">
      <c r="C1078" s="1"/>
      <c r="D1078" s="2"/>
      <c r="F1078" s="3"/>
      <c r="G1078" s="191"/>
      <c r="H1078" s="3"/>
    </row>
    <row r="1079" ht="12.75" customHeight="1">
      <c r="C1079" s="1"/>
      <c r="D1079" s="2"/>
      <c r="F1079" s="3"/>
      <c r="G1079" s="191"/>
      <c r="H1079" s="3"/>
    </row>
    <row r="1080" ht="12.75" customHeight="1">
      <c r="C1080" s="1"/>
      <c r="D1080" s="2"/>
      <c r="F1080" s="3"/>
      <c r="G1080" s="191"/>
      <c r="H1080" s="3"/>
    </row>
    <row r="1081" ht="12.75" customHeight="1">
      <c r="C1081" s="1"/>
      <c r="D1081" s="2"/>
      <c r="F1081" s="3"/>
      <c r="G1081" s="191"/>
      <c r="H1081" s="3"/>
    </row>
    <row r="1082" ht="12.75" customHeight="1">
      <c r="C1082" s="1"/>
      <c r="D1082" s="2"/>
      <c r="F1082" s="3"/>
      <c r="G1082" s="191"/>
      <c r="H1082" s="3"/>
    </row>
    <row r="1083" ht="12.75" customHeight="1">
      <c r="C1083" s="1"/>
      <c r="D1083" s="2"/>
      <c r="F1083" s="3"/>
      <c r="G1083" s="191"/>
      <c r="H1083" s="3"/>
    </row>
    <row r="1084" ht="12.75" customHeight="1">
      <c r="C1084" s="1"/>
      <c r="D1084" s="2"/>
      <c r="F1084" s="3"/>
      <c r="G1084" s="191"/>
      <c r="H1084" s="3"/>
    </row>
    <row r="1085" ht="12.75" customHeight="1">
      <c r="C1085" s="1"/>
      <c r="D1085" s="2"/>
      <c r="F1085" s="3"/>
      <c r="G1085" s="191"/>
      <c r="H1085" s="3"/>
    </row>
    <row r="1086" ht="12.75" customHeight="1">
      <c r="C1086" s="1"/>
      <c r="D1086" s="2"/>
      <c r="F1086" s="3"/>
      <c r="G1086" s="191"/>
      <c r="H1086" s="3"/>
    </row>
    <row r="1087" ht="12.75" customHeight="1">
      <c r="C1087" s="1"/>
      <c r="D1087" s="2"/>
      <c r="F1087" s="3"/>
      <c r="G1087" s="191"/>
      <c r="H1087" s="3"/>
    </row>
    <row r="1088" ht="12.75" customHeight="1">
      <c r="C1088" s="1"/>
      <c r="D1088" s="2"/>
      <c r="F1088" s="3"/>
      <c r="G1088" s="191"/>
      <c r="H1088" s="3"/>
    </row>
    <row r="1089" ht="12.75" customHeight="1">
      <c r="C1089" s="1"/>
      <c r="D1089" s="2"/>
      <c r="F1089" s="3"/>
      <c r="G1089" s="191"/>
      <c r="H1089" s="3"/>
    </row>
    <row r="1090" ht="12.75" customHeight="1">
      <c r="C1090" s="1"/>
      <c r="D1090" s="2"/>
      <c r="F1090" s="3"/>
      <c r="G1090" s="191"/>
      <c r="H1090" s="3"/>
    </row>
    <row r="1091" ht="12.75" customHeight="1">
      <c r="C1091" s="1"/>
      <c r="D1091" s="2"/>
      <c r="F1091" s="3"/>
      <c r="G1091" s="191"/>
      <c r="H1091" s="3"/>
    </row>
    <row r="1092" ht="12.75" customHeight="1">
      <c r="C1092" s="1"/>
      <c r="D1092" s="2"/>
      <c r="F1092" s="3"/>
      <c r="G1092" s="191"/>
      <c r="H1092" s="3"/>
    </row>
    <row r="1093" ht="12.75" customHeight="1">
      <c r="C1093" s="1"/>
      <c r="D1093" s="2"/>
      <c r="F1093" s="3"/>
      <c r="G1093" s="191"/>
      <c r="H1093" s="3"/>
    </row>
    <row r="1094" ht="12.75" customHeight="1">
      <c r="C1094" s="1"/>
      <c r="D1094" s="2"/>
      <c r="F1094" s="3"/>
      <c r="G1094" s="191"/>
      <c r="H1094" s="3"/>
    </row>
    <row r="1095" ht="12.75" customHeight="1">
      <c r="C1095" s="1"/>
      <c r="D1095" s="2"/>
      <c r="F1095" s="3"/>
      <c r="G1095" s="191"/>
      <c r="H1095" s="3"/>
    </row>
    <row r="1096" ht="12.75" customHeight="1">
      <c r="C1096" s="1"/>
      <c r="D1096" s="2"/>
      <c r="F1096" s="3"/>
      <c r="G1096" s="191"/>
      <c r="H1096" s="3"/>
    </row>
    <row r="1097" ht="12.75" customHeight="1">
      <c r="C1097" s="1"/>
      <c r="D1097" s="2"/>
      <c r="F1097" s="3"/>
      <c r="G1097" s="191"/>
      <c r="H1097" s="3"/>
    </row>
    <row r="1098" ht="12.75" customHeight="1">
      <c r="C1098" s="1"/>
      <c r="D1098" s="2"/>
      <c r="F1098" s="3"/>
      <c r="G1098" s="191"/>
      <c r="H1098" s="3"/>
    </row>
    <row r="1099" ht="12.75" customHeight="1">
      <c r="C1099" s="1"/>
      <c r="D1099" s="2"/>
      <c r="F1099" s="3"/>
      <c r="G1099" s="191"/>
      <c r="H1099" s="3"/>
    </row>
    <row r="1100" ht="12.75" customHeight="1">
      <c r="C1100" s="1"/>
      <c r="D1100" s="2"/>
      <c r="F1100" s="3"/>
      <c r="G1100" s="191"/>
      <c r="H1100" s="3"/>
    </row>
    <row r="1101" ht="12.75" customHeight="1">
      <c r="C1101" s="1"/>
      <c r="D1101" s="2"/>
      <c r="F1101" s="3"/>
      <c r="G1101" s="191"/>
      <c r="H1101" s="3"/>
    </row>
    <row r="1102" ht="12.75" customHeight="1">
      <c r="C1102" s="1"/>
      <c r="D1102" s="2"/>
      <c r="F1102" s="3"/>
      <c r="G1102" s="191"/>
      <c r="H1102" s="3"/>
    </row>
    <row r="1103" ht="12.75" customHeight="1">
      <c r="C1103" s="1"/>
      <c r="D1103" s="2"/>
      <c r="F1103" s="3"/>
      <c r="G1103" s="191"/>
      <c r="H1103" s="3"/>
    </row>
    <row r="1104" ht="12.75" customHeight="1">
      <c r="C1104" s="1"/>
      <c r="D1104" s="2"/>
      <c r="F1104" s="3"/>
      <c r="G1104" s="191"/>
      <c r="H1104" s="3"/>
    </row>
    <row r="1105" ht="12.75" customHeight="1">
      <c r="C1105" s="1"/>
      <c r="D1105" s="2"/>
      <c r="F1105" s="3"/>
      <c r="G1105" s="191"/>
      <c r="H1105" s="3"/>
    </row>
    <row r="1106" ht="12.75" customHeight="1">
      <c r="C1106" s="1"/>
      <c r="D1106" s="2"/>
      <c r="F1106" s="3"/>
      <c r="G1106" s="191"/>
      <c r="H1106" s="3"/>
    </row>
    <row r="1107" ht="12.75" customHeight="1">
      <c r="C1107" s="1"/>
      <c r="D1107" s="2"/>
      <c r="F1107" s="3"/>
      <c r="G1107" s="191"/>
      <c r="H1107" s="3"/>
    </row>
    <row r="1108" ht="12.75" customHeight="1">
      <c r="C1108" s="1"/>
      <c r="D1108" s="2"/>
      <c r="F1108" s="3"/>
      <c r="G1108" s="191"/>
      <c r="H1108" s="3"/>
    </row>
    <row r="1109" ht="12.75" customHeight="1">
      <c r="C1109" s="1"/>
      <c r="D1109" s="2"/>
      <c r="F1109" s="3"/>
      <c r="G1109" s="191"/>
      <c r="H1109" s="3"/>
    </row>
    <row r="1110" ht="12.75" customHeight="1">
      <c r="C1110" s="1"/>
      <c r="D1110" s="2"/>
      <c r="F1110" s="3"/>
      <c r="G1110" s="191"/>
      <c r="H1110" s="3"/>
    </row>
    <row r="1111" ht="12.75" customHeight="1">
      <c r="C1111" s="1"/>
      <c r="D1111" s="2"/>
      <c r="F1111" s="3"/>
      <c r="G1111" s="191"/>
      <c r="H1111" s="3"/>
    </row>
    <row r="1112" ht="12.75" customHeight="1">
      <c r="C1112" s="1"/>
      <c r="D1112" s="2"/>
      <c r="F1112" s="3"/>
      <c r="G1112" s="191"/>
      <c r="H1112" s="3"/>
    </row>
    <row r="1113" ht="12.75" customHeight="1">
      <c r="C1113" s="1"/>
      <c r="D1113" s="2"/>
      <c r="F1113" s="3"/>
      <c r="G1113" s="191"/>
      <c r="H1113" s="3"/>
    </row>
    <row r="1114" ht="12.75" customHeight="1">
      <c r="C1114" s="1"/>
      <c r="D1114" s="2"/>
      <c r="F1114" s="3"/>
      <c r="G1114" s="191"/>
      <c r="H1114" s="3"/>
    </row>
    <row r="1115" ht="12.75" customHeight="1">
      <c r="C1115" s="1"/>
      <c r="D1115" s="2"/>
      <c r="F1115" s="3"/>
      <c r="G1115" s="191"/>
      <c r="H1115" s="3"/>
    </row>
    <row r="1116" ht="12.75" customHeight="1">
      <c r="C1116" s="1"/>
      <c r="D1116" s="2"/>
      <c r="F1116" s="3"/>
      <c r="G1116" s="191"/>
      <c r="H1116" s="3"/>
    </row>
    <row r="1117" ht="12.75" customHeight="1">
      <c r="C1117" s="1"/>
      <c r="D1117" s="2"/>
      <c r="F1117" s="3"/>
      <c r="G1117" s="191"/>
      <c r="H1117" s="3"/>
    </row>
    <row r="1118" ht="12.75" customHeight="1">
      <c r="C1118" s="1"/>
      <c r="D1118" s="2"/>
      <c r="F1118" s="3"/>
      <c r="G1118" s="191"/>
      <c r="H1118" s="3"/>
    </row>
    <row r="1119" ht="12.75" customHeight="1">
      <c r="C1119" s="1"/>
      <c r="D1119" s="2"/>
      <c r="F1119" s="3"/>
      <c r="G1119" s="191"/>
      <c r="H1119" s="3"/>
    </row>
    <row r="1120" ht="12.75" customHeight="1">
      <c r="C1120" s="1"/>
      <c r="D1120" s="2"/>
      <c r="F1120" s="3"/>
      <c r="G1120" s="191"/>
      <c r="H1120" s="3"/>
    </row>
    <row r="1121" ht="12.75" customHeight="1">
      <c r="C1121" s="1"/>
      <c r="D1121" s="2"/>
      <c r="F1121" s="3"/>
      <c r="G1121" s="191"/>
      <c r="H1121" s="3"/>
    </row>
    <row r="1122" ht="12.75" customHeight="1">
      <c r="C1122" s="1"/>
      <c r="D1122" s="2"/>
      <c r="F1122" s="3"/>
      <c r="G1122" s="191"/>
      <c r="H1122" s="3"/>
    </row>
    <row r="1123" ht="12.75" customHeight="1">
      <c r="C1123" s="1"/>
      <c r="D1123" s="2"/>
      <c r="F1123" s="3"/>
      <c r="G1123" s="191"/>
      <c r="H1123" s="3"/>
    </row>
    <row r="1124" ht="12.75" customHeight="1">
      <c r="C1124" s="1"/>
      <c r="D1124" s="2"/>
      <c r="F1124" s="3"/>
      <c r="G1124" s="191"/>
      <c r="H1124" s="3"/>
    </row>
    <row r="1125" ht="12.75" customHeight="1">
      <c r="C1125" s="1"/>
      <c r="D1125" s="2"/>
      <c r="F1125" s="3"/>
      <c r="G1125" s="191"/>
      <c r="H1125" s="3"/>
    </row>
    <row r="1126" ht="12.75" customHeight="1">
      <c r="C1126" s="1"/>
      <c r="D1126" s="2"/>
      <c r="F1126" s="3"/>
      <c r="G1126" s="191"/>
      <c r="H1126" s="3"/>
    </row>
    <row r="1127" ht="12.75" customHeight="1">
      <c r="C1127" s="1"/>
      <c r="D1127" s="2"/>
      <c r="F1127" s="3"/>
      <c r="G1127" s="191"/>
      <c r="H1127" s="3"/>
    </row>
    <row r="1128" ht="12.75" customHeight="1">
      <c r="C1128" s="1"/>
      <c r="D1128" s="2"/>
      <c r="F1128" s="3"/>
      <c r="G1128" s="191"/>
      <c r="H1128" s="3"/>
    </row>
    <row r="1129" ht="12.75" customHeight="1">
      <c r="C1129" s="1"/>
      <c r="D1129" s="2"/>
      <c r="F1129" s="3"/>
      <c r="G1129" s="191"/>
      <c r="H1129" s="3"/>
    </row>
    <row r="1130" ht="12.75" customHeight="1">
      <c r="C1130" s="1"/>
      <c r="D1130" s="2"/>
      <c r="F1130" s="3"/>
      <c r="G1130" s="191"/>
      <c r="H1130" s="3"/>
    </row>
    <row r="1131" ht="12.75" customHeight="1">
      <c r="C1131" s="1"/>
      <c r="D1131" s="2"/>
      <c r="F1131" s="3"/>
      <c r="G1131" s="191"/>
      <c r="H1131" s="3"/>
    </row>
    <row r="1132" ht="12.75" customHeight="1">
      <c r="C1132" s="1"/>
      <c r="D1132" s="2"/>
      <c r="F1132" s="3"/>
      <c r="G1132" s="191"/>
      <c r="H1132" s="3"/>
    </row>
    <row r="1133" ht="12.75" customHeight="1">
      <c r="C1133" s="1"/>
      <c r="D1133" s="2"/>
      <c r="F1133" s="3"/>
      <c r="G1133" s="191"/>
      <c r="H1133" s="3"/>
    </row>
    <row r="1134" ht="12.75" customHeight="1">
      <c r="C1134" s="1"/>
      <c r="D1134" s="2"/>
      <c r="F1134" s="3"/>
      <c r="G1134" s="191"/>
      <c r="H1134" s="3"/>
    </row>
    <row r="1135" ht="12.75" customHeight="1">
      <c r="C1135" s="1"/>
      <c r="D1135" s="2"/>
      <c r="F1135" s="3"/>
      <c r="G1135" s="191"/>
      <c r="H1135" s="3"/>
    </row>
    <row r="1136" ht="12.75" customHeight="1">
      <c r="C1136" s="1"/>
      <c r="D1136" s="2"/>
      <c r="F1136" s="3"/>
      <c r="G1136" s="191"/>
      <c r="H1136" s="3"/>
    </row>
    <row r="1137" ht="12.75" customHeight="1">
      <c r="C1137" s="1"/>
      <c r="D1137" s="2"/>
      <c r="F1137" s="3"/>
      <c r="G1137" s="191"/>
      <c r="H1137" s="3"/>
    </row>
    <row r="1138" ht="12.75" customHeight="1">
      <c r="C1138" s="1"/>
      <c r="D1138" s="2"/>
      <c r="F1138" s="3"/>
      <c r="G1138" s="191"/>
      <c r="H1138" s="3"/>
    </row>
    <row r="1139" ht="12.75" customHeight="1">
      <c r="C1139" s="1"/>
      <c r="D1139" s="2"/>
      <c r="F1139" s="3"/>
      <c r="G1139" s="191"/>
      <c r="H1139" s="3"/>
    </row>
    <row r="1140" ht="12.75" customHeight="1">
      <c r="C1140" s="1"/>
      <c r="D1140" s="2"/>
      <c r="F1140" s="3"/>
      <c r="G1140" s="191"/>
      <c r="H1140" s="3"/>
    </row>
    <row r="1141" ht="12.75" customHeight="1">
      <c r="C1141" s="1"/>
      <c r="D1141" s="2"/>
      <c r="F1141" s="3"/>
      <c r="G1141" s="191"/>
      <c r="H1141" s="3"/>
    </row>
    <row r="1142" ht="12.75" customHeight="1">
      <c r="C1142" s="1"/>
      <c r="D1142" s="2"/>
      <c r="F1142" s="3"/>
      <c r="G1142" s="191"/>
      <c r="H1142" s="3"/>
    </row>
    <row r="1143" ht="12.75" customHeight="1">
      <c r="C1143" s="1"/>
      <c r="D1143" s="2"/>
      <c r="F1143" s="3"/>
      <c r="G1143" s="191"/>
      <c r="H1143" s="3"/>
    </row>
    <row r="1144" ht="12.75" customHeight="1">
      <c r="C1144" s="1"/>
      <c r="D1144" s="2"/>
      <c r="F1144" s="3"/>
      <c r="G1144" s="191"/>
      <c r="H1144" s="3"/>
    </row>
    <row r="1145" ht="12.75" customHeight="1">
      <c r="C1145" s="1"/>
      <c r="D1145" s="2"/>
      <c r="F1145" s="3"/>
      <c r="G1145" s="191"/>
      <c r="H1145" s="3"/>
    </row>
    <row r="1146" ht="12.75" customHeight="1">
      <c r="C1146" s="1"/>
      <c r="D1146" s="2"/>
      <c r="F1146" s="3"/>
      <c r="G1146" s="191"/>
      <c r="H1146" s="3"/>
    </row>
    <row r="1147" ht="12.75" customHeight="1">
      <c r="C1147" s="1"/>
      <c r="D1147" s="2"/>
      <c r="F1147" s="3"/>
      <c r="G1147" s="191"/>
      <c r="H1147" s="3"/>
    </row>
    <row r="1148" ht="12.75" customHeight="1">
      <c r="C1148" s="1"/>
      <c r="D1148" s="2"/>
      <c r="F1148" s="3"/>
      <c r="G1148" s="191"/>
      <c r="H1148" s="3"/>
    </row>
    <row r="1149" ht="12.75" customHeight="1">
      <c r="C1149" s="1"/>
      <c r="D1149" s="2"/>
      <c r="F1149" s="3"/>
      <c r="G1149" s="191"/>
      <c r="H1149" s="3"/>
    </row>
    <row r="1150" ht="12.75" customHeight="1">
      <c r="C1150" s="1"/>
      <c r="D1150" s="2"/>
      <c r="F1150" s="3"/>
      <c r="G1150" s="191"/>
      <c r="H1150" s="3"/>
    </row>
    <row r="1151" ht="12.75" customHeight="1">
      <c r="C1151" s="1"/>
      <c r="D1151" s="2"/>
      <c r="F1151" s="3"/>
      <c r="G1151" s="191"/>
      <c r="H1151" s="3"/>
    </row>
    <row r="1152" ht="12.75" customHeight="1">
      <c r="C1152" s="1"/>
      <c r="D1152" s="2"/>
      <c r="F1152" s="3"/>
      <c r="G1152" s="191"/>
      <c r="H1152" s="3"/>
    </row>
    <row r="1153" ht="12.75" customHeight="1">
      <c r="C1153" s="1"/>
      <c r="D1153" s="2"/>
      <c r="F1153" s="3"/>
      <c r="G1153" s="191"/>
      <c r="H1153" s="3"/>
    </row>
    <row r="1154" ht="12.75" customHeight="1">
      <c r="C1154" s="1"/>
      <c r="D1154" s="2"/>
      <c r="F1154" s="3"/>
      <c r="G1154" s="191"/>
      <c r="H1154" s="3"/>
    </row>
    <row r="1155" ht="12.75" customHeight="1">
      <c r="C1155" s="1"/>
      <c r="D1155" s="2"/>
      <c r="F1155" s="3"/>
      <c r="G1155" s="191"/>
      <c r="H1155" s="3"/>
    </row>
    <row r="1156" ht="12.75" customHeight="1">
      <c r="C1156" s="1"/>
      <c r="D1156" s="2"/>
      <c r="F1156" s="3"/>
      <c r="G1156" s="191"/>
      <c r="H1156" s="3"/>
    </row>
    <row r="1157" ht="12.75" customHeight="1">
      <c r="C1157" s="1"/>
      <c r="D1157" s="2"/>
      <c r="F1157" s="3"/>
      <c r="G1157" s="191"/>
      <c r="H1157" s="3"/>
    </row>
    <row r="1158" ht="12.75" customHeight="1">
      <c r="C1158" s="1"/>
      <c r="D1158" s="2"/>
      <c r="F1158" s="3"/>
      <c r="G1158" s="191"/>
      <c r="H1158" s="3"/>
    </row>
    <row r="1159" ht="12.75" customHeight="1">
      <c r="C1159" s="1"/>
      <c r="D1159" s="2"/>
      <c r="F1159" s="3"/>
      <c r="G1159" s="191"/>
      <c r="H1159" s="3"/>
    </row>
    <row r="1160" ht="12.75" customHeight="1">
      <c r="C1160" s="1"/>
      <c r="D1160" s="2"/>
      <c r="F1160" s="3"/>
      <c r="G1160" s="191"/>
      <c r="H1160" s="3"/>
    </row>
    <row r="1161" ht="12.75" customHeight="1">
      <c r="C1161" s="1"/>
      <c r="D1161" s="2"/>
      <c r="F1161" s="3"/>
      <c r="G1161" s="191"/>
      <c r="H1161" s="3"/>
    </row>
    <row r="1162" ht="12.75" customHeight="1">
      <c r="C1162" s="1"/>
      <c r="D1162" s="2"/>
      <c r="F1162" s="3"/>
      <c r="G1162" s="191"/>
      <c r="H1162" s="3"/>
    </row>
    <row r="1163" ht="12.75" customHeight="1">
      <c r="C1163" s="1"/>
      <c r="D1163" s="2"/>
      <c r="F1163" s="3"/>
      <c r="G1163" s="191"/>
      <c r="H1163" s="3"/>
    </row>
    <row r="1164" ht="12.75" customHeight="1">
      <c r="C1164" s="1"/>
      <c r="D1164" s="2"/>
      <c r="F1164" s="3"/>
      <c r="G1164" s="191"/>
      <c r="H1164" s="3"/>
    </row>
    <row r="1165" ht="12.75" customHeight="1">
      <c r="C1165" s="1"/>
      <c r="D1165" s="2"/>
      <c r="F1165" s="3"/>
      <c r="G1165" s="191"/>
      <c r="H1165" s="3"/>
    </row>
    <row r="1166" ht="12.75" customHeight="1">
      <c r="C1166" s="1"/>
      <c r="D1166" s="2"/>
      <c r="F1166" s="3"/>
      <c r="G1166" s="191"/>
      <c r="H1166" s="3"/>
    </row>
    <row r="1167" ht="12.75" customHeight="1">
      <c r="C1167" s="1"/>
      <c r="D1167" s="2"/>
      <c r="F1167" s="3"/>
      <c r="G1167" s="191"/>
      <c r="H1167" s="3"/>
    </row>
    <row r="1168" ht="12.75" customHeight="1">
      <c r="C1168" s="1"/>
      <c r="D1168" s="2"/>
      <c r="F1168" s="3"/>
      <c r="G1168" s="191"/>
      <c r="H1168" s="3"/>
    </row>
    <row r="1169" ht="12.75" customHeight="1">
      <c r="C1169" s="1"/>
      <c r="D1169" s="2"/>
      <c r="F1169" s="3"/>
      <c r="G1169" s="191"/>
      <c r="H1169" s="3"/>
    </row>
    <row r="1170" ht="12.75" customHeight="1">
      <c r="C1170" s="1"/>
      <c r="D1170" s="2"/>
      <c r="F1170" s="3"/>
      <c r="G1170" s="191"/>
      <c r="H1170" s="3"/>
    </row>
    <row r="1171" ht="12.75" customHeight="1">
      <c r="C1171" s="1"/>
      <c r="D1171" s="2"/>
      <c r="F1171" s="3"/>
      <c r="G1171" s="191"/>
      <c r="H1171" s="3"/>
    </row>
    <row r="1172" ht="12.75" customHeight="1">
      <c r="C1172" s="1"/>
      <c r="D1172" s="2"/>
      <c r="F1172" s="3"/>
      <c r="G1172" s="191"/>
      <c r="H1172" s="3"/>
    </row>
    <row r="1173" ht="12.75" customHeight="1">
      <c r="C1173" s="1"/>
      <c r="D1173" s="2"/>
      <c r="F1173" s="3"/>
      <c r="G1173" s="191"/>
      <c r="H1173" s="3"/>
    </row>
    <row r="1174" ht="12.75" customHeight="1">
      <c r="C1174" s="1"/>
      <c r="D1174" s="2"/>
      <c r="F1174" s="3"/>
      <c r="G1174" s="191"/>
      <c r="H1174" s="3"/>
    </row>
    <row r="1175" ht="12.75" customHeight="1">
      <c r="C1175" s="1"/>
      <c r="D1175" s="2"/>
      <c r="F1175" s="3"/>
      <c r="G1175" s="191"/>
      <c r="H1175" s="3"/>
    </row>
    <row r="1176" ht="12.75" customHeight="1">
      <c r="C1176" s="1"/>
      <c r="D1176" s="2"/>
      <c r="F1176" s="3"/>
      <c r="G1176" s="191"/>
      <c r="H1176" s="3"/>
    </row>
    <row r="1177" ht="12.75" customHeight="1">
      <c r="C1177" s="1"/>
      <c r="D1177" s="2"/>
      <c r="F1177" s="3"/>
      <c r="G1177" s="191"/>
      <c r="H1177" s="3"/>
    </row>
    <row r="1178" ht="12.75" customHeight="1">
      <c r="C1178" s="1"/>
      <c r="D1178" s="2"/>
      <c r="F1178" s="3"/>
      <c r="G1178" s="191"/>
      <c r="H1178" s="3"/>
    </row>
    <row r="1179" ht="12.75" customHeight="1">
      <c r="C1179" s="1"/>
      <c r="D1179" s="2"/>
      <c r="F1179" s="3"/>
      <c r="G1179" s="191"/>
      <c r="H1179" s="3"/>
    </row>
    <row r="1180" ht="12.75" customHeight="1">
      <c r="C1180" s="1"/>
      <c r="D1180" s="2"/>
      <c r="F1180" s="3"/>
      <c r="G1180" s="191"/>
      <c r="H1180" s="3"/>
    </row>
    <row r="1181" ht="12.75" customHeight="1">
      <c r="C1181" s="1"/>
      <c r="D1181" s="2"/>
      <c r="F1181" s="3"/>
      <c r="G1181" s="191"/>
      <c r="H1181" s="3"/>
    </row>
    <row r="1182" ht="12.75" customHeight="1">
      <c r="C1182" s="1"/>
      <c r="D1182" s="2"/>
      <c r="F1182" s="3"/>
      <c r="G1182" s="191"/>
      <c r="H1182" s="3"/>
    </row>
    <row r="1183" ht="12.75" customHeight="1">
      <c r="C1183" s="1"/>
      <c r="D1183" s="2"/>
      <c r="F1183" s="3"/>
      <c r="G1183" s="191"/>
      <c r="H1183" s="3"/>
    </row>
    <row r="1184" ht="12.75" customHeight="1">
      <c r="C1184" s="1"/>
      <c r="D1184" s="2"/>
      <c r="F1184" s="3"/>
      <c r="G1184" s="191"/>
      <c r="H1184" s="3"/>
    </row>
    <row r="1185" ht="12.75" customHeight="1">
      <c r="C1185" s="1"/>
      <c r="D1185" s="2"/>
      <c r="F1185" s="3"/>
      <c r="G1185" s="191"/>
      <c r="H1185" s="3"/>
    </row>
    <row r="1186" ht="12.75" customHeight="1">
      <c r="C1186" s="1"/>
      <c r="D1186" s="2"/>
      <c r="F1186" s="3"/>
      <c r="G1186" s="191"/>
      <c r="H1186" s="3"/>
    </row>
    <row r="1187" ht="12.75" customHeight="1">
      <c r="C1187" s="1"/>
      <c r="D1187" s="2"/>
      <c r="F1187" s="3"/>
      <c r="G1187" s="191"/>
      <c r="H1187" s="3"/>
    </row>
    <row r="1188" ht="12.75" customHeight="1">
      <c r="C1188" s="1"/>
      <c r="D1188" s="2"/>
      <c r="F1188" s="3"/>
      <c r="G1188" s="191"/>
      <c r="H1188" s="3"/>
    </row>
    <row r="1189" ht="12.75" customHeight="1">
      <c r="C1189" s="1"/>
      <c r="D1189" s="2"/>
      <c r="F1189" s="3"/>
      <c r="G1189" s="191"/>
      <c r="H1189" s="3"/>
    </row>
    <row r="1190" ht="12.75" customHeight="1">
      <c r="C1190" s="1"/>
      <c r="D1190" s="2"/>
      <c r="F1190" s="3"/>
      <c r="G1190" s="191"/>
      <c r="H1190" s="3"/>
    </row>
    <row r="1191" ht="12.75" customHeight="1">
      <c r="C1191" s="1"/>
      <c r="D1191" s="2"/>
      <c r="F1191" s="3"/>
      <c r="G1191" s="191"/>
      <c r="H1191" s="3"/>
    </row>
    <row r="1192" ht="12.75" customHeight="1">
      <c r="C1192" s="1"/>
      <c r="D1192" s="2"/>
      <c r="F1192" s="3"/>
      <c r="G1192" s="191"/>
      <c r="H1192" s="3"/>
    </row>
    <row r="1193" ht="12.75" customHeight="1">
      <c r="C1193" s="1"/>
      <c r="D1193" s="2"/>
      <c r="F1193" s="3"/>
      <c r="G1193" s="191"/>
      <c r="H1193" s="3"/>
    </row>
    <row r="1194" ht="12.75" customHeight="1">
      <c r="C1194" s="1"/>
      <c r="D1194" s="2"/>
      <c r="F1194" s="3"/>
      <c r="G1194" s="191"/>
      <c r="H1194" s="3"/>
    </row>
    <row r="1195" ht="12.75" customHeight="1">
      <c r="C1195" s="1"/>
      <c r="D1195" s="2"/>
      <c r="F1195" s="3"/>
      <c r="G1195" s="191"/>
      <c r="H1195" s="3"/>
    </row>
    <row r="1196" ht="12.75" customHeight="1">
      <c r="C1196" s="1"/>
      <c r="D1196" s="2"/>
      <c r="F1196" s="3"/>
      <c r="G1196" s="191"/>
      <c r="H1196" s="3"/>
    </row>
    <row r="1197" ht="12.75" customHeight="1">
      <c r="C1197" s="1"/>
      <c r="D1197" s="2"/>
      <c r="F1197" s="3"/>
      <c r="G1197" s="191"/>
      <c r="H1197" s="3"/>
    </row>
    <row r="1198" ht="12.75" customHeight="1">
      <c r="C1198" s="1"/>
      <c r="D1198" s="2"/>
      <c r="F1198" s="3"/>
      <c r="G1198" s="191"/>
      <c r="H1198" s="3"/>
    </row>
    <row r="1199" ht="12.75" customHeight="1">
      <c r="C1199" s="1"/>
      <c r="D1199" s="2"/>
      <c r="F1199" s="3"/>
      <c r="G1199" s="191"/>
      <c r="H1199" s="3"/>
    </row>
    <row r="1200" ht="12.75" customHeight="1">
      <c r="C1200" s="1"/>
      <c r="D1200" s="2"/>
      <c r="F1200" s="3"/>
      <c r="G1200" s="191"/>
      <c r="H1200" s="3"/>
    </row>
    <row r="1201" ht="12.75" customHeight="1">
      <c r="C1201" s="1"/>
      <c r="D1201" s="2"/>
      <c r="F1201" s="3"/>
      <c r="G1201" s="191"/>
      <c r="H1201" s="3"/>
    </row>
    <row r="1202" ht="12.75" customHeight="1">
      <c r="C1202" s="1"/>
      <c r="D1202" s="2"/>
      <c r="F1202" s="3"/>
      <c r="G1202" s="191"/>
      <c r="H1202" s="3"/>
    </row>
    <row r="1203" ht="12.75" customHeight="1">
      <c r="C1203" s="1"/>
      <c r="D1203" s="2"/>
      <c r="F1203" s="3"/>
      <c r="G1203" s="191"/>
      <c r="H1203" s="3"/>
    </row>
    <row r="1204" ht="12.75" customHeight="1">
      <c r="C1204" s="1"/>
      <c r="D1204" s="2"/>
      <c r="F1204" s="3"/>
      <c r="G1204" s="191"/>
      <c r="H1204" s="3"/>
    </row>
    <row r="1205" ht="12.75" customHeight="1">
      <c r="C1205" s="1"/>
      <c r="D1205" s="2"/>
      <c r="F1205" s="3"/>
      <c r="G1205" s="191"/>
      <c r="H1205" s="3"/>
    </row>
    <row r="1206" ht="12.75" customHeight="1">
      <c r="C1206" s="1"/>
      <c r="D1206" s="2"/>
      <c r="F1206" s="3"/>
      <c r="G1206" s="191"/>
      <c r="H1206" s="3"/>
    </row>
    <row r="1207" ht="12.75" customHeight="1">
      <c r="C1207" s="1"/>
      <c r="D1207" s="2"/>
      <c r="F1207" s="3"/>
      <c r="G1207" s="191"/>
      <c r="H1207" s="3"/>
    </row>
    <row r="1208" ht="12.75" customHeight="1">
      <c r="C1208" s="1"/>
      <c r="D1208" s="2"/>
      <c r="F1208" s="3"/>
      <c r="G1208" s="191"/>
      <c r="H1208" s="3"/>
    </row>
    <row r="1209" ht="12.75" customHeight="1">
      <c r="C1209" s="1"/>
      <c r="D1209" s="2"/>
      <c r="F1209" s="3"/>
      <c r="G1209" s="191"/>
      <c r="H1209" s="3"/>
    </row>
    <row r="1210" ht="12.75" customHeight="1">
      <c r="C1210" s="1"/>
      <c r="D1210" s="2"/>
      <c r="F1210" s="3"/>
      <c r="G1210" s="191"/>
      <c r="H1210" s="3"/>
    </row>
    <row r="1211" ht="12.75" customHeight="1">
      <c r="C1211" s="1"/>
      <c r="D1211" s="2"/>
      <c r="F1211" s="3"/>
      <c r="G1211" s="191"/>
      <c r="H1211" s="3"/>
    </row>
    <row r="1212" ht="12.75" customHeight="1">
      <c r="C1212" s="1"/>
      <c r="D1212" s="2"/>
      <c r="F1212" s="3"/>
      <c r="G1212" s="191"/>
      <c r="H1212" s="3"/>
    </row>
    <row r="1213" ht="12.75" customHeight="1">
      <c r="C1213" s="1"/>
      <c r="D1213" s="2"/>
      <c r="F1213" s="3"/>
      <c r="G1213" s="191"/>
      <c r="H1213" s="3"/>
    </row>
    <row r="1214" ht="12.75" customHeight="1">
      <c r="C1214" s="1"/>
      <c r="D1214" s="2"/>
      <c r="F1214" s="3"/>
      <c r="G1214" s="191"/>
      <c r="H1214" s="3"/>
    </row>
    <row r="1215" ht="12.75" customHeight="1">
      <c r="C1215" s="1"/>
      <c r="D1215" s="2"/>
      <c r="F1215" s="3"/>
      <c r="G1215" s="191"/>
      <c r="H1215" s="3"/>
    </row>
    <row r="1216" ht="12.75" customHeight="1">
      <c r="C1216" s="1"/>
      <c r="D1216" s="2"/>
      <c r="F1216" s="3"/>
      <c r="G1216" s="191"/>
      <c r="H1216" s="3"/>
    </row>
    <row r="1217" ht="12.75" customHeight="1">
      <c r="C1217" s="1"/>
      <c r="D1217" s="2"/>
      <c r="F1217" s="3"/>
      <c r="G1217" s="191"/>
      <c r="H1217" s="3"/>
    </row>
    <row r="1218" ht="12.75" customHeight="1">
      <c r="C1218" s="1"/>
      <c r="D1218" s="2"/>
      <c r="F1218" s="3"/>
      <c r="G1218" s="191"/>
      <c r="H1218" s="3"/>
    </row>
    <row r="1219" ht="12.75" customHeight="1">
      <c r="C1219" s="1"/>
      <c r="D1219" s="2"/>
      <c r="F1219" s="3"/>
      <c r="G1219" s="191"/>
      <c r="H1219" s="3"/>
    </row>
    <row r="1220" ht="12.75" customHeight="1">
      <c r="C1220" s="1"/>
      <c r="D1220" s="2"/>
      <c r="F1220" s="3"/>
      <c r="G1220" s="191"/>
      <c r="H1220" s="3"/>
    </row>
    <row r="1221" ht="12.75" customHeight="1">
      <c r="C1221" s="1"/>
      <c r="D1221" s="2"/>
      <c r="F1221" s="3"/>
      <c r="G1221" s="191"/>
      <c r="H1221" s="3"/>
    </row>
    <row r="1222" ht="12.75" customHeight="1">
      <c r="C1222" s="1"/>
      <c r="D1222" s="2"/>
      <c r="F1222" s="3"/>
      <c r="G1222" s="191"/>
      <c r="H1222" s="3"/>
    </row>
    <row r="1223" ht="12.75" customHeight="1">
      <c r="C1223" s="1"/>
      <c r="D1223" s="2"/>
      <c r="F1223" s="3"/>
      <c r="G1223" s="191"/>
      <c r="H1223" s="3"/>
    </row>
    <row r="1224" ht="12.75" customHeight="1">
      <c r="C1224" s="1"/>
      <c r="D1224" s="2"/>
      <c r="F1224" s="3"/>
      <c r="G1224" s="191"/>
      <c r="H1224" s="3"/>
    </row>
    <row r="1225" ht="12.75" customHeight="1">
      <c r="C1225" s="1"/>
      <c r="D1225" s="2"/>
      <c r="F1225" s="3"/>
      <c r="G1225" s="191"/>
      <c r="H1225" s="3"/>
    </row>
    <row r="1226" ht="12.75" customHeight="1">
      <c r="C1226" s="1"/>
      <c r="D1226" s="2"/>
      <c r="F1226" s="3"/>
      <c r="G1226" s="191"/>
      <c r="H1226" s="3"/>
    </row>
    <row r="1227" ht="12.75" customHeight="1">
      <c r="C1227" s="1"/>
      <c r="D1227" s="2"/>
      <c r="F1227" s="3"/>
      <c r="G1227" s="191"/>
      <c r="H1227" s="3"/>
    </row>
    <row r="1228" ht="12.75" customHeight="1">
      <c r="C1228" s="1"/>
      <c r="D1228" s="2"/>
      <c r="F1228" s="3"/>
      <c r="G1228" s="191"/>
      <c r="H1228" s="3"/>
    </row>
    <row r="1229" ht="12.75" customHeight="1">
      <c r="C1229" s="1"/>
      <c r="D1229" s="2"/>
      <c r="F1229" s="3"/>
      <c r="G1229" s="191"/>
      <c r="H1229" s="3"/>
    </row>
    <row r="1230" ht="12.75" customHeight="1">
      <c r="C1230" s="1"/>
      <c r="D1230" s="2"/>
      <c r="F1230" s="3"/>
      <c r="G1230" s="191"/>
      <c r="H1230" s="3"/>
    </row>
    <row r="1231" ht="12.75" customHeight="1">
      <c r="C1231" s="1"/>
      <c r="D1231" s="2"/>
      <c r="F1231" s="3"/>
      <c r="G1231" s="191"/>
      <c r="H1231" s="3"/>
    </row>
    <row r="1232" ht="12.75" customHeight="1">
      <c r="C1232" s="1"/>
      <c r="D1232" s="2"/>
      <c r="F1232" s="3"/>
      <c r="G1232" s="191"/>
      <c r="H1232" s="3"/>
    </row>
    <row r="1233" ht="12.75" customHeight="1">
      <c r="C1233" s="1"/>
      <c r="D1233" s="2"/>
      <c r="F1233" s="3"/>
      <c r="G1233" s="191"/>
      <c r="H1233" s="3"/>
    </row>
    <row r="1234" ht="12.75" customHeight="1">
      <c r="C1234" s="1"/>
      <c r="D1234" s="2"/>
      <c r="F1234" s="3"/>
      <c r="G1234" s="191"/>
      <c r="H1234" s="3"/>
    </row>
    <row r="1235" ht="12.75" customHeight="1">
      <c r="C1235" s="1"/>
      <c r="D1235" s="2"/>
      <c r="F1235" s="3"/>
      <c r="G1235" s="191"/>
      <c r="H1235" s="3"/>
    </row>
    <row r="1236" ht="12.75" customHeight="1">
      <c r="C1236" s="1"/>
      <c r="D1236" s="2"/>
      <c r="F1236" s="3"/>
      <c r="G1236" s="191"/>
      <c r="H1236" s="3"/>
    </row>
    <row r="1237" ht="12.75" customHeight="1">
      <c r="C1237" s="1"/>
      <c r="D1237" s="2"/>
      <c r="F1237" s="3"/>
      <c r="G1237" s="191"/>
      <c r="H1237" s="3"/>
    </row>
    <row r="1238" ht="12.75" customHeight="1">
      <c r="C1238" s="1"/>
      <c r="D1238" s="2"/>
      <c r="F1238" s="3"/>
      <c r="G1238" s="191"/>
      <c r="H1238" s="3"/>
    </row>
    <row r="1239" ht="12.75" customHeight="1">
      <c r="C1239" s="1"/>
      <c r="D1239" s="2"/>
      <c r="F1239" s="3"/>
      <c r="G1239" s="191"/>
      <c r="H1239" s="3"/>
    </row>
    <row r="1240" ht="12.75" customHeight="1">
      <c r="C1240" s="1"/>
      <c r="D1240" s="2"/>
      <c r="F1240" s="3"/>
      <c r="G1240" s="191"/>
      <c r="H1240" s="3"/>
    </row>
    <row r="1241" ht="12.75" customHeight="1">
      <c r="C1241" s="1"/>
      <c r="D1241" s="2"/>
      <c r="F1241" s="3"/>
      <c r="G1241" s="191"/>
      <c r="H1241" s="3"/>
    </row>
    <row r="1242" ht="12.75" customHeight="1">
      <c r="C1242" s="1"/>
      <c r="D1242" s="2"/>
      <c r="F1242" s="3"/>
      <c r="G1242" s="191"/>
      <c r="H1242" s="3"/>
    </row>
    <row r="1243" ht="12.75" customHeight="1">
      <c r="C1243" s="1"/>
      <c r="D1243" s="2"/>
      <c r="F1243" s="3"/>
      <c r="G1243" s="191"/>
      <c r="H1243" s="3"/>
    </row>
    <row r="1244" ht="12.75" customHeight="1">
      <c r="C1244" s="1"/>
      <c r="D1244" s="2"/>
      <c r="F1244" s="3"/>
      <c r="G1244" s="191"/>
      <c r="H1244" s="3"/>
    </row>
    <row r="1245" ht="12.75" customHeight="1">
      <c r="C1245" s="1"/>
      <c r="D1245" s="2"/>
      <c r="F1245" s="3"/>
      <c r="G1245" s="191"/>
      <c r="H1245" s="3"/>
    </row>
    <row r="1246" ht="12.75" customHeight="1">
      <c r="C1246" s="1"/>
      <c r="D1246" s="2"/>
      <c r="F1246" s="3"/>
      <c r="G1246" s="191"/>
      <c r="H1246" s="3"/>
    </row>
    <row r="1247" ht="12.75" customHeight="1">
      <c r="C1247" s="1"/>
      <c r="D1247" s="2"/>
      <c r="F1247" s="3"/>
      <c r="G1247" s="191"/>
      <c r="H1247" s="3"/>
    </row>
    <row r="1248" ht="12.75" customHeight="1">
      <c r="C1248" s="1"/>
      <c r="D1248" s="2"/>
      <c r="F1248" s="3"/>
      <c r="G1248" s="191"/>
      <c r="H1248" s="3"/>
    </row>
    <row r="1249" ht="12.75" customHeight="1">
      <c r="C1249" s="1"/>
      <c r="D1249" s="2"/>
      <c r="F1249" s="3"/>
      <c r="G1249" s="191"/>
      <c r="H1249" s="3"/>
    </row>
    <row r="1250" ht="12.75" customHeight="1">
      <c r="C1250" s="1"/>
      <c r="D1250" s="2"/>
      <c r="F1250" s="3"/>
      <c r="G1250" s="191"/>
      <c r="H1250" s="3"/>
    </row>
    <row r="1251" ht="12.75" customHeight="1">
      <c r="C1251" s="1"/>
      <c r="D1251" s="2"/>
      <c r="F1251" s="3"/>
      <c r="G1251" s="191"/>
      <c r="H1251" s="3"/>
    </row>
    <row r="1252" ht="12.75" customHeight="1">
      <c r="C1252" s="1"/>
      <c r="D1252" s="2"/>
      <c r="F1252" s="3"/>
      <c r="G1252" s="191"/>
      <c r="H1252" s="3"/>
    </row>
    <row r="1253" ht="12.75" customHeight="1">
      <c r="C1253" s="1"/>
      <c r="D1253" s="2"/>
      <c r="F1253" s="3"/>
      <c r="G1253" s="191"/>
      <c r="H1253" s="3"/>
    </row>
    <row r="1254" ht="12.75" customHeight="1">
      <c r="C1254" s="1"/>
      <c r="D1254" s="2"/>
      <c r="F1254" s="3"/>
      <c r="G1254" s="191"/>
      <c r="H1254" s="3"/>
    </row>
    <row r="1255" ht="12.75" customHeight="1">
      <c r="C1255" s="1"/>
      <c r="D1255" s="2"/>
      <c r="F1255" s="3"/>
      <c r="G1255" s="191"/>
      <c r="H1255" s="3"/>
    </row>
    <row r="1256" ht="12.75" customHeight="1">
      <c r="C1256" s="1"/>
      <c r="D1256" s="2"/>
      <c r="F1256" s="3"/>
      <c r="G1256" s="191"/>
      <c r="H1256" s="3"/>
    </row>
    <row r="1257" ht="12.75" customHeight="1">
      <c r="C1257" s="1"/>
      <c r="D1257" s="2"/>
      <c r="F1257" s="3"/>
      <c r="G1257" s="191"/>
      <c r="H1257" s="3"/>
    </row>
    <row r="1258" ht="12.75" customHeight="1">
      <c r="C1258" s="1"/>
      <c r="D1258" s="2"/>
      <c r="F1258" s="3"/>
      <c r="G1258" s="191"/>
      <c r="H1258" s="3"/>
    </row>
    <row r="1259" ht="12.75" customHeight="1">
      <c r="C1259" s="1"/>
      <c r="D1259" s="2"/>
      <c r="F1259" s="3"/>
      <c r="G1259" s="191"/>
      <c r="H1259" s="3"/>
    </row>
    <row r="1260" ht="12.75" customHeight="1">
      <c r="C1260" s="1"/>
      <c r="D1260" s="2"/>
      <c r="F1260" s="3"/>
      <c r="G1260" s="191"/>
      <c r="H1260" s="3"/>
    </row>
    <row r="1261" ht="12.75" customHeight="1">
      <c r="C1261" s="1"/>
      <c r="D1261" s="2"/>
      <c r="F1261" s="3"/>
      <c r="G1261" s="191"/>
      <c r="H1261" s="3"/>
    </row>
    <row r="1262" ht="12.75" customHeight="1">
      <c r="C1262" s="1"/>
      <c r="D1262" s="2"/>
      <c r="F1262" s="3"/>
      <c r="G1262" s="191"/>
      <c r="H1262" s="3"/>
    </row>
    <row r="1263" ht="12.75" customHeight="1">
      <c r="C1263" s="1"/>
      <c r="D1263" s="2"/>
      <c r="F1263" s="3"/>
      <c r="G1263" s="191"/>
      <c r="H1263" s="3"/>
    </row>
    <row r="1264" ht="12.75" customHeight="1">
      <c r="C1264" s="1"/>
      <c r="D1264" s="2"/>
      <c r="F1264" s="3"/>
      <c r="G1264" s="191"/>
      <c r="H1264" s="3"/>
    </row>
    <row r="1265" ht="12.75" customHeight="1">
      <c r="C1265" s="1"/>
      <c r="D1265" s="2"/>
      <c r="F1265" s="3"/>
      <c r="G1265" s="191"/>
      <c r="H1265" s="3"/>
    </row>
    <row r="1266" ht="12.75" customHeight="1">
      <c r="C1266" s="1"/>
      <c r="D1266" s="2"/>
      <c r="F1266" s="3"/>
      <c r="G1266" s="191"/>
      <c r="H1266" s="3"/>
    </row>
    <row r="1267" ht="12.75" customHeight="1">
      <c r="C1267" s="1"/>
      <c r="D1267" s="2"/>
      <c r="F1267" s="3"/>
      <c r="G1267" s="191"/>
      <c r="H1267" s="3"/>
    </row>
    <row r="1268" ht="12.75" customHeight="1">
      <c r="C1268" s="1"/>
      <c r="D1268" s="2"/>
      <c r="F1268" s="3"/>
      <c r="G1268" s="191"/>
      <c r="H1268" s="3"/>
    </row>
    <row r="1269" ht="12.75" customHeight="1">
      <c r="C1269" s="1"/>
      <c r="D1269" s="2"/>
      <c r="F1269" s="3"/>
      <c r="G1269" s="191"/>
      <c r="H1269" s="3"/>
    </row>
    <row r="1270" ht="12.75" customHeight="1">
      <c r="C1270" s="1"/>
      <c r="D1270" s="2"/>
      <c r="F1270" s="3"/>
      <c r="G1270" s="191"/>
      <c r="H1270" s="3"/>
    </row>
    <row r="1271" ht="12.75" customHeight="1">
      <c r="C1271" s="1"/>
      <c r="D1271" s="2"/>
      <c r="F1271" s="3"/>
      <c r="G1271" s="191"/>
      <c r="H1271" s="3"/>
    </row>
    <row r="1272" ht="12.75" customHeight="1">
      <c r="C1272" s="1"/>
      <c r="D1272" s="2"/>
      <c r="F1272" s="3"/>
      <c r="G1272" s="191"/>
      <c r="H1272" s="3"/>
    </row>
    <row r="1273" ht="12.75" customHeight="1">
      <c r="C1273" s="1"/>
      <c r="D1273" s="2"/>
      <c r="F1273" s="3"/>
      <c r="G1273" s="191"/>
      <c r="H1273" s="3"/>
    </row>
    <row r="1274" ht="12.75" customHeight="1">
      <c r="C1274" s="1"/>
      <c r="D1274" s="2"/>
      <c r="F1274" s="3"/>
      <c r="G1274" s="191"/>
      <c r="H1274" s="3"/>
    </row>
    <row r="1275" ht="12.75" customHeight="1">
      <c r="C1275" s="1"/>
      <c r="D1275" s="2"/>
      <c r="F1275" s="3"/>
      <c r="G1275" s="191"/>
      <c r="H1275" s="3"/>
    </row>
    <row r="1276" ht="12.75" customHeight="1">
      <c r="C1276" s="1"/>
      <c r="D1276" s="2"/>
      <c r="F1276" s="3"/>
      <c r="G1276" s="191"/>
      <c r="H1276" s="3"/>
    </row>
    <row r="1277" ht="12.75" customHeight="1">
      <c r="C1277" s="1"/>
      <c r="D1277" s="2"/>
      <c r="F1277" s="3"/>
      <c r="G1277" s="191"/>
      <c r="H1277" s="3"/>
    </row>
    <row r="1278" ht="12.75" customHeight="1">
      <c r="C1278" s="1"/>
      <c r="D1278" s="2"/>
      <c r="F1278" s="3"/>
      <c r="G1278" s="191"/>
      <c r="H1278" s="3"/>
    </row>
    <row r="1279" ht="12.75" customHeight="1">
      <c r="C1279" s="1"/>
      <c r="D1279" s="2"/>
      <c r="F1279" s="3"/>
      <c r="G1279" s="191"/>
      <c r="H1279" s="3"/>
    </row>
    <row r="1280" ht="12.75" customHeight="1">
      <c r="C1280" s="1"/>
      <c r="D1280" s="2"/>
      <c r="F1280" s="3"/>
      <c r="G1280" s="191"/>
      <c r="H1280" s="3"/>
    </row>
    <row r="1281" ht="12.75" customHeight="1">
      <c r="C1281" s="1"/>
      <c r="D1281" s="2"/>
      <c r="F1281" s="3"/>
      <c r="G1281" s="191"/>
      <c r="H1281" s="3"/>
    </row>
    <row r="1282" ht="12.75" customHeight="1">
      <c r="C1282" s="1"/>
      <c r="D1282" s="2"/>
      <c r="F1282" s="3"/>
      <c r="G1282" s="191"/>
      <c r="H1282" s="3"/>
    </row>
    <row r="1283" ht="12.75" customHeight="1">
      <c r="C1283" s="1"/>
      <c r="D1283" s="2"/>
      <c r="F1283" s="3"/>
      <c r="G1283" s="191"/>
      <c r="H1283" s="3"/>
    </row>
    <row r="1284" ht="12.75" customHeight="1">
      <c r="C1284" s="1"/>
      <c r="D1284" s="2"/>
      <c r="F1284" s="3"/>
      <c r="G1284" s="191"/>
      <c r="H1284" s="3"/>
    </row>
    <row r="1285" ht="12.75" customHeight="1">
      <c r="C1285" s="1"/>
      <c r="D1285" s="2"/>
      <c r="F1285" s="3"/>
      <c r="G1285" s="191"/>
      <c r="H1285" s="3"/>
    </row>
    <row r="1286" ht="12.75" customHeight="1">
      <c r="C1286" s="1"/>
      <c r="D1286" s="2"/>
      <c r="F1286" s="3"/>
      <c r="G1286" s="191"/>
      <c r="H1286" s="3"/>
    </row>
    <row r="1287" ht="12.75" customHeight="1">
      <c r="C1287" s="1"/>
      <c r="D1287" s="2"/>
      <c r="F1287" s="3"/>
      <c r="G1287" s="191"/>
      <c r="H1287" s="3"/>
    </row>
    <row r="1288" ht="12.75" customHeight="1">
      <c r="C1288" s="1"/>
      <c r="D1288" s="2"/>
      <c r="F1288" s="3"/>
      <c r="G1288" s="191"/>
      <c r="H1288" s="3"/>
    </row>
    <row r="1289" ht="12.75" customHeight="1">
      <c r="C1289" s="1"/>
      <c r="D1289" s="2"/>
      <c r="F1289" s="3"/>
      <c r="G1289" s="191"/>
      <c r="H1289" s="3"/>
    </row>
    <row r="1290" ht="12.75" customHeight="1">
      <c r="C1290" s="1"/>
      <c r="D1290" s="2"/>
      <c r="F1290" s="3"/>
      <c r="G1290" s="191"/>
      <c r="H1290" s="3"/>
    </row>
    <row r="1291" ht="12.75" customHeight="1">
      <c r="C1291" s="1"/>
      <c r="D1291" s="2"/>
      <c r="F1291" s="3"/>
      <c r="G1291" s="191"/>
      <c r="H1291" s="3"/>
    </row>
    <row r="1292" ht="12.75" customHeight="1">
      <c r="C1292" s="1"/>
      <c r="D1292" s="2"/>
      <c r="F1292" s="3"/>
      <c r="G1292" s="191"/>
      <c r="H1292" s="3"/>
    </row>
    <row r="1293" ht="12.75" customHeight="1">
      <c r="C1293" s="1"/>
      <c r="D1293" s="2"/>
      <c r="F1293" s="3"/>
      <c r="G1293" s="191"/>
      <c r="H1293" s="3"/>
    </row>
    <row r="1294" ht="12.75" customHeight="1">
      <c r="C1294" s="1"/>
      <c r="D1294" s="2"/>
      <c r="F1294" s="3"/>
      <c r="G1294" s="191"/>
      <c r="H1294" s="3"/>
    </row>
    <row r="1295" ht="12.75" customHeight="1">
      <c r="C1295" s="1"/>
      <c r="D1295" s="2"/>
      <c r="F1295" s="3"/>
      <c r="G1295" s="191"/>
      <c r="H1295" s="3"/>
    </row>
    <row r="1296" ht="12.75" customHeight="1">
      <c r="C1296" s="1"/>
      <c r="D1296" s="2"/>
      <c r="F1296" s="3"/>
      <c r="G1296" s="191"/>
      <c r="H1296" s="3"/>
    </row>
    <row r="1297" ht="12.75" customHeight="1">
      <c r="C1297" s="1"/>
      <c r="D1297" s="2"/>
      <c r="F1297" s="3"/>
      <c r="G1297" s="191"/>
      <c r="H1297" s="3"/>
    </row>
    <row r="1298" ht="12.75" customHeight="1">
      <c r="C1298" s="1"/>
      <c r="D1298" s="2"/>
      <c r="F1298" s="3"/>
      <c r="G1298" s="191"/>
      <c r="H1298" s="3"/>
    </row>
    <row r="1299" ht="12.75" customHeight="1">
      <c r="C1299" s="1"/>
      <c r="D1299" s="2"/>
      <c r="F1299" s="3"/>
      <c r="G1299" s="191"/>
      <c r="H1299" s="3"/>
    </row>
    <row r="1300" ht="12.75" customHeight="1">
      <c r="C1300" s="1"/>
      <c r="D1300" s="2"/>
      <c r="F1300" s="3"/>
      <c r="G1300" s="191"/>
      <c r="H1300" s="3"/>
    </row>
    <row r="1301" ht="12.75" customHeight="1">
      <c r="C1301" s="1"/>
      <c r="D1301" s="2"/>
      <c r="F1301" s="3"/>
      <c r="G1301" s="191"/>
      <c r="H1301" s="3"/>
    </row>
    <row r="1302" ht="12.75" customHeight="1">
      <c r="C1302" s="1"/>
      <c r="D1302" s="2"/>
      <c r="F1302" s="3"/>
      <c r="G1302" s="191"/>
      <c r="H1302" s="3"/>
    </row>
    <row r="1303" ht="12.75" customHeight="1">
      <c r="C1303" s="1"/>
      <c r="D1303" s="2"/>
      <c r="F1303" s="3"/>
      <c r="G1303" s="191"/>
      <c r="H1303" s="3"/>
    </row>
    <row r="1304" ht="12.75" customHeight="1">
      <c r="C1304" s="1"/>
      <c r="D1304" s="2"/>
      <c r="F1304" s="3"/>
      <c r="G1304" s="191"/>
      <c r="H1304" s="3"/>
    </row>
    <row r="1305" ht="12.75" customHeight="1">
      <c r="C1305" s="1"/>
      <c r="D1305" s="2"/>
      <c r="F1305" s="3"/>
      <c r="G1305" s="191"/>
      <c r="H1305" s="3"/>
    </row>
    <row r="1306" ht="12.75" customHeight="1">
      <c r="C1306" s="1"/>
      <c r="D1306" s="2"/>
      <c r="F1306" s="3"/>
      <c r="G1306" s="191"/>
      <c r="H1306" s="3"/>
    </row>
    <row r="1307" ht="12.75" customHeight="1">
      <c r="C1307" s="1"/>
      <c r="D1307" s="2"/>
      <c r="F1307" s="3"/>
      <c r="G1307" s="191"/>
      <c r="H1307" s="3"/>
    </row>
    <row r="1308" ht="12.75" customHeight="1">
      <c r="C1308" s="1"/>
      <c r="D1308" s="2"/>
      <c r="F1308" s="3"/>
      <c r="G1308" s="191"/>
      <c r="H1308" s="3"/>
    </row>
    <row r="1309" ht="12.75" customHeight="1">
      <c r="C1309" s="1"/>
      <c r="D1309" s="2"/>
      <c r="F1309" s="3"/>
      <c r="G1309" s="191"/>
      <c r="H1309" s="3"/>
    </row>
    <row r="1310" ht="12.75" customHeight="1">
      <c r="C1310" s="1"/>
      <c r="D1310" s="2"/>
      <c r="F1310" s="3"/>
      <c r="G1310" s="191"/>
      <c r="H1310" s="3"/>
    </row>
    <row r="1311" ht="12.75" customHeight="1">
      <c r="C1311" s="1"/>
      <c r="D1311" s="2"/>
      <c r="F1311" s="3"/>
      <c r="G1311" s="191"/>
      <c r="H1311" s="3"/>
    </row>
    <row r="1312" ht="12.75" customHeight="1">
      <c r="C1312" s="1"/>
      <c r="D1312" s="2"/>
      <c r="F1312" s="3"/>
      <c r="G1312" s="191"/>
      <c r="H1312" s="3"/>
    </row>
    <row r="1313" ht="12.75" customHeight="1">
      <c r="C1313" s="1"/>
      <c r="D1313" s="2"/>
      <c r="F1313" s="3"/>
      <c r="G1313" s="191"/>
      <c r="H1313" s="3"/>
    </row>
    <row r="1314" ht="12.75" customHeight="1">
      <c r="C1314" s="1"/>
      <c r="D1314" s="2"/>
      <c r="F1314" s="3"/>
      <c r="G1314" s="191"/>
      <c r="H1314" s="3"/>
    </row>
    <row r="1315" ht="12.75" customHeight="1">
      <c r="C1315" s="1"/>
      <c r="D1315" s="2"/>
      <c r="F1315" s="3"/>
      <c r="G1315" s="191"/>
      <c r="H1315" s="3"/>
    </row>
    <row r="1316" ht="12.75" customHeight="1">
      <c r="C1316" s="1"/>
      <c r="D1316" s="2"/>
      <c r="F1316" s="3"/>
      <c r="G1316" s="191"/>
      <c r="H1316" s="3"/>
    </row>
    <row r="1317" ht="12.75" customHeight="1">
      <c r="C1317" s="1"/>
      <c r="D1317" s="2"/>
      <c r="F1317" s="3"/>
      <c r="G1317" s="191"/>
      <c r="H1317" s="3"/>
    </row>
    <row r="1318" ht="12.75" customHeight="1">
      <c r="C1318" s="1"/>
      <c r="D1318" s="2"/>
      <c r="F1318" s="3"/>
      <c r="G1318" s="191"/>
      <c r="H1318" s="3"/>
    </row>
    <row r="1319" ht="12.75" customHeight="1">
      <c r="C1319" s="1"/>
      <c r="D1319" s="2"/>
      <c r="F1319" s="3"/>
      <c r="G1319" s="191"/>
      <c r="H1319" s="3"/>
    </row>
    <row r="1320" ht="12.75" customHeight="1">
      <c r="C1320" s="1"/>
      <c r="D1320" s="2"/>
      <c r="F1320" s="3"/>
      <c r="G1320" s="191"/>
      <c r="H1320" s="3"/>
    </row>
    <row r="1321" ht="12.75" customHeight="1">
      <c r="C1321" s="1"/>
      <c r="D1321" s="2"/>
      <c r="F1321" s="3"/>
      <c r="G1321" s="191"/>
      <c r="H1321" s="3"/>
    </row>
    <row r="1322" ht="12.75" customHeight="1">
      <c r="C1322" s="1"/>
      <c r="D1322" s="2"/>
      <c r="F1322" s="3"/>
      <c r="G1322" s="191"/>
      <c r="H1322" s="3"/>
    </row>
    <row r="1323" ht="12.75" customHeight="1">
      <c r="C1323" s="1"/>
      <c r="D1323" s="2"/>
      <c r="F1323" s="3"/>
      <c r="G1323" s="191"/>
      <c r="H1323" s="3"/>
    </row>
    <row r="1324" ht="12.75" customHeight="1">
      <c r="C1324" s="1"/>
      <c r="D1324" s="2"/>
      <c r="F1324" s="3"/>
      <c r="G1324" s="191"/>
      <c r="H1324" s="3"/>
    </row>
    <row r="1325" ht="12.75" customHeight="1">
      <c r="C1325" s="1"/>
      <c r="D1325" s="2"/>
      <c r="F1325" s="3"/>
      <c r="G1325" s="191"/>
      <c r="H1325" s="3"/>
    </row>
    <row r="1326" ht="12.75" customHeight="1">
      <c r="C1326" s="1"/>
      <c r="D1326" s="2"/>
      <c r="F1326" s="3"/>
      <c r="G1326" s="191"/>
      <c r="H1326" s="3"/>
    </row>
    <row r="1327" ht="12.75" customHeight="1">
      <c r="C1327" s="1"/>
      <c r="D1327" s="2"/>
      <c r="F1327" s="3"/>
      <c r="G1327" s="191"/>
      <c r="H1327" s="3"/>
    </row>
    <row r="1328" ht="12.75" customHeight="1">
      <c r="C1328" s="1"/>
      <c r="D1328" s="2"/>
      <c r="F1328" s="3"/>
      <c r="G1328" s="191"/>
      <c r="H1328" s="3"/>
    </row>
    <row r="1329" ht="12.75" customHeight="1">
      <c r="C1329" s="1"/>
      <c r="D1329" s="2"/>
      <c r="F1329" s="3"/>
      <c r="G1329" s="191"/>
      <c r="H1329" s="3"/>
    </row>
    <row r="1330" ht="12.75" customHeight="1">
      <c r="C1330" s="1"/>
      <c r="D1330" s="2"/>
      <c r="F1330" s="3"/>
      <c r="G1330" s="191"/>
      <c r="H1330" s="3"/>
    </row>
    <row r="1331" ht="12.75" customHeight="1">
      <c r="C1331" s="1"/>
      <c r="D1331" s="2"/>
      <c r="F1331" s="3"/>
      <c r="G1331" s="191"/>
      <c r="H1331" s="3"/>
    </row>
    <row r="1332" ht="12.75" customHeight="1">
      <c r="C1332" s="1"/>
      <c r="D1332" s="2"/>
      <c r="F1332" s="3"/>
      <c r="G1332" s="191"/>
      <c r="H1332" s="3"/>
    </row>
    <row r="1333" ht="12.75" customHeight="1">
      <c r="C1333" s="1"/>
      <c r="D1333" s="2"/>
      <c r="F1333" s="3"/>
      <c r="G1333" s="191"/>
      <c r="H1333" s="3"/>
    </row>
    <row r="1334" ht="12.75" customHeight="1">
      <c r="C1334" s="1"/>
      <c r="D1334" s="2"/>
      <c r="F1334" s="3"/>
      <c r="G1334" s="191"/>
      <c r="H1334" s="3"/>
    </row>
    <row r="1335" ht="12.75" customHeight="1">
      <c r="C1335" s="1"/>
      <c r="D1335" s="2"/>
      <c r="F1335" s="3"/>
      <c r="G1335" s="191"/>
      <c r="H1335" s="3"/>
    </row>
    <row r="1336" ht="12.75" customHeight="1">
      <c r="C1336" s="1"/>
      <c r="D1336" s="2"/>
      <c r="F1336" s="3"/>
      <c r="G1336" s="191"/>
      <c r="H1336" s="3"/>
    </row>
    <row r="1337" ht="12.75" customHeight="1">
      <c r="C1337" s="1"/>
      <c r="D1337" s="2"/>
      <c r="F1337" s="3"/>
      <c r="G1337" s="191"/>
      <c r="H1337" s="3"/>
    </row>
    <row r="1338" ht="12.75" customHeight="1">
      <c r="C1338" s="1"/>
      <c r="D1338" s="2"/>
      <c r="F1338" s="3"/>
      <c r="G1338" s="191"/>
      <c r="H1338" s="3"/>
    </row>
    <row r="1339" ht="12.75" customHeight="1">
      <c r="C1339" s="1"/>
      <c r="D1339" s="2"/>
      <c r="F1339" s="3"/>
      <c r="G1339" s="191"/>
      <c r="H1339" s="3"/>
    </row>
    <row r="1340" ht="12.75" customHeight="1">
      <c r="C1340" s="1"/>
      <c r="D1340" s="2"/>
      <c r="F1340" s="3"/>
      <c r="G1340" s="191"/>
      <c r="H1340" s="3"/>
    </row>
    <row r="1341" ht="12.75" customHeight="1">
      <c r="C1341" s="1"/>
      <c r="D1341" s="2"/>
      <c r="F1341" s="3"/>
      <c r="G1341" s="191"/>
      <c r="H1341" s="3"/>
    </row>
    <row r="1342" ht="12.75" customHeight="1">
      <c r="C1342" s="1"/>
      <c r="D1342" s="2"/>
      <c r="F1342" s="3"/>
      <c r="G1342" s="191"/>
      <c r="H1342" s="3"/>
    </row>
    <row r="1343" ht="12.75" customHeight="1">
      <c r="C1343" s="1"/>
      <c r="D1343" s="2"/>
      <c r="F1343" s="3"/>
      <c r="G1343" s="191"/>
      <c r="H1343" s="3"/>
    </row>
    <row r="1344" ht="12.75" customHeight="1">
      <c r="C1344" s="1"/>
      <c r="D1344" s="2"/>
      <c r="F1344" s="3"/>
      <c r="G1344" s="191"/>
      <c r="H1344" s="3"/>
    </row>
    <row r="1345" ht="12.75" customHeight="1">
      <c r="C1345" s="1"/>
      <c r="D1345" s="2"/>
      <c r="F1345" s="3"/>
      <c r="G1345" s="191"/>
      <c r="H1345" s="3"/>
    </row>
    <row r="1346" ht="12.75" customHeight="1">
      <c r="C1346" s="1"/>
      <c r="D1346" s="2"/>
      <c r="F1346" s="3"/>
      <c r="G1346" s="191"/>
      <c r="H1346" s="3"/>
    </row>
    <row r="1347" ht="12.75" customHeight="1">
      <c r="C1347" s="1"/>
      <c r="D1347" s="2"/>
      <c r="F1347" s="3"/>
      <c r="G1347" s="191"/>
      <c r="H1347" s="3"/>
    </row>
    <row r="1348" ht="12.75" customHeight="1">
      <c r="C1348" s="1"/>
      <c r="D1348" s="2"/>
      <c r="F1348" s="3"/>
      <c r="G1348" s="191"/>
      <c r="H1348" s="3"/>
    </row>
    <row r="1349" ht="12.75" customHeight="1">
      <c r="C1349" s="1"/>
      <c r="D1349" s="2"/>
      <c r="F1349" s="3"/>
      <c r="G1349" s="191"/>
      <c r="H1349" s="3"/>
    </row>
    <row r="1350" ht="12.75" customHeight="1">
      <c r="C1350" s="1"/>
      <c r="D1350" s="2"/>
      <c r="F1350" s="3"/>
      <c r="G1350" s="191"/>
      <c r="H1350" s="3"/>
    </row>
    <row r="1351" ht="12.75" customHeight="1">
      <c r="C1351" s="1"/>
      <c r="D1351" s="2"/>
      <c r="F1351" s="3"/>
      <c r="G1351" s="191"/>
      <c r="H1351" s="3"/>
    </row>
    <row r="1352" ht="12.75" customHeight="1">
      <c r="C1352" s="1"/>
      <c r="D1352" s="2"/>
      <c r="F1352" s="3"/>
      <c r="G1352" s="191"/>
      <c r="H1352" s="3"/>
    </row>
    <row r="1353" ht="12.75" customHeight="1">
      <c r="C1353" s="1"/>
      <c r="D1353" s="2"/>
      <c r="F1353" s="3"/>
      <c r="G1353" s="191"/>
      <c r="H1353" s="3"/>
    </row>
    <row r="1354" ht="12.75" customHeight="1">
      <c r="C1354" s="1"/>
      <c r="D1354" s="2"/>
      <c r="F1354" s="3"/>
      <c r="G1354" s="191"/>
      <c r="H1354" s="3"/>
    </row>
    <row r="1355" ht="12.75" customHeight="1">
      <c r="C1355" s="1"/>
      <c r="D1355" s="2"/>
      <c r="F1355" s="3"/>
      <c r="G1355" s="191"/>
      <c r="H1355" s="3"/>
    </row>
    <row r="1356" ht="12.75" customHeight="1">
      <c r="C1356" s="1"/>
      <c r="D1356" s="2"/>
      <c r="F1356" s="3"/>
      <c r="G1356" s="191"/>
      <c r="H1356" s="3"/>
    </row>
    <row r="1357" ht="12.75" customHeight="1">
      <c r="C1357" s="1"/>
      <c r="D1357" s="2"/>
      <c r="F1357" s="3"/>
      <c r="G1357" s="191"/>
      <c r="H1357" s="3"/>
    </row>
    <row r="1358" ht="12.75" customHeight="1">
      <c r="C1358" s="1"/>
      <c r="D1358" s="2"/>
      <c r="F1358" s="3"/>
      <c r="G1358" s="191"/>
      <c r="H1358" s="3"/>
    </row>
    <row r="1359" ht="12.75" customHeight="1">
      <c r="C1359" s="1"/>
      <c r="D1359" s="2"/>
      <c r="F1359" s="3"/>
      <c r="G1359" s="191"/>
      <c r="H1359" s="3"/>
    </row>
    <row r="1360" ht="12.75" customHeight="1">
      <c r="C1360" s="1"/>
      <c r="D1360" s="2"/>
      <c r="F1360" s="3"/>
      <c r="G1360" s="191"/>
      <c r="H1360" s="3"/>
    </row>
    <row r="1361" ht="12.75" customHeight="1">
      <c r="C1361" s="1"/>
      <c r="D1361" s="2"/>
      <c r="F1361" s="3"/>
      <c r="G1361" s="191"/>
      <c r="H1361" s="3"/>
    </row>
    <row r="1362" ht="12.75" customHeight="1">
      <c r="C1362" s="1"/>
      <c r="D1362" s="2"/>
      <c r="F1362" s="3"/>
      <c r="G1362" s="191"/>
      <c r="H1362" s="3"/>
    </row>
    <row r="1363" ht="12.75" customHeight="1">
      <c r="C1363" s="1"/>
      <c r="D1363" s="2"/>
      <c r="F1363" s="3"/>
      <c r="G1363" s="191"/>
      <c r="H1363" s="3"/>
    </row>
    <row r="1364" ht="12.75" customHeight="1">
      <c r="C1364" s="1"/>
      <c r="D1364" s="2"/>
      <c r="F1364" s="3"/>
      <c r="G1364" s="191"/>
      <c r="H1364" s="3"/>
    </row>
    <row r="1365" ht="12.75" customHeight="1">
      <c r="C1365" s="1"/>
      <c r="D1365" s="2"/>
      <c r="F1365" s="3"/>
      <c r="G1365" s="191"/>
      <c r="H1365" s="3"/>
    </row>
    <row r="1366" ht="12.75" customHeight="1">
      <c r="C1366" s="1"/>
      <c r="D1366" s="2"/>
      <c r="F1366" s="3"/>
      <c r="G1366" s="191"/>
      <c r="H1366" s="3"/>
    </row>
    <row r="1367" ht="12.75" customHeight="1">
      <c r="C1367" s="1"/>
      <c r="D1367" s="2"/>
      <c r="F1367" s="3"/>
      <c r="G1367" s="191"/>
      <c r="H1367" s="3"/>
    </row>
    <row r="1368" ht="12.75" customHeight="1">
      <c r="C1368" s="1"/>
      <c r="D1368" s="2"/>
      <c r="F1368" s="3"/>
      <c r="G1368" s="191"/>
      <c r="H1368" s="3"/>
    </row>
    <row r="1369" ht="12.75" customHeight="1">
      <c r="C1369" s="1"/>
      <c r="D1369" s="2"/>
      <c r="F1369" s="3"/>
      <c r="G1369" s="191"/>
      <c r="H1369" s="3"/>
    </row>
    <row r="1370" ht="12.75" customHeight="1">
      <c r="C1370" s="1"/>
      <c r="D1370" s="2"/>
      <c r="F1370" s="3"/>
      <c r="G1370" s="191"/>
      <c r="H1370" s="3"/>
    </row>
    <row r="1371" ht="12.75" customHeight="1">
      <c r="C1371" s="1"/>
      <c r="D1371" s="2"/>
      <c r="F1371" s="3"/>
      <c r="G1371" s="191"/>
      <c r="H1371" s="3"/>
    </row>
    <row r="1372" ht="12.75" customHeight="1">
      <c r="C1372" s="1"/>
      <c r="D1372" s="2"/>
      <c r="F1372" s="3"/>
      <c r="G1372" s="191"/>
      <c r="H1372" s="3"/>
    </row>
    <row r="1373" ht="12.75" customHeight="1">
      <c r="C1373" s="1"/>
      <c r="D1373" s="2"/>
      <c r="F1373" s="3"/>
      <c r="G1373" s="191"/>
      <c r="H1373" s="3"/>
    </row>
    <row r="1374" ht="12.75" customHeight="1">
      <c r="C1374" s="1"/>
      <c r="D1374" s="2"/>
      <c r="F1374" s="3"/>
      <c r="G1374" s="191"/>
      <c r="H1374" s="3"/>
    </row>
    <row r="1375" ht="12.75" customHeight="1">
      <c r="C1375" s="1"/>
      <c r="D1375" s="2"/>
      <c r="F1375" s="3"/>
      <c r="G1375" s="191"/>
      <c r="H1375" s="3"/>
    </row>
    <row r="1376" ht="12.75" customHeight="1">
      <c r="C1376" s="1"/>
      <c r="D1376" s="2"/>
      <c r="F1376" s="3"/>
      <c r="G1376" s="191"/>
      <c r="H1376" s="3"/>
    </row>
    <row r="1377" ht="12.75" customHeight="1">
      <c r="C1377" s="1"/>
      <c r="D1377" s="2"/>
      <c r="F1377" s="3"/>
      <c r="G1377" s="191"/>
      <c r="H1377" s="3"/>
    </row>
    <row r="1378" ht="12.75" customHeight="1">
      <c r="C1378" s="1"/>
      <c r="D1378" s="2"/>
      <c r="F1378" s="3"/>
      <c r="G1378" s="191"/>
      <c r="H1378" s="3"/>
    </row>
    <row r="1379" ht="12.75" customHeight="1">
      <c r="C1379" s="1"/>
      <c r="D1379" s="2"/>
      <c r="F1379" s="3"/>
      <c r="G1379" s="191"/>
      <c r="H1379" s="3"/>
    </row>
    <row r="1380" ht="12.75" customHeight="1">
      <c r="C1380" s="1"/>
      <c r="D1380" s="2"/>
      <c r="F1380" s="3"/>
      <c r="G1380" s="191"/>
      <c r="H1380" s="3"/>
    </row>
    <row r="1381" ht="12.75" customHeight="1">
      <c r="C1381" s="1"/>
      <c r="D1381" s="2"/>
      <c r="F1381" s="3"/>
      <c r="G1381" s="191"/>
      <c r="H1381" s="3"/>
    </row>
    <row r="1382" ht="12.75" customHeight="1">
      <c r="C1382" s="1"/>
      <c r="D1382" s="2"/>
      <c r="F1382" s="3"/>
      <c r="G1382" s="191"/>
      <c r="H1382" s="3"/>
    </row>
    <row r="1383" ht="12.75" customHeight="1">
      <c r="C1383" s="1"/>
      <c r="D1383" s="2"/>
      <c r="F1383" s="3"/>
      <c r="G1383" s="191"/>
      <c r="H1383" s="3"/>
    </row>
    <row r="1384" ht="12.75" customHeight="1">
      <c r="C1384" s="1"/>
      <c r="D1384" s="2"/>
      <c r="F1384" s="3"/>
      <c r="G1384" s="191"/>
      <c r="H1384" s="3"/>
    </row>
    <row r="1385" ht="12.75" customHeight="1">
      <c r="C1385" s="1"/>
      <c r="D1385" s="2"/>
      <c r="F1385" s="3"/>
      <c r="G1385" s="191"/>
      <c r="H1385" s="3"/>
    </row>
    <row r="1386" ht="12.75" customHeight="1">
      <c r="C1386" s="1"/>
      <c r="D1386" s="2"/>
      <c r="F1386" s="3"/>
      <c r="G1386" s="191"/>
      <c r="H1386" s="3"/>
    </row>
    <row r="1387" ht="12.75" customHeight="1">
      <c r="C1387" s="1"/>
      <c r="D1387" s="2"/>
      <c r="F1387" s="3"/>
      <c r="G1387" s="191"/>
      <c r="H1387" s="3"/>
    </row>
    <row r="1388" ht="12.75" customHeight="1">
      <c r="C1388" s="1"/>
      <c r="D1388" s="2"/>
      <c r="F1388" s="3"/>
      <c r="G1388" s="191"/>
      <c r="H1388" s="3"/>
    </row>
    <row r="1389" ht="12.75" customHeight="1">
      <c r="C1389" s="1"/>
      <c r="D1389" s="2"/>
      <c r="F1389" s="3"/>
      <c r="G1389" s="191"/>
      <c r="H1389" s="3"/>
    </row>
    <row r="1390" ht="12.75" customHeight="1">
      <c r="C1390" s="1"/>
      <c r="D1390" s="2"/>
      <c r="F1390" s="3"/>
      <c r="G1390" s="191"/>
      <c r="H1390" s="3"/>
    </row>
    <row r="1391" ht="12.75" customHeight="1">
      <c r="C1391" s="1"/>
      <c r="D1391" s="2"/>
      <c r="F1391" s="3"/>
      <c r="G1391" s="191"/>
      <c r="H1391" s="3"/>
    </row>
    <row r="1392" ht="12.75" customHeight="1">
      <c r="C1392" s="1"/>
      <c r="D1392" s="2"/>
      <c r="F1392" s="3"/>
      <c r="G1392" s="191"/>
      <c r="H1392" s="3"/>
    </row>
    <row r="1393" ht="12.75" customHeight="1">
      <c r="C1393" s="1"/>
      <c r="D1393" s="2"/>
      <c r="F1393" s="3"/>
      <c r="G1393" s="191"/>
      <c r="H1393" s="3"/>
    </row>
    <row r="1394" ht="12.75" customHeight="1">
      <c r="C1394" s="1"/>
      <c r="D1394" s="2"/>
      <c r="F1394" s="3"/>
      <c r="G1394" s="191"/>
      <c r="H1394" s="3"/>
    </row>
    <row r="1395" ht="12.75" customHeight="1">
      <c r="C1395" s="1"/>
      <c r="D1395" s="2"/>
      <c r="F1395" s="3"/>
      <c r="G1395" s="191"/>
      <c r="H1395" s="3"/>
    </row>
    <row r="1396" ht="12.75" customHeight="1">
      <c r="C1396" s="1"/>
      <c r="D1396" s="2"/>
      <c r="F1396" s="3"/>
      <c r="G1396" s="191"/>
      <c r="H1396" s="3"/>
    </row>
    <row r="1397" ht="12.75" customHeight="1">
      <c r="C1397" s="1"/>
      <c r="D1397" s="2"/>
      <c r="F1397" s="3"/>
      <c r="G1397" s="191"/>
      <c r="H1397" s="3"/>
    </row>
    <row r="1398" ht="12.75" customHeight="1">
      <c r="C1398" s="1"/>
      <c r="D1398" s="2"/>
      <c r="F1398" s="3"/>
      <c r="G1398" s="191"/>
      <c r="H1398" s="3"/>
    </row>
    <row r="1399" ht="12.75" customHeight="1">
      <c r="C1399" s="1"/>
      <c r="D1399" s="2"/>
      <c r="F1399" s="3"/>
      <c r="G1399" s="191"/>
      <c r="H1399" s="3"/>
    </row>
    <row r="1400" ht="12.75" customHeight="1">
      <c r="C1400" s="1"/>
      <c r="D1400" s="2"/>
      <c r="F1400" s="3"/>
      <c r="G1400" s="191"/>
      <c r="H1400" s="3"/>
    </row>
    <row r="1401" ht="12.75" customHeight="1">
      <c r="C1401" s="1"/>
      <c r="D1401" s="2"/>
      <c r="F1401" s="3"/>
      <c r="G1401" s="191"/>
      <c r="H1401" s="3"/>
    </row>
    <row r="1402" ht="12.75" customHeight="1">
      <c r="C1402" s="1"/>
      <c r="D1402" s="2"/>
      <c r="F1402" s="3"/>
      <c r="G1402" s="191"/>
      <c r="H1402" s="3"/>
    </row>
    <row r="1403" ht="12.75" customHeight="1">
      <c r="C1403" s="1"/>
      <c r="D1403" s="2"/>
      <c r="F1403" s="3"/>
      <c r="G1403" s="191"/>
      <c r="H1403" s="3"/>
    </row>
    <row r="1404" ht="12.75" customHeight="1">
      <c r="C1404" s="1"/>
      <c r="D1404" s="2"/>
      <c r="F1404" s="3"/>
      <c r="G1404" s="191"/>
      <c r="H1404" s="3"/>
    </row>
    <row r="1405" ht="12.75" customHeight="1">
      <c r="C1405" s="1"/>
      <c r="D1405" s="2"/>
      <c r="F1405" s="3"/>
      <c r="G1405" s="191"/>
      <c r="H1405" s="3"/>
    </row>
    <row r="1406" ht="12.75" customHeight="1">
      <c r="C1406" s="1"/>
      <c r="D1406" s="2"/>
      <c r="F1406" s="3"/>
      <c r="G1406" s="191"/>
      <c r="H1406" s="3"/>
    </row>
    <row r="1407" ht="12.75" customHeight="1">
      <c r="C1407" s="1"/>
      <c r="D1407" s="2"/>
      <c r="F1407" s="3"/>
      <c r="G1407" s="191"/>
      <c r="H1407" s="3"/>
    </row>
    <row r="1408" ht="12.75" customHeight="1">
      <c r="C1408" s="1"/>
      <c r="D1408" s="2"/>
      <c r="F1408" s="3"/>
      <c r="G1408" s="191"/>
      <c r="H1408" s="3"/>
    </row>
    <row r="1409" ht="12.75" customHeight="1">
      <c r="C1409" s="1"/>
      <c r="D1409" s="2"/>
      <c r="F1409" s="3"/>
      <c r="G1409" s="191"/>
      <c r="H1409" s="3"/>
    </row>
    <row r="1410" ht="12.75" customHeight="1">
      <c r="C1410" s="1"/>
      <c r="D1410" s="2"/>
      <c r="F1410" s="3"/>
      <c r="G1410" s="191"/>
      <c r="H1410" s="3"/>
    </row>
    <row r="1411" ht="12.75" customHeight="1">
      <c r="C1411" s="1"/>
      <c r="D1411" s="2"/>
      <c r="F1411" s="3"/>
      <c r="G1411" s="191"/>
      <c r="H1411" s="3"/>
    </row>
    <row r="1412" ht="12.75" customHeight="1">
      <c r="C1412" s="1"/>
      <c r="D1412" s="2"/>
      <c r="F1412" s="3"/>
      <c r="G1412" s="191"/>
      <c r="H1412" s="3"/>
    </row>
    <row r="1413" ht="12.75" customHeight="1">
      <c r="C1413" s="1"/>
      <c r="D1413" s="2"/>
      <c r="F1413" s="3"/>
      <c r="G1413" s="191"/>
      <c r="H1413" s="3"/>
    </row>
    <row r="1414" ht="12.75" customHeight="1">
      <c r="C1414" s="1"/>
      <c r="D1414" s="2"/>
      <c r="F1414" s="3"/>
      <c r="G1414" s="191"/>
      <c r="H1414" s="3"/>
    </row>
    <row r="1415" ht="12.75" customHeight="1">
      <c r="C1415" s="1"/>
      <c r="D1415" s="2"/>
      <c r="F1415" s="3"/>
      <c r="G1415" s="191"/>
      <c r="H1415" s="3"/>
    </row>
    <row r="1416" ht="12.75" customHeight="1">
      <c r="C1416" s="1"/>
      <c r="D1416" s="2"/>
      <c r="F1416" s="3"/>
      <c r="G1416" s="191"/>
      <c r="H1416" s="3"/>
    </row>
    <row r="1417" ht="12.75" customHeight="1">
      <c r="C1417" s="1"/>
      <c r="D1417" s="2"/>
      <c r="F1417" s="3"/>
      <c r="G1417" s="191"/>
      <c r="H1417" s="3"/>
    </row>
    <row r="1418" ht="12.75" customHeight="1">
      <c r="C1418" s="1"/>
      <c r="D1418" s="2"/>
      <c r="F1418" s="3"/>
      <c r="G1418" s="191"/>
      <c r="H1418" s="3"/>
    </row>
    <row r="1419" ht="12.75" customHeight="1">
      <c r="C1419" s="1"/>
      <c r="D1419" s="2"/>
      <c r="F1419" s="3"/>
      <c r="G1419" s="191"/>
      <c r="H1419" s="3"/>
    </row>
    <row r="1420" ht="12.75" customHeight="1">
      <c r="C1420" s="1"/>
      <c r="D1420" s="2"/>
      <c r="F1420" s="3"/>
      <c r="G1420" s="191"/>
      <c r="H1420" s="3"/>
    </row>
    <row r="1421" ht="12.75" customHeight="1">
      <c r="C1421" s="1"/>
      <c r="D1421" s="2"/>
      <c r="F1421" s="3"/>
      <c r="G1421" s="191"/>
      <c r="H1421" s="3"/>
    </row>
    <row r="1422" ht="12.75" customHeight="1">
      <c r="C1422" s="1"/>
      <c r="D1422" s="2"/>
      <c r="F1422" s="3"/>
      <c r="G1422" s="191"/>
      <c r="H1422" s="3"/>
    </row>
    <row r="1423" ht="12.75" customHeight="1">
      <c r="C1423" s="1"/>
      <c r="D1423" s="2"/>
      <c r="F1423" s="3"/>
      <c r="G1423" s="191"/>
      <c r="H1423" s="3"/>
    </row>
    <row r="1424" ht="12.75" customHeight="1">
      <c r="C1424" s="1"/>
      <c r="D1424" s="2"/>
      <c r="F1424" s="3"/>
      <c r="G1424" s="191"/>
      <c r="H1424" s="3"/>
    </row>
    <row r="1425" ht="12.75" customHeight="1">
      <c r="C1425" s="1"/>
      <c r="D1425" s="2"/>
      <c r="F1425" s="3"/>
      <c r="G1425" s="191"/>
      <c r="H1425" s="3"/>
    </row>
    <row r="1426" ht="12.75" customHeight="1">
      <c r="C1426" s="1"/>
      <c r="D1426" s="2"/>
      <c r="F1426" s="3"/>
      <c r="G1426" s="191"/>
      <c r="H1426" s="3"/>
    </row>
    <row r="1427" ht="12.75" customHeight="1">
      <c r="C1427" s="1"/>
      <c r="D1427" s="2"/>
      <c r="F1427" s="3"/>
      <c r="G1427" s="191"/>
      <c r="H1427" s="3"/>
    </row>
    <row r="1428" ht="12.75" customHeight="1">
      <c r="C1428" s="1"/>
      <c r="D1428" s="2"/>
      <c r="F1428" s="3"/>
      <c r="G1428" s="191"/>
      <c r="H1428" s="3"/>
    </row>
    <row r="1429" ht="12.75" customHeight="1">
      <c r="C1429" s="1"/>
      <c r="D1429" s="2"/>
      <c r="F1429" s="3"/>
      <c r="G1429" s="191"/>
      <c r="H1429" s="3"/>
    </row>
    <row r="1430" ht="12.75" customHeight="1">
      <c r="C1430" s="1"/>
      <c r="D1430" s="2"/>
      <c r="F1430" s="3"/>
      <c r="G1430" s="191"/>
      <c r="H1430" s="3"/>
    </row>
    <row r="1431" ht="12.75" customHeight="1">
      <c r="C1431" s="1"/>
      <c r="D1431" s="2"/>
      <c r="F1431" s="3"/>
      <c r="G1431" s="191"/>
      <c r="H1431" s="3"/>
    </row>
    <row r="1432" ht="12.75" customHeight="1">
      <c r="C1432" s="1"/>
      <c r="D1432" s="2"/>
      <c r="F1432" s="3"/>
      <c r="G1432" s="191"/>
      <c r="H1432" s="3"/>
    </row>
    <row r="1433" ht="12.75" customHeight="1">
      <c r="C1433" s="1"/>
      <c r="D1433" s="2"/>
      <c r="F1433" s="3"/>
      <c r="G1433" s="191"/>
      <c r="H1433" s="3"/>
    </row>
    <row r="1434" ht="12.75" customHeight="1">
      <c r="C1434" s="1"/>
      <c r="D1434" s="2"/>
      <c r="F1434" s="3"/>
      <c r="G1434" s="191"/>
      <c r="H1434" s="3"/>
    </row>
    <row r="1435" ht="12.75" customHeight="1">
      <c r="C1435" s="1"/>
      <c r="D1435" s="2"/>
      <c r="F1435" s="3"/>
      <c r="G1435" s="191"/>
      <c r="H1435" s="3"/>
    </row>
    <row r="1436" ht="12.75" customHeight="1">
      <c r="C1436" s="1"/>
      <c r="D1436" s="2"/>
      <c r="F1436" s="3"/>
      <c r="G1436" s="191"/>
      <c r="H1436" s="3"/>
    </row>
    <row r="1437" ht="12.75" customHeight="1">
      <c r="C1437" s="1"/>
      <c r="D1437" s="2"/>
      <c r="F1437" s="3"/>
      <c r="G1437" s="191"/>
      <c r="H1437" s="3"/>
    </row>
    <row r="1438" ht="12.75" customHeight="1">
      <c r="C1438" s="1"/>
      <c r="D1438" s="2"/>
      <c r="F1438" s="3"/>
      <c r="G1438" s="191"/>
      <c r="H1438" s="3"/>
    </row>
    <row r="1439" ht="12.75" customHeight="1">
      <c r="C1439" s="1"/>
      <c r="D1439" s="2"/>
      <c r="F1439" s="3"/>
      <c r="G1439" s="191"/>
      <c r="H1439" s="3"/>
    </row>
    <row r="1440" ht="12.75" customHeight="1">
      <c r="C1440" s="1"/>
      <c r="D1440" s="2"/>
      <c r="F1440" s="3"/>
      <c r="G1440" s="191"/>
      <c r="H1440" s="3"/>
    </row>
    <row r="1441" ht="12.75" customHeight="1">
      <c r="C1441" s="1"/>
      <c r="D1441" s="2"/>
      <c r="F1441" s="3"/>
      <c r="G1441" s="191"/>
      <c r="H1441" s="3"/>
    </row>
    <row r="1442" ht="12.75" customHeight="1">
      <c r="C1442" s="1"/>
      <c r="D1442" s="2"/>
      <c r="F1442" s="3"/>
      <c r="G1442" s="191"/>
      <c r="H1442" s="3"/>
    </row>
    <row r="1443" ht="12.75" customHeight="1">
      <c r="C1443" s="1"/>
      <c r="D1443" s="2"/>
      <c r="F1443" s="3"/>
      <c r="G1443" s="191"/>
      <c r="H1443" s="3"/>
    </row>
    <row r="1444" ht="12.75" customHeight="1">
      <c r="C1444" s="1"/>
      <c r="D1444" s="2"/>
      <c r="F1444" s="3"/>
      <c r="G1444" s="191"/>
      <c r="H1444" s="3"/>
    </row>
    <row r="1445" ht="12.75" customHeight="1">
      <c r="C1445" s="1"/>
      <c r="D1445" s="2"/>
      <c r="F1445" s="3"/>
      <c r="G1445" s="191"/>
      <c r="H1445" s="3"/>
    </row>
    <row r="1446" ht="12.75" customHeight="1">
      <c r="C1446" s="1"/>
      <c r="D1446" s="2"/>
      <c r="F1446" s="3"/>
      <c r="G1446" s="191"/>
      <c r="H1446" s="3"/>
    </row>
    <row r="1447" ht="12.75" customHeight="1">
      <c r="C1447" s="1"/>
      <c r="D1447" s="2"/>
      <c r="F1447" s="3"/>
      <c r="G1447" s="191"/>
      <c r="H1447" s="3"/>
    </row>
    <row r="1448" ht="12.75" customHeight="1">
      <c r="C1448" s="1"/>
      <c r="D1448" s="2"/>
      <c r="F1448" s="3"/>
      <c r="G1448" s="191"/>
      <c r="H1448" s="3"/>
    </row>
    <row r="1449" ht="12.75" customHeight="1">
      <c r="C1449" s="1"/>
      <c r="D1449" s="2"/>
      <c r="F1449" s="3"/>
      <c r="G1449" s="191"/>
      <c r="H1449" s="3"/>
    </row>
    <row r="1450" ht="12.75" customHeight="1">
      <c r="C1450" s="1"/>
      <c r="D1450" s="2"/>
      <c r="F1450" s="3"/>
      <c r="G1450" s="191"/>
      <c r="H1450" s="3"/>
    </row>
    <row r="1451" ht="12.75" customHeight="1">
      <c r="C1451" s="1"/>
      <c r="D1451" s="2"/>
      <c r="F1451" s="3"/>
      <c r="G1451" s="191"/>
      <c r="H1451" s="3"/>
    </row>
    <row r="1452" ht="12.75" customHeight="1">
      <c r="C1452" s="1"/>
      <c r="D1452" s="2"/>
      <c r="F1452" s="3"/>
      <c r="G1452" s="191"/>
      <c r="H1452" s="3"/>
    </row>
    <row r="1453" ht="12.75" customHeight="1">
      <c r="C1453" s="1"/>
      <c r="D1453" s="2"/>
      <c r="F1453" s="3"/>
      <c r="G1453" s="191"/>
      <c r="H1453" s="3"/>
    </row>
    <row r="1454" ht="12.75" customHeight="1">
      <c r="C1454" s="1"/>
      <c r="D1454" s="2"/>
      <c r="F1454" s="3"/>
      <c r="G1454" s="191"/>
      <c r="H1454" s="3"/>
    </row>
    <row r="1455" ht="12.75" customHeight="1">
      <c r="C1455" s="1"/>
      <c r="D1455" s="2"/>
      <c r="F1455" s="3"/>
      <c r="G1455" s="191"/>
      <c r="H1455" s="3"/>
    </row>
    <row r="1456" ht="12.75" customHeight="1">
      <c r="C1456" s="1"/>
      <c r="D1456" s="2"/>
      <c r="F1456" s="3"/>
      <c r="G1456" s="191"/>
      <c r="H1456" s="3"/>
    </row>
    <row r="1457" ht="12.75" customHeight="1">
      <c r="C1457" s="1"/>
      <c r="D1457" s="2"/>
      <c r="F1457" s="3"/>
      <c r="G1457" s="191"/>
      <c r="H1457" s="3"/>
    </row>
    <row r="1458" ht="12.75" customHeight="1">
      <c r="C1458" s="1"/>
      <c r="D1458" s="2"/>
      <c r="F1458" s="3"/>
      <c r="G1458" s="191"/>
      <c r="H1458" s="3"/>
    </row>
    <row r="1459" ht="12.75" customHeight="1">
      <c r="C1459" s="1"/>
      <c r="D1459" s="2"/>
      <c r="F1459" s="3"/>
      <c r="G1459" s="191"/>
      <c r="H1459" s="3"/>
    </row>
    <row r="1460" ht="12.75" customHeight="1">
      <c r="C1460" s="1"/>
      <c r="D1460" s="2"/>
      <c r="F1460" s="3"/>
      <c r="G1460" s="191"/>
      <c r="H1460" s="3"/>
    </row>
    <row r="1461" ht="12.75" customHeight="1">
      <c r="C1461" s="1"/>
      <c r="D1461" s="2"/>
      <c r="F1461" s="3"/>
      <c r="G1461" s="191"/>
      <c r="H1461" s="3"/>
    </row>
    <row r="1462" ht="12.75" customHeight="1">
      <c r="C1462" s="1"/>
      <c r="D1462" s="2"/>
      <c r="F1462" s="3"/>
      <c r="G1462" s="191"/>
      <c r="H1462" s="3"/>
    </row>
    <row r="1463" ht="12.75" customHeight="1">
      <c r="C1463" s="1"/>
      <c r="D1463" s="2"/>
      <c r="F1463" s="3"/>
      <c r="G1463" s="191"/>
      <c r="H1463" s="3"/>
    </row>
    <row r="1464" ht="12.75" customHeight="1">
      <c r="C1464" s="1"/>
      <c r="D1464" s="2"/>
      <c r="F1464" s="3"/>
      <c r="G1464" s="191"/>
      <c r="H1464" s="3"/>
    </row>
    <row r="1465" ht="12.75" customHeight="1">
      <c r="C1465" s="1"/>
      <c r="D1465" s="2"/>
      <c r="F1465" s="3"/>
      <c r="G1465" s="191"/>
      <c r="H1465" s="3"/>
    </row>
    <row r="1466" ht="12.75" customHeight="1">
      <c r="C1466" s="1"/>
      <c r="D1466" s="2"/>
      <c r="F1466" s="3"/>
      <c r="G1466" s="191"/>
      <c r="H1466" s="3"/>
    </row>
    <row r="1467" ht="12.75" customHeight="1">
      <c r="C1467" s="1"/>
      <c r="D1467" s="2"/>
      <c r="F1467" s="3"/>
      <c r="G1467" s="191"/>
      <c r="H1467" s="3"/>
    </row>
    <row r="1468" ht="12.75" customHeight="1">
      <c r="C1468" s="1"/>
      <c r="D1468" s="2"/>
      <c r="F1468" s="3"/>
      <c r="G1468" s="191"/>
      <c r="H1468" s="3"/>
    </row>
    <row r="1469" ht="12.75" customHeight="1">
      <c r="C1469" s="1"/>
      <c r="D1469" s="2"/>
      <c r="F1469" s="3"/>
      <c r="G1469" s="191"/>
      <c r="H1469" s="3"/>
    </row>
    <row r="1470" ht="12.75" customHeight="1">
      <c r="C1470" s="1"/>
      <c r="D1470" s="2"/>
      <c r="F1470" s="3"/>
      <c r="G1470" s="191"/>
      <c r="H1470" s="3"/>
    </row>
    <row r="1471" ht="12.75" customHeight="1">
      <c r="C1471" s="1"/>
      <c r="D1471" s="2"/>
      <c r="F1471" s="3"/>
      <c r="G1471" s="191"/>
      <c r="H1471" s="3"/>
    </row>
    <row r="1472" ht="12.75" customHeight="1">
      <c r="C1472" s="1"/>
      <c r="D1472" s="2"/>
      <c r="F1472" s="3"/>
      <c r="G1472" s="191"/>
      <c r="H1472" s="3"/>
    </row>
    <row r="1473" ht="12.75" customHeight="1">
      <c r="C1473" s="1"/>
      <c r="D1473" s="2"/>
      <c r="F1473" s="3"/>
      <c r="G1473" s="191"/>
      <c r="H1473" s="3"/>
    </row>
    <row r="1474" ht="12.75" customHeight="1">
      <c r="C1474" s="1"/>
      <c r="D1474" s="2"/>
      <c r="F1474" s="3"/>
      <c r="G1474" s="191"/>
      <c r="H1474" s="3"/>
    </row>
    <row r="1475" ht="12.75" customHeight="1">
      <c r="C1475" s="1"/>
      <c r="D1475" s="2"/>
      <c r="F1475" s="3"/>
      <c r="G1475" s="191"/>
      <c r="H1475" s="3"/>
    </row>
    <row r="1476" ht="12.75" customHeight="1">
      <c r="C1476" s="1"/>
      <c r="D1476" s="2"/>
      <c r="F1476" s="3"/>
      <c r="G1476" s="191"/>
      <c r="H1476" s="3"/>
    </row>
    <row r="1477" ht="12.75" customHeight="1">
      <c r="C1477" s="1"/>
      <c r="D1477" s="2"/>
      <c r="F1477" s="3"/>
      <c r="G1477" s="191"/>
      <c r="H1477" s="3"/>
    </row>
    <row r="1478" ht="12.75" customHeight="1">
      <c r="C1478" s="1"/>
      <c r="D1478" s="2"/>
      <c r="F1478" s="3"/>
      <c r="G1478" s="191"/>
      <c r="H1478" s="3"/>
    </row>
    <row r="1479" ht="12.75" customHeight="1">
      <c r="C1479" s="1"/>
      <c r="D1479" s="2"/>
      <c r="F1479" s="3"/>
      <c r="G1479" s="191"/>
      <c r="H1479" s="3"/>
    </row>
    <row r="1480" ht="12.75" customHeight="1">
      <c r="C1480" s="1"/>
      <c r="D1480" s="2"/>
      <c r="F1480" s="3"/>
      <c r="G1480" s="191"/>
      <c r="H1480" s="3"/>
    </row>
    <row r="1481" ht="12.75" customHeight="1">
      <c r="C1481" s="1"/>
      <c r="D1481" s="2"/>
      <c r="F1481" s="3"/>
      <c r="G1481" s="191"/>
      <c r="H1481" s="3"/>
    </row>
    <row r="1482" ht="12.75" customHeight="1">
      <c r="C1482" s="1"/>
      <c r="D1482" s="2"/>
      <c r="F1482" s="3"/>
      <c r="G1482" s="191"/>
      <c r="H1482" s="3"/>
    </row>
    <row r="1483" ht="12.75" customHeight="1">
      <c r="C1483" s="1"/>
      <c r="D1483" s="2"/>
      <c r="F1483" s="3"/>
      <c r="G1483" s="191"/>
      <c r="H1483" s="3"/>
    </row>
    <row r="1484" ht="12.75" customHeight="1">
      <c r="C1484" s="1"/>
      <c r="D1484" s="2"/>
      <c r="F1484" s="3"/>
      <c r="G1484" s="191"/>
      <c r="H1484" s="3"/>
    </row>
    <row r="1485" ht="12.75" customHeight="1">
      <c r="C1485" s="1"/>
      <c r="D1485" s="2"/>
      <c r="F1485" s="3"/>
      <c r="G1485" s="191"/>
      <c r="H1485" s="3"/>
    </row>
    <row r="1486" ht="12.75" customHeight="1">
      <c r="C1486" s="1"/>
      <c r="D1486" s="2"/>
      <c r="F1486" s="3"/>
      <c r="G1486" s="191"/>
      <c r="H1486" s="3"/>
    </row>
    <row r="1487" ht="12.75" customHeight="1">
      <c r="C1487" s="1"/>
      <c r="D1487" s="2"/>
      <c r="F1487" s="3"/>
      <c r="G1487" s="191"/>
      <c r="H1487" s="3"/>
    </row>
    <row r="1488" ht="12.75" customHeight="1">
      <c r="C1488" s="1"/>
      <c r="D1488" s="2"/>
      <c r="F1488" s="3"/>
      <c r="G1488" s="191"/>
      <c r="H1488" s="3"/>
    </row>
    <row r="1489" ht="12.75" customHeight="1">
      <c r="C1489" s="1"/>
      <c r="D1489" s="2"/>
      <c r="F1489" s="3"/>
      <c r="G1489" s="191"/>
      <c r="H1489" s="3"/>
    </row>
    <row r="1490" ht="12.75" customHeight="1">
      <c r="C1490" s="1"/>
      <c r="D1490" s="2"/>
      <c r="F1490" s="3"/>
      <c r="G1490" s="191"/>
      <c r="H1490" s="3"/>
    </row>
    <row r="1491" ht="12.75" customHeight="1">
      <c r="C1491" s="1"/>
      <c r="D1491" s="2"/>
      <c r="F1491" s="3"/>
      <c r="G1491" s="191"/>
      <c r="H1491" s="3"/>
    </row>
    <row r="1492" ht="12.75" customHeight="1">
      <c r="C1492" s="1"/>
      <c r="D1492" s="2"/>
      <c r="F1492" s="3"/>
      <c r="G1492" s="191"/>
      <c r="H1492" s="3"/>
    </row>
    <row r="1493" ht="12.75" customHeight="1">
      <c r="C1493" s="1"/>
      <c r="D1493" s="2"/>
      <c r="F1493" s="3"/>
      <c r="G1493" s="191"/>
      <c r="H1493" s="3"/>
    </row>
    <row r="1494" ht="12.75" customHeight="1">
      <c r="C1494" s="1"/>
      <c r="D1494" s="2"/>
      <c r="F1494" s="3"/>
      <c r="G1494" s="191"/>
      <c r="H1494" s="3"/>
    </row>
    <row r="1495" ht="12.75" customHeight="1">
      <c r="C1495" s="1"/>
      <c r="D1495" s="2"/>
      <c r="F1495" s="3"/>
      <c r="G1495" s="191"/>
      <c r="H1495" s="3"/>
    </row>
    <row r="1496" ht="12.75" customHeight="1">
      <c r="C1496" s="1"/>
      <c r="D1496" s="2"/>
      <c r="F1496" s="3"/>
      <c r="G1496" s="191"/>
      <c r="H1496" s="3"/>
    </row>
    <row r="1497" ht="12.75" customHeight="1">
      <c r="C1497" s="1"/>
      <c r="D1497" s="2"/>
      <c r="F1497" s="3"/>
      <c r="G1497" s="191"/>
      <c r="H1497" s="3"/>
    </row>
    <row r="1498" ht="12.75" customHeight="1">
      <c r="C1498" s="1"/>
      <c r="D1498" s="2"/>
      <c r="F1498" s="3"/>
      <c r="G1498" s="191"/>
      <c r="H1498" s="3"/>
    </row>
    <row r="1499" ht="12.75" customHeight="1">
      <c r="C1499" s="1"/>
      <c r="D1499" s="2"/>
      <c r="F1499" s="3"/>
      <c r="G1499" s="191"/>
      <c r="H1499" s="3"/>
    </row>
    <row r="1500" ht="12.75" customHeight="1">
      <c r="C1500" s="1"/>
      <c r="D1500" s="2"/>
      <c r="F1500" s="3"/>
      <c r="G1500" s="191"/>
      <c r="H1500" s="3"/>
    </row>
    <row r="1501" ht="12.75" customHeight="1">
      <c r="C1501" s="1"/>
      <c r="D1501" s="2"/>
      <c r="F1501" s="3"/>
      <c r="G1501" s="191"/>
      <c r="H1501" s="3"/>
    </row>
    <row r="1502" ht="12.75" customHeight="1">
      <c r="C1502" s="1"/>
      <c r="D1502" s="2"/>
      <c r="F1502" s="3"/>
      <c r="G1502" s="191"/>
      <c r="H1502" s="3"/>
    </row>
    <row r="1503" ht="12.75" customHeight="1">
      <c r="C1503" s="1"/>
      <c r="D1503" s="2"/>
      <c r="F1503" s="3"/>
      <c r="G1503" s="191"/>
      <c r="H1503" s="3"/>
    </row>
    <row r="1504" ht="12.75" customHeight="1">
      <c r="C1504" s="1"/>
      <c r="D1504" s="2"/>
      <c r="F1504" s="3"/>
      <c r="G1504" s="191"/>
      <c r="H1504" s="3"/>
    </row>
    <row r="1505" ht="12.75" customHeight="1">
      <c r="C1505" s="1"/>
      <c r="D1505" s="2"/>
      <c r="F1505" s="3"/>
      <c r="G1505" s="191"/>
      <c r="H1505" s="3"/>
    </row>
    <row r="1506" ht="12.75" customHeight="1">
      <c r="C1506" s="1"/>
      <c r="D1506" s="2"/>
      <c r="F1506" s="3"/>
      <c r="G1506" s="191"/>
      <c r="H1506" s="3"/>
    </row>
    <row r="1507" ht="12.75" customHeight="1">
      <c r="C1507" s="1"/>
      <c r="D1507" s="2"/>
      <c r="F1507" s="3"/>
      <c r="G1507" s="191"/>
      <c r="H1507" s="3"/>
    </row>
    <row r="1508" ht="12.75" customHeight="1">
      <c r="C1508" s="1"/>
      <c r="D1508" s="2"/>
      <c r="F1508" s="3"/>
      <c r="G1508" s="191"/>
      <c r="H1508" s="3"/>
    </row>
    <row r="1509" ht="12.75" customHeight="1">
      <c r="C1509" s="1"/>
      <c r="D1509" s="2"/>
      <c r="F1509" s="3"/>
      <c r="G1509" s="191"/>
      <c r="H1509" s="3"/>
    </row>
    <row r="1510" ht="12.75" customHeight="1">
      <c r="C1510" s="1"/>
      <c r="D1510" s="2"/>
      <c r="F1510" s="3"/>
      <c r="G1510" s="191"/>
      <c r="H1510" s="3"/>
    </row>
    <row r="1511" ht="12.75" customHeight="1">
      <c r="C1511" s="1"/>
      <c r="D1511" s="2"/>
      <c r="F1511" s="3"/>
      <c r="G1511" s="191"/>
      <c r="H1511" s="3"/>
    </row>
    <row r="1512" ht="12.75" customHeight="1">
      <c r="C1512" s="1"/>
      <c r="D1512" s="2"/>
      <c r="F1512" s="3"/>
      <c r="G1512" s="191"/>
      <c r="H1512" s="3"/>
    </row>
    <row r="1513" ht="12.75" customHeight="1">
      <c r="C1513" s="1"/>
      <c r="D1513" s="2"/>
      <c r="F1513" s="3"/>
      <c r="G1513" s="191"/>
      <c r="H1513" s="3"/>
    </row>
    <row r="1514" ht="12.75" customHeight="1">
      <c r="C1514" s="1"/>
      <c r="D1514" s="2"/>
      <c r="F1514" s="3"/>
      <c r="G1514" s="191"/>
      <c r="H1514" s="3"/>
    </row>
    <row r="1515" ht="12.75" customHeight="1">
      <c r="C1515" s="1"/>
      <c r="D1515" s="2"/>
      <c r="F1515" s="3"/>
      <c r="G1515" s="191"/>
      <c r="H1515" s="3"/>
    </row>
    <row r="1516" ht="12.75" customHeight="1">
      <c r="C1516" s="1"/>
      <c r="D1516" s="2"/>
      <c r="F1516" s="3"/>
      <c r="G1516" s="191"/>
      <c r="H1516" s="3"/>
    </row>
    <row r="1517" ht="12.75" customHeight="1">
      <c r="C1517" s="1"/>
      <c r="D1517" s="2"/>
      <c r="F1517" s="3"/>
      <c r="G1517" s="191"/>
      <c r="H1517" s="3"/>
    </row>
    <row r="1518" ht="12.75" customHeight="1">
      <c r="C1518" s="1"/>
      <c r="D1518" s="2"/>
      <c r="F1518" s="3"/>
      <c r="G1518" s="191"/>
      <c r="H1518" s="3"/>
    </row>
    <row r="1519" ht="12.75" customHeight="1">
      <c r="C1519" s="1"/>
      <c r="D1519" s="2"/>
      <c r="F1519" s="3"/>
      <c r="G1519" s="191"/>
      <c r="H1519" s="3"/>
    </row>
    <row r="1520" ht="12.75" customHeight="1">
      <c r="C1520" s="1"/>
      <c r="D1520" s="2"/>
      <c r="F1520" s="3"/>
      <c r="G1520" s="191"/>
      <c r="H1520" s="3"/>
    </row>
    <row r="1521" ht="12.75" customHeight="1">
      <c r="C1521" s="1"/>
      <c r="D1521" s="2"/>
      <c r="F1521" s="3"/>
      <c r="G1521" s="191"/>
      <c r="H1521" s="3"/>
    </row>
    <row r="1522" ht="12.75" customHeight="1">
      <c r="C1522" s="1"/>
      <c r="D1522" s="2"/>
      <c r="F1522" s="3"/>
      <c r="G1522" s="191"/>
      <c r="H1522" s="3"/>
    </row>
    <row r="1523" ht="12.75" customHeight="1">
      <c r="C1523" s="1"/>
      <c r="D1523" s="2"/>
      <c r="F1523" s="3"/>
      <c r="G1523" s="191"/>
      <c r="H1523" s="3"/>
    </row>
    <row r="1524" ht="12.75" customHeight="1">
      <c r="C1524" s="1"/>
      <c r="D1524" s="2"/>
      <c r="F1524" s="3"/>
      <c r="G1524" s="191"/>
      <c r="H1524" s="3"/>
    </row>
    <row r="1525" ht="12.75" customHeight="1">
      <c r="C1525" s="1"/>
      <c r="D1525" s="2"/>
      <c r="F1525" s="3"/>
      <c r="G1525" s="191"/>
      <c r="H1525" s="3"/>
    </row>
    <row r="1526" ht="12.75" customHeight="1">
      <c r="C1526" s="1"/>
      <c r="D1526" s="2"/>
      <c r="F1526" s="3"/>
      <c r="G1526" s="191"/>
      <c r="H1526" s="3"/>
    </row>
    <row r="1527" ht="12.75" customHeight="1">
      <c r="C1527" s="1"/>
      <c r="D1527" s="2"/>
      <c r="F1527" s="3"/>
      <c r="G1527" s="191"/>
      <c r="H1527" s="3"/>
    </row>
    <row r="1528" ht="12.75" customHeight="1">
      <c r="C1528" s="1"/>
      <c r="D1528" s="2"/>
      <c r="F1528" s="3"/>
      <c r="G1528" s="191"/>
      <c r="H1528" s="3"/>
    </row>
    <row r="1529" ht="12.75" customHeight="1">
      <c r="C1529" s="1"/>
      <c r="D1529" s="2"/>
      <c r="F1529" s="3"/>
      <c r="G1529" s="191"/>
      <c r="H1529" s="3"/>
    </row>
    <row r="1530" ht="12.75" customHeight="1">
      <c r="C1530" s="1"/>
      <c r="D1530" s="2"/>
      <c r="F1530" s="3"/>
      <c r="G1530" s="191"/>
      <c r="H1530" s="3"/>
    </row>
    <row r="1531" ht="12.75" customHeight="1">
      <c r="C1531" s="1"/>
      <c r="D1531" s="2"/>
      <c r="F1531" s="3"/>
      <c r="G1531" s="191"/>
      <c r="H1531" s="3"/>
    </row>
    <row r="1532" ht="12.75" customHeight="1">
      <c r="C1532" s="1"/>
      <c r="D1532" s="2"/>
      <c r="F1532" s="3"/>
      <c r="G1532" s="191"/>
      <c r="H1532" s="3"/>
    </row>
    <row r="1533" ht="12.75" customHeight="1">
      <c r="C1533" s="1"/>
      <c r="D1533" s="2"/>
      <c r="F1533" s="3"/>
      <c r="G1533" s="191"/>
      <c r="H1533" s="3"/>
    </row>
    <row r="1534" ht="12.75" customHeight="1">
      <c r="C1534" s="1"/>
      <c r="D1534" s="2"/>
      <c r="F1534" s="3"/>
      <c r="G1534" s="191"/>
      <c r="H1534" s="3"/>
    </row>
    <row r="1535" ht="12.75" customHeight="1">
      <c r="C1535" s="1"/>
      <c r="D1535" s="2"/>
      <c r="F1535" s="3"/>
      <c r="G1535" s="191"/>
      <c r="H1535" s="3"/>
    </row>
    <row r="1536" ht="12.75" customHeight="1">
      <c r="C1536" s="1"/>
      <c r="D1536" s="2"/>
      <c r="F1536" s="3"/>
      <c r="G1536" s="191"/>
      <c r="H1536" s="3"/>
    </row>
    <row r="1537" ht="12.75" customHeight="1">
      <c r="C1537" s="1"/>
      <c r="D1537" s="2"/>
      <c r="F1537" s="3"/>
      <c r="G1537" s="191"/>
      <c r="H1537" s="3"/>
    </row>
    <row r="1538" ht="12.75" customHeight="1">
      <c r="C1538" s="1"/>
      <c r="D1538" s="2"/>
      <c r="F1538" s="3"/>
      <c r="G1538" s="191"/>
      <c r="H1538" s="3"/>
    </row>
    <row r="1539" ht="12.75" customHeight="1">
      <c r="C1539" s="1"/>
      <c r="D1539" s="2"/>
      <c r="F1539" s="3"/>
      <c r="G1539" s="191"/>
      <c r="H1539" s="3"/>
    </row>
    <row r="1540" ht="12.75" customHeight="1">
      <c r="C1540" s="1"/>
      <c r="D1540" s="2"/>
      <c r="F1540" s="3"/>
      <c r="G1540" s="191"/>
      <c r="H1540" s="3"/>
    </row>
    <row r="1541" ht="12.75" customHeight="1">
      <c r="C1541" s="1"/>
      <c r="D1541" s="2"/>
      <c r="F1541" s="3"/>
      <c r="G1541" s="191"/>
      <c r="H1541" s="3"/>
    </row>
    <row r="1542" ht="12.75" customHeight="1">
      <c r="C1542" s="1"/>
      <c r="D1542" s="2"/>
      <c r="F1542" s="3"/>
      <c r="G1542" s="191"/>
      <c r="H1542" s="3"/>
    </row>
    <row r="1543" ht="12.75" customHeight="1">
      <c r="C1543" s="1"/>
      <c r="D1543" s="2"/>
      <c r="F1543" s="3"/>
      <c r="G1543" s="191"/>
      <c r="H1543" s="3"/>
    </row>
    <row r="1544" ht="12.75" customHeight="1">
      <c r="C1544" s="1"/>
      <c r="D1544" s="2"/>
      <c r="F1544" s="3"/>
      <c r="G1544" s="191"/>
      <c r="H1544" s="3"/>
    </row>
    <row r="1545" ht="12.75" customHeight="1">
      <c r="C1545" s="1"/>
      <c r="D1545" s="2"/>
      <c r="F1545" s="3"/>
      <c r="G1545" s="191"/>
      <c r="H1545" s="3"/>
    </row>
    <row r="1546" ht="12.75" customHeight="1">
      <c r="C1546" s="1"/>
      <c r="D1546" s="2"/>
      <c r="F1546" s="3"/>
      <c r="G1546" s="191"/>
      <c r="H1546" s="3"/>
    </row>
    <row r="1547" ht="12.75" customHeight="1">
      <c r="C1547" s="1"/>
      <c r="D1547" s="2"/>
      <c r="F1547" s="3"/>
      <c r="G1547" s="191"/>
      <c r="H1547" s="3"/>
    </row>
    <row r="1548" ht="12.75" customHeight="1">
      <c r="C1548" s="1"/>
      <c r="D1548" s="2"/>
      <c r="F1548" s="3"/>
      <c r="G1548" s="191"/>
      <c r="H1548" s="3"/>
    </row>
    <row r="1549" ht="12.75" customHeight="1">
      <c r="C1549" s="1"/>
      <c r="D1549" s="2"/>
      <c r="F1549" s="3"/>
      <c r="G1549" s="191"/>
      <c r="H1549" s="3"/>
    </row>
    <row r="1550" ht="12.75" customHeight="1">
      <c r="C1550" s="1"/>
      <c r="D1550" s="2"/>
      <c r="F1550" s="3"/>
      <c r="G1550" s="191"/>
      <c r="H1550" s="3"/>
    </row>
    <row r="1551" ht="12.75" customHeight="1">
      <c r="C1551" s="1"/>
      <c r="D1551" s="2"/>
      <c r="F1551" s="3"/>
      <c r="G1551" s="191"/>
      <c r="H1551" s="3"/>
    </row>
    <row r="1552" ht="12.75" customHeight="1">
      <c r="C1552" s="1"/>
      <c r="D1552" s="2"/>
      <c r="F1552" s="3"/>
      <c r="G1552" s="191"/>
      <c r="H1552" s="3"/>
    </row>
    <row r="1553" ht="12.75" customHeight="1">
      <c r="C1553" s="1"/>
      <c r="D1553" s="2"/>
      <c r="F1553" s="3"/>
      <c r="G1553" s="191"/>
      <c r="H1553" s="3"/>
    </row>
    <row r="1554" ht="12.75" customHeight="1">
      <c r="C1554" s="1"/>
      <c r="D1554" s="2"/>
      <c r="F1554" s="3"/>
      <c r="G1554" s="191"/>
      <c r="H1554" s="3"/>
    </row>
    <row r="1555" ht="12.75" customHeight="1">
      <c r="C1555" s="1"/>
      <c r="D1555" s="2"/>
      <c r="F1555" s="3"/>
      <c r="G1555" s="191"/>
      <c r="H1555" s="3"/>
    </row>
    <row r="1556" ht="12.75" customHeight="1">
      <c r="C1556" s="1"/>
      <c r="D1556" s="2"/>
      <c r="F1556" s="3"/>
      <c r="G1556" s="191"/>
      <c r="H1556" s="3"/>
    </row>
    <row r="1557" ht="12.75" customHeight="1">
      <c r="C1557" s="1"/>
      <c r="D1557" s="2"/>
      <c r="F1557" s="3"/>
      <c r="G1557" s="191"/>
      <c r="H1557" s="3"/>
    </row>
    <row r="1558" ht="12.75" customHeight="1">
      <c r="C1558" s="1"/>
      <c r="D1558" s="2"/>
      <c r="F1558" s="3"/>
      <c r="G1558" s="191"/>
      <c r="H1558" s="3"/>
    </row>
    <row r="1559" ht="12.75" customHeight="1">
      <c r="C1559" s="1"/>
      <c r="D1559" s="2"/>
      <c r="F1559" s="3"/>
      <c r="G1559" s="191"/>
      <c r="H1559" s="3"/>
    </row>
    <row r="1560" ht="12.75" customHeight="1">
      <c r="C1560" s="1"/>
      <c r="D1560" s="2"/>
      <c r="F1560" s="3"/>
      <c r="G1560" s="191"/>
      <c r="H1560" s="3"/>
    </row>
    <row r="1561" ht="12.75" customHeight="1">
      <c r="C1561" s="1"/>
      <c r="D1561" s="2"/>
      <c r="F1561" s="3"/>
      <c r="G1561" s="191"/>
      <c r="H1561" s="3"/>
    </row>
    <row r="1562" ht="12.75" customHeight="1">
      <c r="C1562" s="1"/>
      <c r="D1562" s="2"/>
      <c r="F1562" s="3"/>
      <c r="G1562" s="191"/>
      <c r="H1562" s="3"/>
    </row>
    <row r="1563" ht="12.75" customHeight="1">
      <c r="C1563" s="1"/>
      <c r="D1563" s="2"/>
      <c r="F1563" s="3"/>
      <c r="G1563" s="191"/>
      <c r="H1563" s="3"/>
    </row>
    <row r="1564" ht="12.75" customHeight="1">
      <c r="C1564" s="1"/>
      <c r="D1564" s="2"/>
      <c r="F1564" s="3"/>
      <c r="G1564" s="191"/>
      <c r="H1564" s="3"/>
    </row>
    <row r="1565" ht="12.75" customHeight="1">
      <c r="C1565" s="1"/>
      <c r="D1565" s="2"/>
      <c r="F1565" s="3"/>
      <c r="G1565" s="191"/>
      <c r="H1565" s="3"/>
    </row>
    <row r="1566" ht="12.75" customHeight="1">
      <c r="C1566" s="1"/>
      <c r="D1566" s="2"/>
      <c r="F1566" s="3"/>
      <c r="G1566" s="191"/>
      <c r="H1566" s="3"/>
    </row>
    <row r="1567" ht="12.75" customHeight="1">
      <c r="C1567" s="1"/>
      <c r="D1567" s="2"/>
      <c r="F1567" s="3"/>
      <c r="G1567" s="191"/>
      <c r="H1567" s="3"/>
    </row>
    <row r="1568" ht="12.75" customHeight="1">
      <c r="C1568" s="1"/>
      <c r="D1568" s="2"/>
      <c r="F1568" s="3"/>
      <c r="G1568" s="191"/>
      <c r="H1568" s="3"/>
    </row>
    <row r="1569" ht="12.75" customHeight="1">
      <c r="C1569" s="1"/>
      <c r="D1569" s="2"/>
      <c r="F1569" s="3"/>
      <c r="G1569" s="191"/>
      <c r="H1569" s="3"/>
    </row>
    <row r="1570" ht="12.75" customHeight="1">
      <c r="C1570" s="1"/>
      <c r="D1570" s="2"/>
      <c r="F1570" s="3"/>
      <c r="G1570" s="191"/>
      <c r="H1570" s="3"/>
    </row>
    <row r="1571" ht="12.75" customHeight="1">
      <c r="C1571" s="1"/>
      <c r="D1571" s="2"/>
      <c r="F1571" s="3"/>
      <c r="G1571" s="191"/>
      <c r="H1571" s="3"/>
    </row>
    <row r="1572" ht="12.75" customHeight="1">
      <c r="C1572" s="1"/>
      <c r="D1572" s="2"/>
      <c r="F1572" s="3"/>
      <c r="G1572" s="191"/>
      <c r="H1572" s="3"/>
    </row>
    <row r="1573" ht="12.75" customHeight="1">
      <c r="C1573" s="1"/>
      <c r="D1573" s="2"/>
      <c r="F1573" s="3"/>
      <c r="G1573" s="191"/>
      <c r="H1573" s="3"/>
    </row>
    <row r="1574" ht="12.75" customHeight="1">
      <c r="C1574" s="1"/>
      <c r="D1574" s="2"/>
      <c r="F1574" s="3"/>
      <c r="G1574" s="191"/>
      <c r="H1574" s="3"/>
    </row>
    <row r="1575" ht="12.75" customHeight="1">
      <c r="C1575" s="1"/>
      <c r="D1575" s="2"/>
      <c r="F1575" s="3"/>
      <c r="G1575" s="191"/>
      <c r="H1575" s="3"/>
    </row>
    <row r="1576" ht="12.75" customHeight="1">
      <c r="C1576" s="1"/>
      <c r="D1576" s="2"/>
      <c r="F1576" s="3"/>
      <c r="G1576" s="191"/>
      <c r="H1576" s="3"/>
    </row>
    <row r="1577" ht="12.75" customHeight="1">
      <c r="C1577" s="1"/>
      <c r="D1577" s="2"/>
      <c r="F1577" s="3"/>
      <c r="G1577" s="191"/>
      <c r="H1577" s="3"/>
    </row>
    <row r="1578" ht="12.75" customHeight="1">
      <c r="C1578" s="1"/>
      <c r="D1578" s="2"/>
      <c r="F1578" s="3"/>
      <c r="G1578" s="191"/>
      <c r="H1578" s="3"/>
    </row>
    <row r="1579" ht="12.75" customHeight="1">
      <c r="C1579" s="1"/>
      <c r="D1579" s="2"/>
      <c r="F1579" s="3"/>
      <c r="G1579" s="191"/>
      <c r="H1579" s="3"/>
    </row>
    <row r="1580" ht="12.75" customHeight="1">
      <c r="C1580" s="1"/>
      <c r="D1580" s="2"/>
      <c r="F1580" s="3"/>
      <c r="G1580" s="191"/>
      <c r="H1580" s="3"/>
    </row>
    <row r="1581" ht="12.75" customHeight="1">
      <c r="C1581" s="1"/>
      <c r="D1581" s="2"/>
      <c r="F1581" s="3"/>
      <c r="G1581" s="191"/>
      <c r="H1581" s="3"/>
    </row>
    <row r="1582" ht="12.75" customHeight="1">
      <c r="C1582" s="1"/>
      <c r="D1582" s="2"/>
      <c r="F1582" s="3"/>
      <c r="G1582" s="191"/>
      <c r="H1582" s="3"/>
    </row>
    <row r="1583" ht="12.75" customHeight="1">
      <c r="C1583" s="1"/>
      <c r="D1583" s="2"/>
      <c r="F1583" s="3"/>
      <c r="G1583" s="191"/>
      <c r="H1583" s="3"/>
    </row>
    <row r="1584" ht="12.75" customHeight="1">
      <c r="C1584" s="1"/>
      <c r="D1584" s="2"/>
      <c r="F1584" s="3"/>
      <c r="G1584" s="191"/>
      <c r="H1584" s="3"/>
    </row>
    <row r="1585" ht="12.75" customHeight="1">
      <c r="C1585" s="1"/>
      <c r="D1585" s="2"/>
      <c r="F1585" s="3"/>
      <c r="G1585" s="191"/>
      <c r="H1585" s="3"/>
    </row>
    <row r="1586" ht="12.75" customHeight="1">
      <c r="C1586" s="1"/>
      <c r="D1586" s="2"/>
      <c r="F1586" s="3"/>
      <c r="G1586" s="191"/>
      <c r="H1586" s="3"/>
    </row>
    <row r="1587" ht="12.75" customHeight="1">
      <c r="C1587" s="1"/>
      <c r="D1587" s="2"/>
      <c r="F1587" s="3"/>
      <c r="G1587" s="191"/>
      <c r="H1587" s="3"/>
    </row>
    <row r="1588" ht="12.75" customHeight="1">
      <c r="C1588" s="1"/>
      <c r="D1588" s="2"/>
      <c r="F1588" s="3"/>
      <c r="G1588" s="191"/>
      <c r="H1588" s="3"/>
    </row>
    <row r="1589" ht="12.75" customHeight="1">
      <c r="C1589" s="1"/>
      <c r="D1589" s="2"/>
      <c r="F1589" s="3"/>
      <c r="G1589" s="191"/>
      <c r="H1589" s="3"/>
    </row>
    <row r="1590" ht="12.75" customHeight="1">
      <c r="C1590" s="1"/>
      <c r="D1590" s="2"/>
      <c r="F1590" s="3"/>
      <c r="G1590" s="191"/>
      <c r="H1590" s="3"/>
    </row>
    <row r="1591" ht="12.75" customHeight="1">
      <c r="C1591" s="1"/>
      <c r="D1591" s="2"/>
      <c r="F1591" s="3"/>
      <c r="G1591" s="191"/>
      <c r="H1591" s="3"/>
    </row>
    <row r="1592" ht="12.75" customHeight="1">
      <c r="C1592" s="1"/>
      <c r="D1592" s="2"/>
      <c r="F1592" s="3"/>
      <c r="G1592" s="191"/>
      <c r="H1592" s="3"/>
    </row>
    <row r="1593" ht="12.75" customHeight="1">
      <c r="C1593" s="1"/>
      <c r="D1593" s="2"/>
      <c r="F1593" s="3"/>
      <c r="G1593" s="191"/>
      <c r="H1593" s="3"/>
    </row>
    <row r="1594" ht="12.75" customHeight="1">
      <c r="C1594" s="1"/>
      <c r="D1594" s="2"/>
      <c r="F1594" s="3"/>
      <c r="G1594" s="191"/>
      <c r="H1594" s="3"/>
    </row>
    <row r="1595" ht="12.75" customHeight="1">
      <c r="C1595" s="1"/>
      <c r="D1595" s="2"/>
      <c r="F1595" s="3"/>
      <c r="G1595" s="191"/>
      <c r="H1595" s="3"/>
    </row>
    <row r="1596" ht="12.75" customHeight="1">
      <c r="C1596" s="1"/>
      <c r="D1596" s="2"/>
      <c r="F1596" s="3"/>
      <c r="G1596" s="191"/>
      <c r="H1596" s="3"/>
    </row>
    <row r="1597" ht="12.75" customHeight="1">
      <c r="C1597" s="1"/>
      <c r="D1597" s="2"/>
      <c r="F1597" s="3"/>
      <c r="G1597" s="191"/>
      <c r="H1597" s="3"/>
    </row>
    <row r="1598" ht="12.75" customHeight="1">
      <c r="C1598" s="1"/>
      <c r="D1598" s="2"/>
      <c r="F1598" s="3"/>
      <c r="G1598" s="191"/>
      <c r="H1598" s="3"/>
    </row>
    <row r="1599" ht="12.75" customHeight="1">
      <c r="C1599" s="1"/>
      <c r="D1599" s="2"/>
      <c r="F1599" s="3"/>
      <c r="G1599" s="191"/>
      <c r="H1599" s="3"/>
    </row>
    <row r="1600" ht="12.75" customHeight="1">
      <c r="C1600" s="1"/>
      <c r="D1600" s="2"/>
      <c r="F1600" s="3"/>
      <c r="G1600" s="191"/>
      <c r="H1600" s="3"/>
    </row>
    <row r="1601" ht="12.75" customHeight="1">
      <c r="C1601" s="1"/>
      <c r="D1601" s="2"/>
      <c r="F1601" s="3"/>
      <c r="G1601" s="191"/>
      <c r="H1601" s="3"/>
    </row>
    <row r="1602" ht="12.75" customHeight="1">
      <c r="C1602" s="1"/>
      <c r="D1602" s="2"/>
      <c r="F1602" s="3"/>
      <c r="G1602" s="191"/>
      <c r="H1602" s="3"/>
    </row>
    <row r="1603" ht="12.75" customHeight="1">
      <c r="C1603" s="1"/>
      <c r="D1603" s="2"/>
      <c r="F1603" s="3"/>
      <c r="G1603" s="191"/>
      <c r="H1603" s="3"/>
    </row>
    <row r="1604" ht="12.75" customHeight="1">
      <c r="C1604" s="1"/>
      <c r="D1604" s="2"/>
      <c r="F1604" s="3"/>
      <c r="G1604" s="191"/>
      <c r="H1604" s="3"/>
    </row>
    <row r="1605" ht="12.75" customHeight="1">
      <c r="C1605" s="1"/>
      <c r="D1605" s="2"/>
      <c r="F1605" s="3"/>
      <c r="G1605" s="191"/>
      <c r="H1605" s="3"/>
    </row>
    <row r="1606" ht="12.75" customHeight="1">
      <c r="C1606" s="1"/>
      <c r="D1606" s="2"/>
      <c r="F1606" s="3"/>
      <c r="G1606" s="191"/>
      <c r="H1606" s="3"/>
    </row>
    <row r="1607" ht="12.75" customHeight="1">
      <c r="C1607" s="1"/>
      <c r="D1607" s="2"/>
      <c r="F1607" s="3"/>
      <c r="G1607" s="191"/>
      <c r="H1607" s="3"/>
    </row>
    <row r="1608" ht="12.75" customHeight="1">
      <c r="C1608" s="1"/>
      <c r="D1608" s="2"/>
      <c r="F1608" s="3"/>
      <c r="G1608" s="191"/>
      <c r="H1608" s="3"/>
    </row>
    <row r="1609" ht="12.75" customHeight="1">
      <c r="C1609" s="1"/>
      <c r="D1609" s="2"/>
      <c r="F1609" s="3"/>
      <c r="G1609" s="191"/>
      <c r="H1609" s="3"/>
    </row>
    <row r="1610" ht="12.75" customHeight="1">
      <c r="C1610" s="1"/>
      <c r="D1610" s="2"/>
      <c r="F1610" s="3"/>
      <c r="G1610" s="191"/>
      <c r="H1610" s="3"/>
    </row>
    <row r="1611" ht="12.75" customHeight="1">
      <c r="C1611" s="1"/>
      <c r="D1611" s="2"/>
      <c r="F1611" s="3"/>
      <c r="G1611" s="191"/>
      <c r="H1611" s="3"/>
    </row>
    <row r="1612" ht="12.75" customHeight="1">
      <c r="C1612" s="1"/>
      <c r="D1612" s="2"/>
      <c r="F1612" s="3"/>
      <c r="G1612" s="191"/>
      <c r="H1612" s="3"/>
    </row>
    <row r="1613" ht="12.75" customHeight="1">
      <c r="C1613" s="1"/>
      <c r="D1613" s="2"/>
      <c r="F1613" s="3"/>
      <c r="G1613" s="191"/>
      <c r="H1613" s="3"/>
    </row>
    <row r="1614" ht="12.75" customHeight="1">
      <c r="C1614" s="1"/>
      <c r="D1614" s="2"/>
      <c r="F1614" s="3"/>
      <c r="G1614" s="191"/>
      <c r="H1614" s="3"/>
    </row>
    <row r="1615" ht="12.75" customHeight="1">
      <c r="C1615" s="1"/>
      <c r="D1615" s="2"/>
      <c r="F1615" s="3"/>
      <c r="G1615" s="191"/>
      <c r="H1615" s="3"/>
    </row>
    <row r="1616" ht="12.75" customHeight="1">
      <c r="C1616" s="1"/>
      <c r="D1616" s="2"/>
      <c r="F1616" s="3"/>
      <c r="G1616" s="191"/>
      <c r="H1616" s="3"/>
    </row>
    <row r="1617" ht="12.75" customHeight="1">
      <c r="C1617" s="1"/>
      <c r="D1617" s="2"/>
      <c r="F1617" s="3"/>
      <c r="G1617" s="191"/>
      <c r="H1617" s="3"/>
    </row>
    <row r="1618" ht="12.75" customHeight="1">
      <c r="C1618" s="1"/>
      <c r="D1618" s="2"/>
      <c r="F1618" s="3"/>
      <c r="G1618" s="191"/>
      <c r="H1618" s="3"/>
    </row>
    <row r="1619" ht="12.75" customHeight="1">
      <c r="C1619" s="1"/>
      <c r="D1619" s="2"/>
      <c r="F1619" s="3"/>
      <c r="G1619" s="191"/>
      <c r="H1619" s="3"/>
    </row>
    <row r="1620" ht="12.75" customHeight="1">
      <c r="C1620" s="1"/>
      <c r="D1620" s="2"/>
      <c r="F1620" s="3"/>
      <c r="G1620" s="191"/>
      <c r="H1620" s="3"/>
    </row>
    <row r="1621" ht="12.75" customHeight="1">
      <c r="C1621" s="1"/>
      <c r="D1621" s="2"/>
      <c r="F1621" s="3"/>
      <c r="G1621" s="191"/>
      <c r="H1621" s="3"/>
    </row>
    <row r="1622" ht="12.75" customHeight="1">
      <c r="C1622" s="1"/>
      <c r="D1622" s="2"/>
      <c r="F1622" s="3"/>
      <c r="G1622" s="191"/>
      <c r="H1622" s="3"/>
    </row>
    <row r="1623" ht="12.75" customHeight="1">
      <c r="C1623" s="1"/>
      <c r="D1623" s="2"/>
      <c r="F1623" s="3"/>
      <c r="G1623" s="191"/>
      <c r="H1623" s="3"/>
    </row>
    <row r="1624" ht="12.75" customHeight="1">
      <c r="C1624" s="1"/>
      <c r="D1624" s="2"/>
      <c r="F1624" s="3"/>
      <c r="G1624" s="191"/>
      <c r="H1624" s="3"/>
    </row>
    <row r="1625" ht="12.75" customHeight="1">
      <c r="C1625" s="1"/>
      <c r="D1625" s="2"/>
      <c r="F1625" s="3"/>
      <c r="G1625" s="191"/>
      <c r="H1625" s="3"/>
    </row>
    <row r="1626" ht="12.75" customHeight="1">
      <c r="C1626" s="1"/>
      <c r="D1626" s="2"/>
      <c r="F1626" s="3"/>
      <c r="G1626" s="191"/>
      <c r="H1626" s="3"/>
    </row>
    <row r="1627" ht="12.75" customHeight="1">
      <c r="C1627" s="1"/>
      <c r="D1627" s="2"/>
      <c r="F1627" s="3"/>
      <c r="G1627" s="191"/>
      <c r="H1627" s="3"/>
    </row>
    <row r="1628" ht="12.75" customHeight="1">
      <c r="C1628" s="1"/>
      <c r="D1628" s="2"/>
      <c r="F1628" s="3"/>
      <c r="G1628" s="191"/>
      <c r="H1628" s="3"/>
    </row>
    <row r="1629" ht="12.75" customHeight="1">
      <c r="C1629" s="1"/>
      <c r="D1629" s="2"/>
      <c r="F1629" s="3"/>
      <c r="G1629" s="191"/>
      <c r="H1629" s="3"/>
    </row>
    <row r="1630" ht="12.75" customHeight="1">
      <c r="C1630" s="1"/>
      <c r="D1630" s="2"/>
      <c r="F1630" s="3"/>
      <c r="G1630" s="191"/>
      <c r="H1630" s="3"/>
    </row>
    <row r="1631" ht="12.75" customHeight="1">
      <c r="C1631" s="1"/>
      <c r="D1631" s="2"/>
      <c r="F1631" s="3"/>
      <c r="G1631" s="191"/>
      <c r="H1631" s="3"/>
    </row>
    <row r="1632" ht="12.75" customHeight="1">
      <c r="C1632" s="1"/>
      <c r="D1632" s="2"/>
      <c r="F1632" s="3"/>
      <c r="G1632" s="191"/>
      <c r="H1632" s="3"/>
    </row>
    <row r="1633" ht="12.75" customHeight="1">
      <c r="C1633" s="1"/>
      <c r="D1633" s="2"/>
      <c r="F1633" s="3"/>
      <c r="G1633" s="191"/>
      <c r="H1633" s="3"/>
    </row>
    <row r="1634" ht="12.75" customHeight="1">
      <c r="C1634" s="1"/>
      <c r="D1634" s="2"/>
      <c r="F1634" s="3"/>
      <c r="G1634" s="191"/>
      <c r="H1634" s="3"/>
    </row>
    <row r="1635" ht="12.75" customHeight="1">
      <c r="C1635" s="1"/>
      <c r="D1635" s="2"/>
      <c r="F1635" s="3"/>
      <c r="G1635" s="191"/>
      <c r="H1635" s="3"/>
    </row>
    <row r="1636" ht="12.75" customHeight="1">
      <c r="C1636" s="1"/>
      <c r="D1636" s="2"/>
      <c r="F1636" s="3"/>
      <c r="G1636" s="191"/>
      <c r="H1636" s="3"/>
    </row>
    <row r="1637" ht="12.75" customHeight="1">
      <c r="C1637" s="1"/>
      <c r="D1637" s="2"/>
      <c r="F1637" s="3"/>
      <c r="G1637" s="191"/>
      <c r="H1637" s="3"/>
    </row>
    <row r="1638" ht="12.75" customHeight="1">
      <c r="C1638" s="1"/>
      <c r="D1638" s="2"/>
      <c r="F1638" s="3"/>
      <c r="G1638" s="191"/>
      <c r="H1638" s="3"/>
    </row>
    <row r="1639" ht="12.75" customHeight="1">
      <c r="C1639" s="1"/>
      <c r="D1639" s="2"/>
      <c r="F1639" s="3"/>
      <c r="G1639" s="191"/>
      <c r="H1639" s="3"/>
    </row>
    <row r="1640" ht="12.75" customHeight="1">
      <c r="C1640" s="1"/>
      <c r="D1640" s="2"/>
      <c r="F1640" s="3"/>
      <c r="G1640" s="191"/>
      <c r="H1640" s="3"/>
    </row>
    <row r="1641" ht="12.75" customHeight="1">
      <c r="C1641" s="1"/>
      <c r="D1641" s="2"/>
      <c r="F1641" s="3"/>
      <c r="G1641" s="191"/>
      <c r="H1641" s="3"/>
    </row>
    <row r="1642" ht="12.75" customHeight="1">
      <c r="C1642" s="1"/>
      <c r="D1642" s="2"/>
      <c r="F1642" s="3"/>
      <c r="G1642" s="191"/>
      <c r="H1642" s="3"/>
    </row>
    <row r="1643" ht="12.75" customHeight="1">
      <c r="C1643" s="1"/>
      <c r="D1643" s="2"/>
      <c r="F1643" s="3"/>
      <c r="G1643" s="191"/>
      <c r="H1643" s="3"/>
    </row>
    <row r="1644" ht="12.75" customHeight="1">
      <c r="C1644" s="1"/>
      <c r="D1644" s="2"/>
      <c r="F1644" s="3"/>
      <c r="G1644" s="191"/>
      <c r="H1644" s="3"/>
    </row>
    <row r="1645" ht="12.75" customHeight="1">
      <c r="C1645" s="1"/>
      <c r="D1645" s="2"/>
      <c r="F1645" s="3"/>
      <c r="G1645" s="191"/>
      <c r="H1645" s="3"/>
    </row>
    <row r="1646" ht="12.75" customHeight="1">
      <c r="C1646" s="1"/>
      <c r="D1646" s="2"/>
      <c r="F1646" s="3"/>
      <c r="G1646" s="191"/>
      <c r="H1646" s="3"/>
    </row>
    <row r="1647" ht="12.75" customHeight="1">
      <c r="C1647" s="1"/>
      <c r="D1647" s="2"/>
      <c r="F1647" s="3"/>
      <c r="G1647" s="191"/>
      <c r="H1647" s="3"/>
    </row>
    <row r="1648" ht="12.75" customHeight="1">
      <c r="C1648" s="1"/>
      <c r="D1648" s="2"/>
      <c r="F1648" s="3"/>
      <c r="G1648" s="191"/>
      <c r="H1648" s="3"/>
    </row>
    <row r="1649" ht="12.75" customHeight="1">
      <c r="C1649" s="1"/>
      <c r="D1649" s="2"/>
      <c r="F1649" s="3"/>
      <c r="G1649" s="191"/>
      <c r="H1649" s="3"/>
    </row>
    <row r="1650" ht="12.75" customHeight="1">
      <c r="C1650" s="1"/>
      <c r="D1650" s="2"/>
      <c r="F1650" s="3"/>
      <c r="G1650" s="191"/>
      <c r="H1650" s="3"/>
    </row>
    <row r="1651" ht="12.75" customHeight="1">
      <c r="C1651" s="1"/>
      <c r="D1651" s="2"/>
      <c r="F1651" s="3"/>
      <c r="G1651" s="191"/>
      <c r="H1651" s="3"/>
    </row>
    <row r="1652" ht="12.75" customHeight="1">
      <c r="C1652" s="1"/>
      <c r="D1652" s="2"/>
      <c r="F1652" s="3"/>
      <c r="G1652" s="191"/>
      <c r="H1652" s="3"/>
    </row>
    <row r="1653" ht="12.75" customHeight="1">
      <c r="C1653" s="1"/>
      <c r="D1653" s="2"/>
      <c r="F1653" s="3"/>
      <c r="G1653" s="191"/>
      <c r="H1653" s="3"/>
    </row>
    <row r="1654" ht="12.75" customHeight="1">
      <c r="C1654" s="1"/>
      <c r="D1654" s="2"/>
      <c r="F1654" s="3"/>
      <c r="G1654" s="191"/>
      <c r="H1654" s="3"/>
    </row>
    <row r="1655" ht="12.75" customHeight="1">
      <c r="C1655" s="1"/>
      <c r="D1655" s="2"/>
      <c r="F1655" s="3"/>
      <c r="G1655" s="191"/>
      <c r="H1655" s="3"/>
    </row>
    <row r="1656" ht="12.75" customHeight="1">
      <c r="C1656" s="1"/>
      <c r="D1656" s="2"/>
      <c r="F1656" s="3"/>
      <c r="G1656" s="191"/>
      <c r="H1656" s="3"/>
    </row>
    <row r="1657" ht="12.75" customHeight="1">
      <c r="C1657" s="1"/>
      <c r="D1657" s="2"/>
      <c r="F1657" s="3"/>
      <c r="G1657" s="191"/>
      <c r="H1657" s="3"/>
    </row>
    <row r="1658" ht="12.75" customHeight="1">
      <c r="C1658" s="1"/>
      <c r="D1658" s="2"/>
      <c r="F1658" s="3"/>
      <c r="G1658" s="191"/>
      <c r="H1658" s="3"/>
    </row>
    <row r="1659" ht="12.75" customHeight="1">
      <c r="C1659" s="1"/>
      <c r="D1659" s="2"/>
      <c r="F1659" s="3"/>
      <c r="G1659" s="191"/>
      <c r="H1659" s="3"/>
    </row>
    <row r="1660" ht="12.75" customHeight="1">
      <c r="C1660" s="1"/>
      <c r="D1660" s="2"/>
      <c r="F1660" s="3"/>
      <c r="G1660" s="191"/>
      <c r="H1660" s="3"/>
    </row>
    <row r="1661" ht="12.75" customHeight="1">
      <c r="C1661" s="1"/>
      <c r="D1661" s="2"/>
      <c r="F1661" s="3"/>
      <c r="G1661" s="191"/>
      <c r="H1661" s="3"/>
    </row>
    <row r="1662" ht="12.75" customHeight="1">
      <c r="C1662" s="1"/>
      <c r="D1662" s="2"/>
      <c r="F1662" s="3"/>
      <c r="G1662" s="191"/>
      <c r="H1662" s="3"/>
    </row>
    <row r="1663" ht="12.75" customHeight="1">
      <c r="C1663" s="1"/>
      <c r="D1663" s="2"/>
      <c r="F1663" s="3"/>
      <c r="G1663" s="191"/>
      <c r="H1663" s="3"/>
    </row>
    <row r="1664" ht="12.75" customHeight="1">
      <c r="C1664" s="1"/>
      <c r="D1664" s="2"/>
      <c r="F1664" s="3"/>
      <c r="G1664" s="191"/>
      <c r="H1664" s="3"/>
    </row>
    <row r="1665" ht="12.75" customHeight="1">
      <c r="C1665" s="1"/>
      <c r="D1665" s="2"/>
      <c r="F1665" s="3"/>
      <c r="G1665" s="191"/>
      <c r="H1665" s="3"/>
    </row>
    <row r="1666" ht="12.75" customHeight="1">
      <c r="C1666" s="1"/>
      <c r="D1666" s="2"/>
      <c r="F1666" s="3"/>
      <c r="G1666" s="191"/>
      <c r="H1666" s="3"/>
    </row>
    <row r="1667" ht="12.75" customHeight="1">
      <c r="C1667" s="1"/>
      <c r="D1667" s="2"/>
      <c r="F1667" s="3"/>
      <c r="G1667" s="191"/>
      <c r="H1667" s="3"/>
    </row>
    <row r="1668" ht="12.75" customHeight="1">
      <c r="C1668" s="1"/>
      <c r="D1668" s="2"/>
      <c r="F1668" s="3"/>
      <c r="G1668" s="191"/>
      <c r="H1668" s="3"/>
    </row>
    <row r="1669" ht="12.75" customHeight="1">
      <c r="C1669" s="1"/>
      <c r="D1669" s="2"/>
      <c r="F1669" s="3"/>
      <c r="G1669" s="191"/>
      <c r="H1669" s="3"/>
    </row>
    <row r="1670" ht="12.75" customHeight="1">
      <c r="C1670" s="1"/>
      <c r="D1670" s="2"/>
      <c r="F1670" s="3"/>
      <c r="G1670" s="191"/>
      <c r="H1670" s="3"/>
    </row>
    <row r="1671" ht="12.75" customHeight="1">
      <c r="C1671" s="1"/>
      <c r="D1671" s="2"/>
      <c r="F1671" s="3"/>
      <c r="G1671" s="191"/>
      <c r="H1671" s="3"/>
    </row>
    <row r="1672" ht="12.75" customHeight="1">
      <c r="C1672" s="1"/>
      <c r="D1672" s="2"/>
      <c r="F1672" s="3"/>
      <c r="G1672" s="191"/>
      <c r="H1672" s="3"/>
    </row>
    <row r="1673" ht="12.75" customHeight="1">
      <c r="C1673" s="1"/>
      <c r="D1673" s="2"/>
      <c r="F1673" s="3"/>
      <c r="G1673" s="191"/>
      <c r="H1673" s="3"/>
    </row>
    <row r="1674" ht="12.75" customHeight="1">
      <c r="C1674" s="1"/>
      <c r="D1674" s="2"/>
      <c r="F1674" s="3"/>
      <c r="G1674" s="191"/>
      <c r="H1674" s="3"/>
    </row>
    <row r="1675" ht="12.75" customHeight="1">
      <c r="C1675" s="1"/>
      <c r="D1675" s="2"/>
      <c r="F1675" s="3"/>
      <c r="G1675" s="191"/>
      <c r="H1675" s="3"/>
    </row>
    <row r="1676" ht="12.75" customHeight="1">
      <c r="C1676" s="1"/>
      <c r="D1676" s="2"/>
      <c r="F1676" s="3"/>
      <c r="G1676" s="191"/>
      <c r="H1676" s="3"/>
    </row>
    <row r="1677" ht="12.75" customHeight="1">
      <c r="C1677" s="1"/>
      <c r="D1677" s="2"/>
      <c r="F1677" s="3"/>
      <c r="G1677" s="191"/>
      <c r="H1677" s="3"/>
    </row>
    <row r="1678" ht="12.75" customHeight="1">
      <c r="C1678" s="1"/>
      <c r="D1678" s="2"/>
      <c r="F1678" s="3"/>
      <c r="G1678" s="191"/>
      <c r="H1678" s="3"/>
    </row>
    <row r="1679" ht="12.75" customHeight="1">
      <c r="C1679" s="1"/>
      <c r="D1679" s="2"/>
      <c r="F1679" s="3"/>
      <c r="G1679" s="191"/>
      <c r="H1679" s="3"/>
    </row>
    <row r="1680" ht="12.75" customHeight="1">
      <c r="C1680" s="1"/>
      <c r="D1680" s="2"/>
      <c r="F1680" s="3"/>
      <c r="G1680" s="191"/>
      <c r="H1680" s="3"/>
    </row>
    <row r="1681" ht="12.75" customHeight="1">
      <c r="C1681" s="1"/>
      <c r="D1681" s="2"/>
      <c r="F1681" s="3"/>
      <c r="G1681" s="191"/>
      <c r="H1681" s="3"/>
    </row>
    <row r="1682" ht="12.75" customHeight="1">
      <c r="C1682" s="1"/>
      <c r="D1682" s="2"/>
      <c r="F1682" s="3"/>
      <c r="G1682" s="191"/>
      <c r="H1682" s="3"/>
    </row>
    <row r="1683" ht="12.75" customHeight="1">
      <c r="C1683" s="1"/>
      <c r="D1683" s="2"/>
      <c r="F1683" s="3"/>
      <c r="G1683" s="191"/>
      <c r="H1683" s="3"/>
    </row>
    <row r="1684" ht="12.75" customHeight="1">
      <c r="C1684" s="1"/>
      <c r="D1684" s="2"/>
      <c r="F1684" s="3"/>
      <c r="G1684" s="191"/>
      <c r="H1684" s="3"/>
    </row>
    <row r="1685" ht="12.75" customHeight="1">
      <c r="C1685" s="1"/>
      <c r="D1685" s="2"/>
      <c r="F1685" s="3"/>
      <c r="G1685" s="191"/>
      <c r="H1685" s="3"/>
    </row>
    <row r="1686" ht="12.75" customHeight="1">
      <c r="C1686" s="1"/>
      <c r="D1686" s="2"/>
      <c r="F1686" s="3"/>
      <c r="G1686" s="191"/>
      <c r="H1686" s="3"/>
    </row>
    <row r="1687" ht="12.75" customHeight="1">
      <c r="C1687" s="1"/>
      <c r="D1687" s="2"/>
      <c r="F1687" s="3"/>
      <c r="G1687" s="191"/>
      <c r="H1687" s="3"/>
    </row>
    <row r="1688" ht="12.75" customHeight="1">
      <c r="C1688" s="1"/>
      <c r="D1688" s="2"/>
      <c r="F1688" s="3"/>
      <c r="G1688" s="191"/>
      <c r="H1688" s="3"/>
    </row>
    <row r="1689" ht="12.75" customHeight="1">
      <c r="C1689" s="1"/>
      <c r="D1689" s="2"/>
      <c r="F1689" s="3"/>
      <c r="G1689" s="191"/>
      <c r="H1689" s="3"/>
    </row>
    <row r="1690" ht="12.75" customHeight="1">
      <c r="C1690" s="1"/>
      <c r="D1690" s="2"/>
      <c r="F1690" s="3"/>
      <c r="G1690" s="191"/>
      <c r="H1690" s="3"/>
    </row>
    <row r="1691" ht="12.75" customHeight="1">
      <c r="C1691" s="1"/>
      <c r="D1691" s="2"/>
      <c r="F1691" s="3"/>
      <c r="G1691" s="191"/>
      <c r="H1691" s="3"/>
    </row>
    <row r="1692" ht="12.75" customHeight="1">
      <c r="C1692" s="1"/>
      <c r="D1692" s="2"/>
      <c r="F1692" s="3"/>
      <c r="G1692" s="191"/>
      <c r="H1692" s="3"/>
    </row>
    <row r="1693" ht="12.75" customHeight="1">
      <c r="C1693" s="1"/>
      <c r="D1693" s="2"/>
      <c r="F1693" s="3"/>
      <c r="G1693" s="191"/>
      <c r="H1693" s="3"/>
    </row>
    <row r="1694" ht="12.75" customHeight="1">
      <c r="C1694" s="1"/>
      <c r="D1694" s="2"/>
      <c r="F1694" s="3"/>
      <c r="G1694" s="191"/>
      <c r="H1694" s="3"/>
    </row>
    <row r="1695" ht="12.75" customHeight="1">
      <c r="C1695" s="1"/>
      <c r="D1695" s="2"/>
      <c r="F1695" s="3"/>
      <c r="G1695" s="191"/>
      <c r="H1695" s="3"/>
    </row>
    <row r="1696" ht="12.75" customHeight="1">
      <c r="C1696" s="1"/>
      <c r="D1696" s="2"/>
      <c r="F1696" s="3"/>
      <c r="G1696" s="191"/>
      <c r="H1696" s="3"/>
    </row>
    <row r="1697" ht="12.75" customHeight="1">
      <c r="C1697" s="1"/>
      <c r="D1697" s="2"/>
      <c r="F1697" s="3"/>
      <c r="G1697" s="191"/>
      <c r="H1697" s="3"/>
    </row>
    <row r="1698" ht="12.75" customHeight="1">
      <c r="C1698" s="1"/>
      <c r="D1698" s="2"/>
      <c r="F1698" s="3"/>
      <c r="G1698" s="191"/>
      <c r="H1698" s="3"/>
    </row>
    <row r="1699" ht="12.75" customHeight="1">
      <c r="C1699" s="1"/>
      <c r="D1699" s="2"/>
      <c r="F1699" s="3"/>
      <c r="G1699" s="191"/>
      <c r="H1699" s="3"/>
    </row>
    <row r="1700" ht="12.75" customHeight="1">
      <c r="C1700" s="1"/>
      <c r="D1700" s="2"/>
      <c r="F1700" s="3"/>
      <c r="G1700" s="191"/>
      <c r="H1700" s="3"/>
    </row>
    <row r="1701" ht="12.75" customHeight="1">
      <c r="C1701" s="1"/>
      <c r="D1701" s="2"/>
      <c r="F1701" s="3"/>
      <c r="G1701" s="191"/>
      <c r="H1701" s="3"/>
    </row>
    <row r="1702" ht="12.75" customHeight="1">
      <c r="C1702" s="1"/>
      <c r="D1702" s="2"/>
      <c r="F1702" s="3"/>
      <c r="G1702" s="191"/>
      <c r="H1702" s="3"/>
    </row>
    <row r="1703" ht="12.75" customHeight="1">
      <c r="C1703" s="1"/>
      <c r="D1703" s="2"/>
      <c r="F1703" s="3"/>
      <c r="G1703" s="191"/>
      <c r="H1703" s="3"/>
    </row>
    <row r="1704" ht="12.75" customHeight="1">
      <c r="C1704" s="1"/>
      <c r="D1704" s="2"/>
      <c r="F1704" s="3"/>
      <c r="G1704" s="191"/>
      <c r="H1704" s="3"/>
    </row>
    <row r="1705" ht="12.75" customHeight="1">
      <c r="C1705" s="1"/>
      <c r="D1705" s="2"/>
      <c r="F1705" s="3"/>
      <c r="G1705" s="191"/>
      <c r="H1705" s="3"/>
    </row>
    <row r="1706" ht="12.75" customHeight="1">
      <c r="C1706" s="1"/>
      <c r="D1706" s="2"/>
      <c r="F1706" s="3"/>
      <c r="G1706" s="191"/>
      <c r="H1706" s="3"/>
    </row>
    <row r="1707" ht="12.75" customHeight="1">
      <c r="C1707" s="1"/>
      <c r="D1707" s="2"/>
      <c r="F1707" s="3"/>
      <c r="G1707" s="191"/>
      <c r="H1707" s="3"/>
    </row>
    <row r="1708" ht="12.75" customHeight="1">
      <c r="C1708" s="1"/>
      <c r="D1708" s="2"/>
      <c r="F1708" s="3"/>
      <c r="G1708" s="191"/>
      <c r="H1708" s="3"/>
    </row>
    <row r="1709" ht="12.75" customHeight="1">
      <c r="C1709" s="1"/>
      <c r="D1709" s="2"/>
      <c r="F1709" s="3"/>
      <c r="G1709" s="191"/>
      <c r="H1709" s="3"/>
    </row>
    <row r="1710" ht="12.75" customHeight="1">
      <c r="C1710" s="1"/>
      <c r="D1710" s="2"/>
      <c r="F1710" s="3"/>
      <c r="G1710" s="191"/>
      <c r="H1710" s="3"/>
    </row>
    <row r="1711" ht="12.75" customHeight="1">
      <c r="C1711" s="1"/>
      <c r="D1711" s="2"/>
      <c r="F1711" s="3"/>
      <c r="G1711" s="191"/>
      <c r="H1711" s="3"/>
    </row>
    <row r="1712" ht="12.75" customHeight="1">
      <c r="C1712" s="1"/>
      <c r="D1712" s="2"/>
      <c r="F1712" s="3"/>
      <c r="G1712" s="191"/>
      <c r="H1712" s="3"/>
    </row>
    <row r="1713" ht="12.75" customHeight="1">
      <c r="C1713" s="1"/>
      <c r="D1713" s="2"/>
      <c r="F1713" s="3"/>
      <c r="G1713" s="191"/>
      <c r="H1713" s="3"/>
    </row>
    <row r="1714" ht="12.75" customHeight="1">
      <c r="C1714" s="1"/>
      <c r="D1714" s="2"/>
      <c r="F1714" s="3"/>
      <c r="G1714" s="191"/>
      <c r="H1714" s="3"/>
    </row>
    <row r="1715" ht="12.75" customHeight="1">
      <c r="C1715" s="1"/>
      <c r="D1715" s="2"/>
      <c r="F1715" s="3"/>
      <c r="G1715" s="191"/>
      <c r="H1715" s="3"/>
    </row>
    <row r="1716" ht="12.75" customHeight="1">
      <c r="C1716" s="1"/>
      <c r="D1716" s="2"/>
      <c r="F1716" s="3"/>
      <c r="G1716" s="191"/>
      <c r="H1716" s="3"/>
    </row>
    <row r="1717" ht="12.75" customHeight="1">
      <c r="C1717" s="1"/>
      <c r="D1717" s="2"/>
      <c r="F1717" s="3"/>
      <c r="G1717" s="191"/>
      <c r="H1717" s="3"/>
    </row>
    <row r="1718" ht="12.75" customHeight="1">
      <c r="C1718" s="1"/>
      <c r="D1718" s="2"/>
      <c r="F1718" s="3"/>
      <c r="G1718" s="191"/>
      <c r="H1718" s="3"/>
    </row>
    <row r="1719" ht="12.75" customHeight="1">
      <c r="C1719" s="1"/>
      <c r="D1719" s="2"/>
      <c r="F1719" s="3"/>
      <c r="G1719" s="191"/>
      <c r="H1719" s="3"/>
    </row>
    <row r="1720" ht="12.75" customHeight="1">
      <c r="C1720" s="1"/>
      <c r="D1720" s="2"/>
      <c r="F1720" s="3"/>
      <c r="G1720" s="191"/>
      <c r="H1720" s="3"/>
    </row>
    <row r="1721" ht="12.75" customHeight="1">
      <c r="C1721" s="1"/>
      <c r="D1721" s="2"/>
      <c r="F1721" s="3"/>
      <c r="G1721" s="191"/>
      <c r="H1721" s="3"/>
    </row>
    <row r="1722" ht="12.75" customHeight="1">
      <c r="C1722" s="1"/>
      <c r="D1722" s="2"/>
      <c r="F1722" s="3"/>
      <c r="G1722" s="191"/>
      <c r="H1722" s="3"/>
    </row>
    <row r="1723" ht="12.75" customHeight="1">
      <c r="C1723" s="1"/>
      <c r="D1723" s="2"/>
      <c r="F1723" s="3"/>
      <c r="G1723" s="191"/>
      <c r="H1723" s="3"/>
    </row>
    <row r="1724" ht="12.75" customHeight="1">
      <c r="C1724" s="1"/>
      <c r="D1724" s="2"/>
      <c r="F1724" s="3"/>
      <c r="G1724" s="191"/>
      <c r="H1724" s="3"/>
    </row>
    <row r="1725" ht="12.75" customHeight="1">
      <c r="C1725" s="1"/>
      <c r="D1725" s="2"/>
      <c r="F1725" s="3"/>
      <c r="G1725" s="191"/>
      <c r="H1725" s="3"/>
    </row>
    <row r="1726" ht="12.75" customHeight="1">
      <c r="C1726" s="1"/>
      <c r="D1726" s="2"/>
      <c r="F1726" s="3"/>
      <c r="G1726" s="191"/>
      <c r="H1726" s="3"/>
    </row>
    <row r="1727" ht="12.75" customHeight="1">
      <c r="C1727" s="1"/>
      <c r="D1727" s="2"/>
      <c r="F1727" s="3"/>
      <c r="G1727" s="191"/>
      <c r="H1727" s="3"/>
    </row>
    <row r="1728" ht="12.75" customHeight="1">
      <c r="C1728" s="1"/>
      <c r="D1728" s="2"/>
      <c r="F1728" s="3"/>
      <c r="G1728" s="191"/>
      <c r="H1728" s="3"/>
    </row>
    <row r="1729" ht="12.75" customHeight="1">
      <c r="C1729" s="1"/>
      <c r="D1729" s="2"/>
      <c r="F1729" s="3"/>
      <c r="G1729" s="191"/>
      <c r="H1729" s="3"/>
    </row>
    <row r="1730" ht="12.75" customHeight="1">
      <c r="C1730" s="1"/>
      <c r="D1730" s="2"/>
      <c r="F1730" s="3"/>
      <c r="G1730" s="191"/>
      <c r="H1730" s="3"/>
    </row>
    <row r="1731" ht="12.75" customHeight="1">
      <c r="C1731" s="1"/>
      <c r="D1731" s="2"/>
      <c r="F1731" s="3"/>
      <c r="G1731" s="191"/>
      <c r="H1731" s="3"/>
    </row>
    <row r="1732" ht="12.75" customHeight="1">
      <c r="C1732" s="1"/>
      <c r="D1732" s="2"/>
      <c r="F1732" s="3"/>
      <c r="G1732" s="191"/>
      <c r="H1732" s="3"/>
    </row>
    <row r="1733" ht="12.75" customHeight="1">
      <c r="C1733" s="1"/>
      <c r="D1733" s="2"/>
      <c r="F1733" s="3"/>
      <c r="G1733" s="191"/>
      <c r="H1733" s="3"/>
    </row>
    <row r="1734" ht="12.75" customHeight="1">
      <c r="C1734" s="1"/>
      <c r="D1734" s="2"/>
      <c r="F1734" s="3"/>
      <c r="G1734" s="191"/>
      <c r="H1734" s="3"/>
    </row>
    <row r="1735" ht="12.75" customHeight="1">
      <c r="C1735" s="1"/>
      <c r="D1735" s="2"/>
      <c r="F1735" s="3"/>
      <c r="G1735" s="191"/>
      <c r="H1735" s="3"/>
    </row>
    <row r="1736" ht="12.75" customHeight="1">
      <c r="C1736" s="1"/>
      <c r="D1736" s="2"/>
      <c r="F1736" s="3"/>
      <c r="G1736" s="191"/>
      <c r="H1736" s="3"/>
    </row>
    <row r="1737" ht="12.75" customHeight="1">
      <c r="C1737" s="1"/>
      <c r="D1737" s="2"/>
      <c r="F1737" s="3"/>
      <c r="G1737" s="191"/>
      <c r="H1737" s="3"/>
    </row>
    <row r="1738" ht="12.75" customHeight="1">
      <c r="C1738" s="1"/>
      <c r="D1738" s="2"/>
      <c r="F1738" s="3"/>
      <c r="G1738" s="191"/>
      <c r="H1738" s="3"/>
    </row>
    <row r="1739" ht="12.75" customHeight="1">
      <c r="C1739" s="1"/>
      <c r="D1739" s="2"/>
      <c r="F1739" s="3"/>
      <c r="G1739" s="191"/>
      <c r="H1739" s="3"/>
    </row>
    <row r="1740" ht="12.75" customHeight="1">
      <c r="C1740" s="1"/>
      <c r="D1740" s="2"/>
      <c r="F1740" s="3"/>
      <c r="G1740" s="191"/>
      <c r="H1740" s="3"/>
    </row>
    <row r="1741" ht="12.75" customHeight="1">
      <c r="C1741" s="1"/>
      <c r="D1741" s="2"/>
      <c r="F1741" s="3"/>
      <c r="G1741" s="191"/>
      <c r="H1741" s="3"/>
    </row>
    <row r="1742" ht="12.75" customHeight="1">
      <c r="C1742" s="1"/>
      <c r="D1742" s="2"/>
      <c r="F1742" s="3"/>
      <c r="G1742" s="191"/>
      <c r="H1742" s="3"/>
    </row>
    <row r="1743" ht="12.75" customHeight="1">
      <c r="C1743" s="1"/>
      <c r="D1743" s="2"/>
      <c r="F1743" s="3"/>
      <c r="G1743" s="191"/>
      <c r="H1743" s="3"/>
    </row>
    <row r="1744" ht="12.75" customHeight="1">
      <c r="C1744" s="1"/>
      <c r="D1744" s="2"/>
      <c r="F1744" s="3"/>
      <c r="G1744" s="191"/>
      <c r="H1744" s="3"/>
    </row>
    <row r="1745" ht="12.75" customHeight="1">
      <c r="C1745" s="1"/>
      <c r="D1745" s="2"/>
      <c r="F1745" s="3"/>
      <c r="G1745" s="191"/>
      <c r="H1745" s="3"/>
    </row>
    <row r="1746" ht="12.75" customHeight="1">
      <c r="C1746" s="1"/>
      <c r="D1746" s="2"/>
      <c r="F1746" s="3"/>
      <c r="G1746" s="191"/>
      <c r="H1746" s="3"/>
    </row>
    <row r="1747" ht="12.75" customHeight="1">
      <c r="C1747" s="1"/>
      <c r="D1747" s="2"/>
      <c r="F1747" s="3"/>
      <c r="G1747" s="191"/>
      <c r="H1747" s="3"/>
    </row>
    <row r="1748" ht="12.75" customHeight="1">
      <c r="C1748" s="1"/>
      <c r="D1748" s="2"/>
      <c r="F1748" s="3"/>
      <c r="G1748" s="191"/>
      <c r="H1748" s="3"/>
    </row>
    <row r="1749" ht="12.75" customHeight="1">
      <c r="C1749" s="1"/>
      <c r="D1749" s="2"/>
      <c r="F1749" s="3"/>
      <c r="G1749" s="191"/>
      <c r="H1749" s="3"/>
    </row>
    <row r="1750" ht="12.75" customHeight="1">
      <c r="C1750" s="1"/>
      <c r="D1750" s="2"/>
      <c r="F1750" s="3"/>
      <c r="G1750" s="191"/>
      <c r="H1750" s="3"/>
    </row>
    <row r="1751" ht="12.75" customHeight="1">
      <c r="C1751" s="1"/>
      <c r="D1751" s="2"/>
      <c r="F1751" s="3"/>
      <c r="G1751" s="191"/>
      <c r="H1751" s="3"/>
    </row>
    <row r="1752" ht="12.75" customHeight="1">
      <c r="C1752" s="1"/>
      <c r="D1752" s="2"/>
      <c r="F1752" s="3"/>
      <c r="G1752" s="191"/>
      <c r="H1752" s="3"/>
    </row>
    <row r="1753" ht="12.75" customHeight="1">
      <c r="C1753" s="1"/>
      <c r="D1753" s="2"/>
      <c r="F1753" s="3"/>
      <c r="G1753" s="191"/>
      <c r="H1753" s="3"/>
    </row>
    <row r="1754" ht="12.75" customHeight="1">
      <c r="C1754" s="1"/>
      <c r="D1754" s="2"/>
      <c r="F1754" s="3"/>
      <c r="G1754" s="191"/>
      <c r="H1754" s="3"/>
    </row>
    <row r="1755" ht="12.75" customHeight="1">
      <c r="C1755" s="1"/>
      <c r="D1755" s="2"/>
      <c r="F1755" s="3"/>
      <c r="G1755" s="191"/>
      <c r="H1755" s="3"/>
    </row>
    <row r="1756" ht="12.75" customHeight="1">
      <c r="C1756" s="1"/>
      <c r="D1756" s="2"/>
      <c r="F1756" s="3"/>
      <c r="G1756" s="191"/>
      <c r="H1756" s="3"/>
    </row>
    <row r="1757" ht="12.75" customHeight="1">
      <c r="C1757" s="1"/>
      <c r="D1757" s="2"/>
      <c r="F1757" s="3"/>
      <c r="G1757" s="191"/>
      <c r="H1757" s="3"/>
    </row>
    <row r="1758" ht="12.75" customHeight="1">
      <c r="C1758" s="1"/>
      <c r="D1758" s="2"/>
      <c r="F1758" s="3"/>
      <c r="G1758" s="191"/>
      <c r="H1758" s="3"/>
    </row>
    <row r="1759" ht="12.75" customHeight="1">
      <c r="C1759" s="1"/>
      <c r="D1759" s="2"/>
      <c r="F1759" s="3"/>
      <c r="G1759" s="191"/>
      <c r="H1759" s="3"/>
    </row>
    <row r="1760" ht="12.75" customHeight="1">
      <c r="C1760" s="1"/>
      <c r="D1760" s="2"/>
      <c r="F1760" s="3"/>
      <c r="G1760" s="191"/>
      <c r="H1760" s="3"/>
    </row>
    <row r="1761" ht="12.75" customHeight="1">
      <c r="C1761" s="1"/>
      <c r="D1761" s="2"/>
      <c r="F1761" s="3"/>
      <c r="G1761" s="191"/>
      <c r="H1761" s="3"/>
    </row>
    <row r="1762" ht="12.75" customHeight="1">
      <c r="C1762" s="1"/>
      <c r="D1762" s="2"/>
      <c r="F1762" s="3"/>
      <c r="G1762" s="191"/>
      <c r="H1762" s="3"/>
    </row>
    <row r="1763" ht="12.75" customHeight="1">
      <c r="C1763" s="1"/>
      <c r="D1763" s="2"/>
      <c r="F1763" s="3"/>
      <c r="G1763" s="191"/>
      <c r="H1763" s="3"/>
    </row>
    <row r="1764" ht="12.75" customHeight="1">
      <c r="C1764" s="1"/>
      <c r="D1764" s="2"/>
      <c r="F1764" s="3"/>
      <c r="G1764" s="191"/>
      <c r="H1764" s="3"/>
    </row>
    <row r="1765" ht="12.75" customHeight="1">
      <c r="C1765" s="1"/>
      <c r="D1765" s="2"/>
      <c r="F1765" s="3"/>
      <c r="G1765" s="191"/>
      <c r="H1765" s="3"/>
    </row>
    <row r="1766" ht="12.75" customHeight="1">
      <c r="C1766" s="1"/>
      <c r="D1766" s="2"/>
      <c r="F1766" s="3"/>
      <c r="G1766" s="191"/>
      <c r="H1766" s="3"/>
    </row>
    <row r="1767" ht="12.75" customHeight="1">
      <c r="C1767" s="1"/>
      <c r="D1767" s="2"/>
      <c r="F1767" s="3"/>
      <c r="G1767" s="191"/>
      <c r="H1767" s="3"/>
    </row>
    <row r="1768" ht="12.75" customHeight="1">
      <c r="C1768" s="1"/>
      <c r="D1768" s="2"/>
      <c r="F1768" s="3"/>
      <c r="G1768" s="191"/>
      <c r="H1768" s="3"/>
    </row>
    <row r="1769" ht="12.75" customHeight="1">
      <c r="C1769" s="1"/>
      <c r="D1769" s="2"/>
      <c r="F1769" s="3"/>
      <c r="G1769" s="191"/>
      <c r="H1769" s="3"/>
    </row>
    <row r="1770" ht="12.75" customHeight="1">
      <c r="C1770" s="1"/>
      <c r="D1770" s="2"/>
      <c r="F1770" s="3"/>
      <c r="G1770" s="191"/>
      <c r="H1770" s="3"/>
    </row>
    <row r="1771" ht="12.75" customHeight="1">
      <c r="C1771" s="1"/>
      <c r="D1771" s="2"/>
      <c r="F1771" s="3"/>
      <c r="G1771" s="191"/>
      <c r="H1771" s="3"/>
    </row>
    <row r="1772" ht="12.75" customHeight="1">
      <c r="C1772" s="1"/>
      <c r="D1772" s="2"/>
      <c r="F1772" s="3"/>
      <c r="G1772" s="191"/>
      <c r="H1772" s="3"/>
    </row>
    <row r="1773" ht="12.75" customHeight="1">
      <c r="C1773" s="1"/>
      <c r="D1773" s="2"/>
      <c r="F1773" s="3"/>
      <c r="G1773" s="191"/>
      <c r="H1773" s="3"/>
    </row>
    <row r="1774" ht="12.75" customHeight="1">
      <c r="C1774" s="1"/>
      <c r="D1774" s="2"/>
      <c r="F1774" s="3"/>
      <c r="G1774" s="191"/>
      <c r="H1774" s="3"/>
    </row>
    <row r="1775" ht="12.75" customHeight="1">
      <c r="C1775" s="1"/>
      <c r="D1775" s="2"/>
      <c r="F1775" s="3"/>
      <c r="G1775" s="191"/>
      <c r="H1775" s="3"/>
    </row>
    <row r="1776" ht="12.75" customHeight="1">
      <c r="C1776" s="1"/>
      <c r="D1776" s="2"/>
      <c r="F1776" s="3"/>
      <c r="G1776" s="191"/>
      <c r="H1776" s="3"/>
    </row>
    <row r="1777" ht="12.75" customHeight="1">
      <c r="C1777" s="1"/>
      <c r="D1777" s="2"/>
      <c r="F1777" s="3"/>
      <c r="G1777" s="191"/>
      <c r="H1777" s="3"/>
    </row>
    <row r="1778" ht="12.75" customHeight="1">
      <c r="C1778" s="1"/>
      <c r="D1778" s="2"/>
      <c r="F1778" s="3"/>
      <c r="G1778" s="191"/>
      <c r="H1778" s="3"/>
    </row>
    <row r="1779" ht="12.75" customHeight="1">
      <c r="C1779" s="1"/>
      <c r="D1779" s="2"/>
      <c r="F1779" s="3"/>
      <c r="G1779" s="191"/>
      <c r="H1779" s="3"/>
    </row>
    <row r="1780" ht="12.75" customHeight="1">
      <c r="C1780" s="1"/>
      <c r="D1780" s="2"/>
      <c r="F1780" s="3"/>
      <c r="G1780" s="191"/>
      <c r="H1780" s="3"/>
    </row>
    <row r="1781" ht="12.75" customHeight="1">
      <c r="C1781" s="1"/>
      <c r="D1781" s="2"/>
      <c r="F1781" s="3"/>
      <c r="G1781" s="191"/>
      <c r="H1781" s="3"/>
    </row>
    <row r="1782" ht="12.75" customHeight="1">
      <c r="C1782" s="1"/>
      <c r="D1782" s="2"/>
      <c r="F1782" s="3"/>
      <c r="G1782" s="191"/>
      <c r="H1782" s="3"/>
    </row>
    <row r="1783" ht="12.75" customHeight="1">
      <c r="C1783" s="1"/>
      <c r="D1783" s="2"/>
      <c r="F1783" s="3"/>
      <c r="G1783" s="191"/>
      <c r="H1783" s="3"/>
    </row>
    <row r="1784" ht="12.75" customHeight="1">
      <c r="C1784" s="1"/>
      <c r="D1784" s="2"/>
      <c r="F1784" s="3"/>
      <c r="G1784" s="191"/>
      <c r="H1784" s="3"/>
    </row>
    <row r="1785" ht="12.75" customHeight="1">
      <c r="C1785" s="1"/>
      <c r="D1785" s="2"/>
      <c r="F1785" s="3"/>
      <c r="G1785" s="191"/>
      <c r="H1785" s="3"/>
    </row>
    <row r="1786" ht="12.75" customHeight="1">
      <c r="C1786" s="1"/>
      <c r="D1786" s="2"/>
      <c r="F1786" s="3"/>
      <c r="G1786" s="191"/>
      <c r="H1786" s="3"/>
    </row>
    <row r="1787" ht="12.75" customHeight="1">
      <c r="C1787" s="1"/>
      <c r="D1787" s="2"/>
      <c r="F1787" s="3"/>
      <c r="G1787" s="191"/>
      <c r="H1787" s="3"/>
    </row>
    <row r="1788" ht="12.75" customHeight="1">
      <c r="C1788" s="1"/>
      <c r="D1788" s="2"/>
      <c r="F1788" s="3"/>
      <c r="G1788" s="191"/>
      <c r="H1788" s="3"/>
    </row>
    <row r="1789" ht="12.75" customHeight="1">
      <c r="C1789" s="1"/>
      <c r="D1789" s="2"/>
      <c r="F1789" s="3"/>
      <c r="G1789" s="191"/>
      <c r="H1789" s="3"/>
    </row>
    <row r="1790" ht="12.75" customHeight="1">
      <c r="C1790" s="1"/>
      <c r="D1790" s="2"/>
      <c r="F1790" s="3"/>
      <c r="G1790" s="191"/>
      <c r="H1790" s="3"/>
    </row>
    <row r="1791" ht="12.75" customHeight="1">
      <c r="C1791" s="1"/>
      <c r="D1791" s="2"/>
      <c r="F1791" s="3"/>
      <c r="G1791" s="191"/>
      <c r="H1791" s="3"/>
    </row>
    <row r="1792" ht="12.75" customHeight="1">
      <c r="C1792" s="1"/>
      <c r="D1792" s="2"/>
      <c r="F1792" s="3"/>
      <c r="G1792" s="191"/>
      <c r="H1792" s="3"/>
    </row>
    <row r="1793" ht="12.75" customHeight="1">
      <c r="C1793" s="1"/>
      <c r="D1793" s="2"/>
      <c r="F1793" s="3"/>
      <c r="G1793" s="191"/>
      <c r="H1793" s="3"/>
    </row>
    <row r="1794" ht="12.75" customHeight="1">
      <c r="C1794" s="1"/>
      <c r="D1794" s="2"/>
      <c r="F1794" s="3"/>
      <c r="G1794" s="191"/>
      <c r="H1794" s="3"/>
    </row>
    <row r="1795" ht="12.75" customHeight="1">
      <c r="C1795" s="1"/>
      <c r="D1795" s="2"/>
      <c r="F1795" s="3"/>
      <c r="G1795" s="191"/>
      <c r="H1795" s="3"/>
    </row>
    <row r="1796" ht="12.75" customHeight="1">
      <c r="C1796" s="1"/>
      <c r="D1796" s="2"/>
      <c r="F1796" s="3"/>
      <c r="G1796" s="191"/>
      <c r="H1796" s="3"/>
    </row>
    <row r="1797" ht="12.75" customHeight="1">
      <c r="C1797" s="1"/>
      <c r="D1797" s="2"/>
      <c r="F1797" s="3"/>
      <c r="G1797" s="191"/>
      <c r="H1797" s="3"/>
    </row>
    <row r="1798" ht="12.75" customHeight="1">
      <c r="C1798" s="1"/>
      <c r="D1798" s="2"/>
      <c r="F1798" s="3"/>
      <c r="G1798" s="191"/>
      <c r="H1798" s="3"/>
    </row>
    <row r="1799" ht="12.75" customHeight="1">
      <c r="C1799" s="1"/>
      <c r="D1799" s="2"/>
      <c r="F1799" s="3"/>
      <c r="G1799" s="191"/>
      <c r="H1799" s="3"/>
    </row>
    <row r="1800" ht="12.75" customHeight="1">
      <c r="C1800" s="1"/>
      <c r="D1800" s="2"/>
      <c r="F1800" s="3"/>
      <c r="G1800" s="191"/>
      <c r="H1800" s="3"/>
    </row>
    <row r="1801" ht="12.75" customHeight="1">
      <c r="C1801" s="1"/>
      <c r="D1801" s="2"/>
      <c r="F1801" s="3"/>
      <c r="G1801" s="191"/>
      <c r="H1801" s="3"/>
    </row>
    <row r="1802" ht="12.75" customHeight="1">
      <c r="C1802" s="1"/>
      <c r="D1802" s="2"/>
      <c r="F1802" s="3"/>
      <c r="G1802" s="191"/>
      <c r="H1802" s="3"/>
    </row>
    <row r="1803" ht="12.75" customHeight="1">
      <c r="C1803" s="1"/>
      <c r="D1803" s="2"/>
      <c r="F1803" s="3"/>
      <c r="G1803" s="191"/>
      <c r="H1803" s="3"/>
    </row>
    <row r="1804" ht="12.75" customHeight="1">
      <c r="C1804" s="1"/>
      <c r="D1804" s="2"/>
      <c r="F1804" s="3"/>
      <c r="G1804" s="191"/>
      <c r="H1804" s="3"/>
    </row>
    <row r="1805" ht="12.75" customHeight="1">
      <c r="C1805" s="1"/>
      <c r="D1805" s="2"/>
      <c r="F1805" s="3"/>
      <c r="G1805" s="191"/>
      <c r="H1805" s="3"/>
    </row>
    <row r="1806" ht="12.75" customHeight="1">
      <c r="C1806" s="1"/>
      <c r="D1806" s="2"/>
      <c r="F1806" s="3"/>
      <c r="G1806" s="191"/>
      <c r="H1806" s="3"/>
    </row>
    <row r="1807" ht="12.75" customHeight="1">
      <c r="C1807" s="1"/>
      <c r="D1807" s="2"/>
      <c r="F1807" s="3"/>
      <c r="G1807" s="191"/>
      <c r="H1807" s="3"/>
    </row>
    <row r="1808" ht="12.75" customHeight="1">
      <c r="C1808" s="1"/>
      <c r="D1808" s="2"/>
      <c r="F1808" s="3"/>
      <c r="G1808" s="191"/>
      <c r="H1808" s="3"/>
    </row>
    <row r="1809" ht="12.75" customHeight="1">
      <c r="C1809" s="1"/>
      <c r="D1809" s="2"/>
      <c r="F1809" s="3"/>
      <c r="G1809" s="191"/>
      <c r="H1809" s="3"/>
    </row>
    <row r="1810" ht="12.75" customHeight="1">
      <c r="C1810" s="1"/>
      <c r="D1810" s="2"/>
      <c r="F1810" s="3"/>
      <c r="G1810" s="191"/>
      <c r="H1810" s="3"/>
    </row>
    <row r="1811" ht="12.75" customHeight="1">
      <c r="C1811" s="1"/>
      <c r="D1811" s="2"/>
      <c r="F1811" s="3"/>
      <c r="G1811" s="191"/>
      <c r="H1811" s="3"/>
    </row>
    <row r="1812" ht="12.75" customHeight="1">
      <c r="C1812" s="1"/>
      <c r="D1812" s="2"/>
      <c r="F1812" s="3"/>
      <c r="G1812" s="191"/>
      <c r="H1812" s="3"/>
    </row>
    <row r="1813" ht="12.75" customHeight="1">
      <c r="C1813" s="1"/>
      <c r="D1813" s="2"/>
      <c r="F1813" s="3"/>
      <c r="G1813" s="191"/>
      <c r="H1813" s="3"/>
    </row>
    <row r="1814" ht="12.75" customHeight="1">
      <c r="C1814" s="1"/>
      <c r="D1814" s="2"/>
      <c r="F1814" s="3"/>
      <c r="G1814" s="191"/>
      <c r="H1814" s="3"/>
    </row>
    <row r="1815" ht="12.75" customHeight="1">
      <c r="C1815" s="1"/>
      <c r="D1815" s="2"/>
      <c r="F1815" s="3"/>
      <c r="G1815" s="191"/>
      <c r="H1815" s="3"/>
    </row>
    <row r="1816" ht="12.75" customHeight="1">
      <c r="C1816" s="1"/>
      <c r="D1816" s="2"/>
      <c r="F1816" s="3"/>
      <c r="G1816" s="191"/>
      <c r="H1816" s="3"/>
    </row>
    <row r="1817" ht="12.75" customHeight="1">
      <c r="C1817" s="1"/>
      <c r="D1817" s="2"/>
      <c r="F1817" s="3"/>
      <c r="G1817" s="191"/>
      <c r="H1817" s="3"/>
    </row>
    <row r="1818" ht="12.75" customHeight="1">
      <c r="C1818" s="1"/>
      <c r="D1818" s="2"/>
      <c r="F1818" s="3"/>
      <c r="G1818" s="191"/>
      <c r="H1818" s="3"/>
    </row>
    <row r="1819" ht="12.75" customHeight="1">
      <c r="C1819" s="1"/>
      <c r="D1819" s="2"/>
      <c r="F1819" s="3"/>
      <c r="G1819" s="191"/>
      <c r="H1819" s="3"/>
    </row>
    <row r="1820" ht="12.75" customHeight="1">
      <c r="C1820" s="1"/>
      <c r="D1820" s="2"/>
      <c r="F1820" s="3"/>
      <c r="G1820" s="191"/>
      <c r="H1820" s="3"/>
    </row>
    <row r="1821" ht="12.75" customHeight="1">
      <c r="C1821" s="1"/>
      <c r="D1821" s="2"/>
      <c r="F1821" s="3"/>
      <c r="G1821" s="191"/>
      <c r="H1821" s="3"/>
    </row>
    <row r="1822" ht="12.75" customHeight="1">
      <c r="C1822" s="1"/>
      <c r="D1822" s="2"/>
      <c r="F1822" s="3"/>
      <c r="G1822" s="191"/>
      <c r="H1822" s="3"/>
    </row>
    <row r="1823" ht="12.75" customHeight="1">
      <c r="C1823" s="1"/>
      <c r="D1823" s="2"/>
      <c r="F1823" s="3"/>
      <c r="G1823" s="191"/>
      <c r="H1823" s="3"/>
    </row>
    <row r="1824" ht="12.75" customHeight="1">
      <c r="C1824" s="1"/>
      <c r="D1824" s="2"/>
      <c r="F1824" s="3"/>
      <c r="G1824" s="191"/>
      <c r="H1824" s="3"/>
    </row>
    <row r="1825" ht="12.75" customHeight="1">
      <c r="C1825" s="1"/>
      <c r="D1825" s="2"/>
      <c r="F1825" s="3"/>
      <c r="G1825" s="191"/>
      <c r="H1825" s="3"/>
    </row>
    <row r="1826" ht="12.75" customHeight="1">
      <c r="C1826" s="1"/>
      <c r="D1826" s="2"/>
      <c r="F1826" s="3"/>
      <c r="G1826" s="191"/>
      <c r="H1826" s="3"/>
    </row>
    <row r="1827" ht="12.75" customHeight="1">
      <c r="C1827" s="1"/>
      <c r="D1827" s="2"/>
      <c r="F1827" s="3"/>
      <c r="G1827" s="191"/>
      <c r="H1827" s="3"/>
    </row>
    <row r="1828" ht="12.75" customHeight="1">
      <c r="C1828" s="1"/>
      <c r="D1828" s="2"/>
      <c r="F1828" s="3"/>
      <c r="G1828" s="191"/>
      <c r="H1828" s="3"/>
    </row>
    <row r="1829" ht="12.75" customHeight="1">
      <c r="C1829" s="1"/>
      <c r="D1829" s="2"/>
      <c r="F1829" s="3"/>
      <c r="G1829" s="191"/>
      <c r="H1829" s="3"/>
    </row>
    <row r="1830" ht="12.75" customHeight="1">
      <c r="C1830" s="1"/>
      <c r="D1830" s="2"/>
      <c r="F1830" s="3"/>
      <c r="G1830" s="191"/>
      <c r="H1830" s="3"/>
    </row>
    <row r="1831" ht="12.75" customHeight="1">
      <c r="C1831" s="1"/>
      <c r="D1831" s="2"/>
      <c r="F1831" s="3"/>
      <c r="G1831" s="191"/>
      <c r="H1831" s="3"/>
    </row>
    <row r="1832" ht="12.75" customHeight="1">
      <c r="C1832" s="1"/>
      <c r="D1832" s="2"/>
      <c r="F1832" s="3"/>
      <c r="G1832" s="191"/>
      <c r="H1832" s="3"/>
    </row>
    <row r="1833" ht="12.75" customHeight="1">
      <c r="C1833" s="1"/>
      <c r="D1833" s="2"/>
      <c r="F1833" s="3"/>
      <c r="G1833" s="191"/>
      <c r="H1833" s="3"/>
    </row>
    <row r="1834" ht="12.75" customHeight="1">
      <c r="C1834" s="1"/>
      <c r="D1834" s="2"/>
      <c r="F1834" s="3"/>
      <c r="G1834" s="191"/>
      <c r="H1834" s="3"/>
    </row>
    <row r="1835" ht="12.75" customHeight="1">
      <c r="C1835" s="1"/>
      <c r="D1835" s="2"/>
      <c r="F1835" s="3"/>
      <c r="G1835" s="191"/>
      <c r="H1835" s="3"/>
    </row>
    <row r="1836" ht="12.75" customHeight="1">
      <c r="C1836" s="1"/>
      <c r="D1836" s="2"/>
      <c r="F1836" s="3"/>
      <c r="G1836" s="191"/>
      <c r="H1836" s="3"/>
    </row>
    <row r="1837" ht="12.75" customHeight="1">
      <c r="C1837" s="1"/>
      <c r="D1837" s="2"/>
      <c r="F1837" s="3"/>
      <c r="G1837" s="191"/>
      <c r="H1837" s="3"/>
    </row>
    <row r="1838" ht="12.75" customHeight="1">
      <c r="C1838" s="1"/>
      <c r="D1838" s="2"/>
      <c r="F1838" s="3"/>
      <c r="G1838" s="191"/>
      <c r="H1838" s="3"/>
    </row>
    <row r="1839" ht="12.75" customHeight="1">
      <c r="C1839" s="1"/>
      <c r="D1839" s="2"/>
      <c r="F1839" s="3"/>
      <c r="G1839" s="191"/>
      <c r="H1839" s="3"/>
    </row>
    <row r="1840" ht="12.75" customHeight="1">
      <c r="C1840" s="1"/>
      <c r="D1840" s="2"/>
      <c r="F1840" s="3"/>
      <c r="G1840" s="191"/>
      <c r="H1840" s="3"/>
    </row>
    <row r="1841" ht="12.75" customHeight="1">
      <c r="C1841" s="1"/>
      <c r="D1841" s="2"/>
      <c r="F1841" s="3"/>
      <c r="G1841" s="191"/>
      <c r="H1841" s="3"/>
    </row>
    <row r="1842" ht="12.75" customHeight="1">
      <c r="C1842" s="1"/>
      <c r="D1842" s="2"/>
      <c r="F1842" s="3"/>
      <c r="G1842" s="191"/>
      <c r="H1842" s="3"/>
    </row>
    <row r="1843" ht="12.75" customHeight="1">
      <c r="C1843" s="1"/>
      <c r="D1843" s="2"/>
      <c r="F1843" s="3"/>
      <c r="G1843" s="191"/>
      <c r="H1843" s="3"/>
    </row>
    <row r="1844" ht="12.75" customHeight="1">
      <c r="C1844" s="1"/>
      <c r="D1844" s="2"/>
      <c r="F1844" s="3"/>
      <c r="G1844" s="191"/>
      <c r="H1844" s="3"/>
    </row>
    <row r="1845" ht="12.75" customHeight="1">
      <c r="C1845" s="1"/>
      <c r="D1845" s="2"/>
      <c r="F1845" s="3"/>
      <c r="G1845" s="191"/>
      <c r="H1845" s="3"/>
    </row>
    <row r="1846" ht="12.75" customHeight="1">
      <c r="C1846" s="1"/>
      <c r="D1846" s="2"/>
      <c r="F1846" s="3"/>
      <c r="G1846" s="191"/>
      <c r="H1846" s="3"/>
    </row>
    <row r="1847" ht="12.75" customHeight="1">
      <c r="C1847" s="1"/>
      <c r="D1847" s="2"/>
      <c r="F1847" s="3"/>
      <c r="G1847" s="191"/>
      <c r="H1847" s="3"/>
    </row>
    <row r="1848" ht="12.75" customHeight="1">
      <c r="C1848" s="1"/>
      <c r="D1848" s="2"/>
      <c r="F1848" s="3"/>
      <c r="G1848" s="191"/>
      <c r="H1848" s="3"/>
    </row>
    <row r="1849" ht="12.75" customHeight="1">
      <c r="C1849" s="1"/>
      <c r="D1849" s="2"/>
      <c r="F1849" s="3"/>
      <c r="G1849" s="191"/>
      <c r="H1849" s="3"/>
    </row>
    <row r="1850" ht="12.75" customHeight="1">
      <c r="C1850" s="1"/>
      <c r="D1850" s="2"/>
      <c r="F1850" s="3"/>
      <c r="G1850" s="191"/>
      <c r="H1850" s="3"/>
    </row>
    <row r="1851" ht="12.75" customHeight="1">
      <c r="C1851" s="1"/>
      <c r="D1851" s="2"/>
      <c r="F1851" s="3"/>
      <c r="G1851" s="191"/>
      <c r="H1851" s="3"/>
    </row>
    <row r="1852" ht="12.75" customHeight="1">
      <c r="C1852" s="1"/>
      <c r="D1852" s="2"/>
      <c r="F1852" s="3"/>
      <c r="G1852" s="191"/>
      <c r="H1852" s="3"/>
    </row>
    <row r="1853" ht="12.75" customHeight="1">
      <c r="C1853" s="1"/>
      <c r="D1853" s="2"/>
      <c r="F1853" s="3"/>
      <c r="G1853" s="191"/>
      <c r="H1853" s="3"/>
    </row>
    <row r="1854" ht="12.75" customHeight="1">
      <c r="C1854" s="1"/>
      <c r="D1854" s="2"/>
      <c r="F1854" s="3"/>
      <c r="G1854" s="191"/>
      <c r="H1854" s="3"/>
    </row>
    <row r="1855" ht="12.75" customHeight="1">
      <c r="C1855" s="1"/>
      <c r="D1855" s="2"/>
      <c r="F1855" s="3"/>
      <c r="G1855" s="191"/>
      <c r="H1855" s="3"/>
    </row>
    <row r="1856" ht="12.75" customHeight="1">
      <c r="C1856" s="1"/>
      <c r="D1856" s="2"/>
      <c r="F1856" s="3"/>
      <c r="G1856" s="191"/>
      <c r="H1856" s="3"/>
    </row>
    <row r="1857" ht="12.75" customHeight="1">
      <c r="C1857" s="1"/>
      <c r="D1857" s="2"/>
      <c r="F1857" s="3"/>
      <c r="G1857" s="191"/>
      <c r="H1857" s="3"/>
    </row>
    <row r="1858" ht="12.75" customHeight="1">
      <c r="C1858" s="1"/>
      <c r="D1858" s="2"/>
      <c r="F1858" s="3"/>
      <c r="G1858" s="191"/>
      <c r="H1858" s="3"/>
    </row>
    <row r="1859" ht="12.75" customHeight="1">
      <c r="C1859" s="1"/>
      <c r="D1859" s="2"/>
      <c r="F1859" s="3"/>
      <c r="G1859" s="191"/>
      <c r="H1859" s="3"/>
    </row>
    <row r="1860" ht="12.75" customHeight="1">
      <c r="C1860" s="1"/>
      <c r="D1860" s="2"/>
      <c r="F1860" s="3"/>
      <c r="G1860" s="191"/>
      <c r="H1860" s="3"/>
    </row>
    <row r="1861" ht="12.75" customHeight="1">
      <c r="C1861" s="1"/>
      <c r="D1861" s="2"/>
      <c r="F1861" s="3"/>
      <c r="G1861" s="191"/>
      <c r="H1861" s="3"/>
    </row>
    <row r="1862" ht="12.75" customHeight="1">
      <c r="C1862" s="1"/>
      <c r="D1862" s="2"/>
      <c r="F1862" s="3"/>
      <c r="G1862" s="191"/>
      <c r="H1862" s="3"/>
    </row>
    <row r="1863" ht="12.75" customHeight="1">
      <c r="C1863" s="1"/>
      <c r="D1863" s="2"/>
      <c r="F1863" s="3"/>
      <c r="G1863" s="191"/>
      <c r="H1863" s="3"/>
    </row>
    <row r="1864" ht="12.75" customHeight="1">
      <c r="C1864" s="1"/>
      <c r="D1864" s="2"/>
      <c r="F1864" s="3"/>
      <c r="G1864" s="191"/>
      <c r="H1864" s="3"/>
    </row>
    <row r="1865" ht="12.75" customHeight="1">
      <c r="C1865" s="1"/>
      <c r="D1865" s="2"/>
      <c r="F1865" s="3"/>
      <c r="G1865" s="191"/>
      <c r="H1865" s="3"/>
    </row>
    <row r="1866" ht="12.75" customHeight="1">
      <c r="C1866" s="1"/>
      <c r="D1866" s="2"/>
      <c r="F1866" s="3"/>
      <c r="G1866" s="191"/>
      <c r="H1866" s="3"/>
    </row>
    <row r="1867" ht="12.75" customHeight="1">
      <c r="C1867" s="1"/>
      <c r="D1867" s="2"/>
      <c r="F1867" s="3"/>
      <c r="G1867" s="191"/>
      <c r="H1867" s="3"/>
    </row>
    <row r="1868" ht="12.75" customHeight="1">
      <c r="C1868" s="1"/>
      <c r="D1868" s="2"/>
      <c r="F1868" s="3"/>
      <c r="G1868" s="191"/>
      <c r="H1868" s="3"/>
    </row>
    <row r="1869" ht="12.75" customHeight="1">
      <c r="C1869" s="1"/>
      <c r="D1869" s="2"/>
      <c r="F1869" s="3"/>
      <c r="G1869" s="191"/>
      <c r="H1869" s="3"/>
    </row>
    <row r="1870" ht="12.75" customHeight="1">
      <c r="C1870" s="1"/>
      <c r="D1870" s="2"/>
      <c r="F1870" s="3"/>
      <c r="G1870" s="191"/>
      <c r="H1870" s="3"/>
    </row>
    <row r="1871" ht="12.75" customHeight="1">
      <c r="C1871" s="1"/>
      <c r="D1871" s="2"/>
      <c r="F1871" s="3"/>
      <c r="G1871" s="191"/>
      <c r="H1871" s="3"/>
    </row>
    <row r="1872" ht="12.75" customHeight="1">
      <c r="C1872" s="1"/>
      <c r="D1872" s="2"/>
      <c r="F1872" s="3"/>
      <c r="G1872" s="191"/>
      <c r="H1872" s="3"/>
    </row>
    <row r="1873" ht="12.75" customHeight="1">
      <c r="C1873" s="1"/>
      <c r="D1873" s="2"/>
      <c r="F1873" s="3"/>
      <c r="G1873" s="191"/>
      <c r="H1873" s="3"/>
    </row>
    <row r="1874" ht="12.75" customHeight="1">
      <c r="C1874" s="1"/>
      <c r="D1874" s="2"/>
      <c r="F1874" s="3"/>
      <c r="G1874" s="191"/>
      <c r="H1874" s="3"/>
    </row>
    <row r="1875" ht="12.75" customHeight="1">
      <c r="C1875" s="1"/>
      <c r="D1875" s="2"/>
      <c r="F1875" s="3"/>
      <c r="G1875" s="191"/>
      <c r="H1875" s="3"/>
    </row>
    <row r="1876" ht="12.75" customHeight="1">
      <c r="C1876" s="1"/>
      <c r="D1876" s="2"/>
      <c r="F1876" s="3"/>
      <c r="G1876" s="191"/>
      <c r="H1876" s="3"/>
    </row>
    <row r="1877" ht="12.75" customHeight="1">
      <c r="C1877" s="1"/>
      <c r="D1877" s="2"/>
      <c r="F1877" s="3"/>
      <c r="G1877" s="191"/>
      <c r="H1877" s="3"/>
    </row>
    <row r="1878" ht="12.75" customHeight="1">
      <c r="C1878" s="1"/>
      <c r="D1878" s="2"/>
      <c r="F1878" s="3"/>
      <c r="G1878" s="191"/>
      <c r="H1878" s="3"/>
    </row>
    <row r="1879" ht="12.75" customHeight="1">
      <c r="C1879" s="1"/>
      <c r="D1879" s="2"/>
      <c r="F1879" s="3"/>
      <c r="G1879" s="191"/>
      <c r="H1879" s="3"/>
    </row>
    <row r="1880" ht="12.75" customHeight="1">
      <c r="C1880" s="1"/>
      <c r="D1880" s="2"/>
      <c r="F1880" s="3"/>
      <c r="G1880" s="191"/>
      <c r="H1880" s="3"/>
    </row>
    <row r="1881" ht="12.75" customHeight="1">
      <c r="C1881" s="1"/>
      <c r="D1881" s="2"/>
      <c r="F1881" s="3"/>
      <c r="G1881" s="191"/>
      <c r="H1881" s="3"/>
    </row>
    <row r="1882" ht="12.75" customHeight="1">
      <c r="C1882" s="1"/>
      <c r="D1882" s="2"/>
      <c r="F1882" s="3"/>
      <c r="G1882" s="191"/>
      <c r="H1882" s="3"/>
    </row>
    <row r="1883" ht="12.75" customHeight="1">
      <c r="C1883" s="1"/>
      <c r="D1883" s="2"/>
      <c r="F1883" s="3"/>
      <c r="G1883" s="191"/>
      <c r="H1883" s="3"/>
    </row>
    <row r="1884" ht="12.75" customHeight="1">
      <c r="C1884" s="1"/>
      <c r="D1884" s="2"/>
      <c r="F1884" s="3"/>
      <c r="G1884" s="191"/>
      <c r="H1884" s="3"/>
    </row>
    <row r="1885" ht="12.75" customHeight="1">
      <c r="C1885" s="1"/>
      <c r="D1885" s="2"/>
      <c r="F1885" s="3"/>
      <c r="G1885" s="191"/>
      <c r="H1885" s="3"/>
    </row>
    <row r="1886" ht="12.75" customHeight="1">
      <c r="C1886" s="1"/>
      <c r="D1886" s="2"/>
      <c r="F1886" s="3"/>
      <c r="G1886" s="191"/>
      <c r="H1886" s="3"/>
    </row>
    <row r="1887" ht="12.75" customHeight="1">
      <c r="C1887" s="1"/>
      <c r="D1887" s="2"/>
      <c r="F1887" s="3"/>
      <c r="G1887" s="191"/>
      <c r="H1887" s="3"/>
    </row>
    <row r="1888" ht="12.75" customHeight="1">
      <c r="C1888" s="1"/>
      <c r="D1888" s="2"/>
      <c r="F1888" s="3"/>
      <c r="G1888" s="191"/>
      <c r="H1888" s="3"/>
    </row>
    <row r="1889" ht="12.75" customHeight="1">
      <c r="C1889" s="1"/>
      <c r="D1889" s="2"/>
      <c r="F1889" s="3"/>
      <c r="G1889" s="191"/>
      <c r="H1889" s="3"/>
    </row>
    <row r="1890" ht="12.75" customHeight="1">
      <c r="C1890" s="1"/>
      <c r="D1890" s="2"/>
      <c r="F1890" s="3"/>
      <c r="G1890" s="191"/>
      <c r="H1890" s="3"/>
    </row>
    <row r="1891" ht="12.75" customHeight="1">
      <c r="C1891" s="1"/>
      <c r="D1891" s="2"/>
      <c r="F1891" s="3"/>
      <c r="G1891" s="191"/>
      <c r="H1891" s="3"/>
    </row>
    <row r="1892" ht="12.75" customHeight="1">
      <c r="C1892" s="1"/>
      <c r="D1892" s="2"/>
      <c r="F1892" s="3"/>
      <c r="G1892" s="191"/>
      <c r="H1892" s="3"/>
    </row>
    <row r="1893" ht="12.75" customHeight="1">
      <c r="C1893" s="1"/>
      <c r="D1893" s="2"/>
      <c r="F1893" s="3"/>
      <c r="G1893" s="191"/>
      <c r="H1893" s="3"/>
    </row>
    <row r="1894" ht="12.75" customHeight="1">
      <c r="C1894" s="1"/>
      <c r="D1894" s="2"/>
      <c r="F1894" s="3"/>
      <c r="G1894" s="191"/>
      <c r="H1894" s="3"/>
    </row>
    <row r="1895" ht="12.75" customHeight="1">
      <c r="C1895" s="1"/>
      <c r="D1895" s="2"/>
      <c r="F1895" s="3"/>
      <c r="G1895" s="191"/>
      <c r="H1895" s="3"/>
    </row>
    <row r="1896" ht="12.75" customHeight="1">
      <c r="C1896" s="1"/>
      <c r="D1896" s="2"/>
      <c r="F1896" s="3"/>
      <c r="G1896" s="191"/>
      <c r="H1896" s="3"/>
    </row>
    <row r="1897" ht="12.75" customHeight="1">
      <c r="C1897" s="1"/>
      <c r="D1897" s="2"/>
      <c r="F1897" s="3"/>
      <c r="G1897" s="191"/>
      <c r="H1897" s="3"/>
    </row>
    <row r="1898" ht="12.75" customHeight="1">
      <c r="C1898" s="1"/>
      <c r="D1898" s="2"/>
      <c r="F1898" s="3"/>
      <c r="G1898" s="191"/>
      <c r="H1898" s="3"/>
    </row>
    <row r="1899" ht="12.75" customHeight="1">
      <c r="C1899" s="1"/>
      <c r="D1899" s="2"/>
      <c r="F1899" s="3"/>
      <c r="G1899" s="191"/>
      <c r="H1899" s="3"/>
    </row>
    <row r="1900" ht="12.75" customHeight="1">
      <c r="C1900" s="1"/>
      <c r="D1900" s="2"/>
      <c r="F1900" s="3"/>
      <c r="G1900" s="191"/>
      <c r="H1900" s="3"/>
    </row>
    <row r="1901" ht="12.75" customHeight="1">
      <c r="C1901" s="1"/>
      <c r="D1901" s="2"/>
      <c r="F1901" s="3"/>
      <c r="G1901" s="191"/>
      <c r="H1901" s="3"/>
    </row>
    <row r="1902" ht="12.75" customHeight="1">
      <c r="C1902" s="1"/>
      <c r="D1902" s="2"/>
      <c r="F1902" s="3"/>
      <c r="G1902" s="191"/>
      <c r="H1902" s="3"/>
    </row>
    <row r="1903" ht="12.75" customHeight="1">
      <c r="C1903" s="1"/>
      <c r="D1903" s="2"/>
      <c r="F1903" s="3"/>
      <c r="G1903" s="191"/>
      <c r="H1903" s="3"/>
    </row>
    <row r="1904" ht="12.75" customHeight="1">
      <c r="C1904" s="1"/>
      <c r="D1904" s="2"/>
      <c r="F1904" s="3"/>
      <c r="G1904" s="191"/>
      <c r="H1904" s="3"/>
    </row>
    <row r="1905" ht="12.75" customHeight="1">
      <c r="C1905" s="1"/>
      <c r="D1905" s="2"/>
      <c r="F1905" s="3"/>
      <c r="G1905" s="191"/>
      <c r="H1905" s="3"/>
    </row>
    <row r="1906" ht="12.75" customHeight="1">
      <c r="C1906" s="1"/>
      <c r="D1906" s="2"/>
      <c r="F1906" s="3"/>
      <c r="G1906" s="191"/>
      <c r="H1906" s="3"/>
    </row>
    <row r="1907" ht="12.75" customHeight="1">
      <c r="C1907" s="1"/>
      <c r="D1907" s="2"/>
      <c r="F1907" s="3"/>
      <c r="G1907" s="191"/>
      <c r="H1907" s="3"/>
    </row>
    <row r="1908" ht="12.75" customHeight="1">
      <c r="C1908" s="1"/>
      <c r="D1908" s="2"/>
      <c r="F1908" s="3"/>
      <c r="G1908" s="191"/>
      <c r="H1908" s="3"/>
    </row>
    <row r="1909" ht="12.75" customHeight="1">
      <c r="C1909" s="1"/>
      <c r="D1909" s="2"/>
      <c r="F1909" s="3"/>
      <c r="G1909" s="191"/>
      <c r="H1909" s="3"/>
    </row>
    <row r="1910" ht="12.75" customHeight="1">
      <c r="C1910" s="1"/>
      <c r="D1910" s="2"/>
      <c r="F1910" s="3"/>
      <c r="G1910" s="191"/>
      <c r="H1910" s="3"/>
    </row>
    <row r="1911" ht="12.75" customHeight="1">
      <c r="C1911" s="1"/>
      <c r="D1911" s="2"/>
      <c r="F1911" s="3"/>
      <c r="G1911" s="191"/>
      <c r="H1911" s="3"/>
    </row>
    <row r="1912" ht="12.75" customHeight="1">
      <c r="C1912" s="1"/>
      <c r="D1912" s="2"/>
      <c r="F1912" s="3"/>
      <c r="G1912" s="191"/>
      <c r="H1912" s="3"/>
    </row>
    <row r="1913" ht="12.75" customHeight="1">
      <c r="C1913" s="1"/>
      <c r="D1913" s="2"/>
      <c r="F1913" s="3"/>
      <c r="G1913" s="191"/>
      <c r="H1913" s="3"/>
    </row>
    <row r="1914" ht="12.75" customHeight="1">
      <c r="C1914" s="1"/>
      <c r="D1914" s="2"/>
      <c r="F1914" s="3"/>
      <c r="G1914" s="191"/>
      <c r="H1914" s="3"/>
    </row>
    <row r="1915" ht="12.75" customHeight="1">
      <c r="C1915" s="1"/>
      <c r="D1915" s="2"/>
      <c r="F1915" s="3"/>
      <c r="G1915" s="191"/>
      <c r="H1915" s="3"/>
    </row>
    <row r="1916" ht="12.75" customHeight="1">
      <c r="C1916" s="1"/>
      <c r="D1916" s="2"/>
      <c r="F1916" s="3"/>
      <c r="G1916" s="191"/>
      <c r="H1916" s="3"/>
    </row>
    <row r="1917" ht="12.75" customHeight="1">
      <c r="C1917" s="1"/>
      <c r="D1917" s="2"/>
      <c r="F1917" s="3"/>
      <c r="G1917" s="191"/>
      <c r="H1917" s="3"/>
    </row>
    <row r="1918" ht="12.75" customHeight="1">
      <c r="C1918" s="1"/>
      <c r="D1918" s="2"/>
      <c r="F1918" s="3"/>
      <c r="G1918" s="191"/>
      <c r="H1918" s="3"/>
    </row>
    <row r="1919" ht="12.75" customHeight="1">
      <c r="C1919" s="1"/>
      <c r="D1919" s="2"/>
      <c r="F1919" s="3"/>
      <c r="G1919" s="191"/>
      <c r="H1919" s="3"/>
    </row>
    <row r="1920" ht="12.75" customHeight="1">
      <c r="C1920" s="1"/>
      <c r="D1920" s="2"/>
      <c r="F1920" s="3"/>
      <c r="G1920" s="191"/>
      <c r="H1920" s="3"/>
    </row>
    <row r="1921" ht="12.75" customHeight="1">
      <c r="C1921" s="1"/>
      <c r="D1921" s="2"/>
      <c r="F1921" s="3"/>
      <c r="G1921" s="191"/>
      <c r="H1921" s="3"/>
    </row>
    <row r="1922" ht="12.75" customHeight="1">
      <c r="C1922" s="1"/>
      <c r="D1922" s="2"/>
      <c r="F1922" s="3"/>
      <c r="G1922" s="191"/>
      <c r="H1922" s="3"/>
    </row>
    <row r="1923" ht="12.75" customHeight="1">
      <c r="C1923" s="1"/>
      <c r="D1923" s="2"/>
      <c r="F1923" s="3"/>
      <c r="G1923" s="191"/>
      <c r="H1923" s="3"/>
    </row>
    <row r="1924" ht="12.75" customHeight="1">
      <c r="C1924" s="1"/>
      <c r="D1924" s="2"/>
      <c r="F1924" s="3"/>
      <c r="G1924" s="191"/>
      <c r="H1924" s="3"/>
    </row>
    <row r="1925" ht="12.75" customHeight="1">
      <c r="C1925" s="1"/>
      <c r="D1925" s="2"/>
      <c r="F1925" s="3"/>
      <c r="G1925" s="191"/>
      <c r="H1925" s="3"/>
    </row>
    <row r="1926" ht="12.75" customHeight="1">
      <c r="C1926" s="1"/>
      <c r="D1926" s="2"/>
      <c r="F1926" s="3"/>
      <c r="G1926" s="191"/>
      <c r="H1926" s="3"/>
    </row>
    <row r="1927" ht="12.75" customHeight="1">
      <c r="C1927" s="1"/>
      <c r="D1927" s="2"/>
      <c r="F1927" s="3"/>
      <c r="G1927" s="191"/>
      <c r="H1927" s="3"/>
    </row>
    <row r="1928" ht="12.75" customHeight="1">
      <c r="C1928" s="1"/>
      <c r="D1928" s="2"/>
      <c r="F1928" s="3"/>
      <c r="G1928" s="191"/>
      <c r="H1928" s="3"/>
    </row>
    <row r="1929" ht="12.75" customHeight="1">
      <c r="C1929" s="1"/>
      <c r="D1929" s="2"/>
      <c r="F1929" s="3"/>
      <c r="G1929" s="191"/>
      <c r="H1929" s="3"/>
    </row>
    <row r="1930" ht="12.75" customHeight="1">
      <c r="C1930" s="1"/>
      <c r="D1930" s="2"/>
      <c r="F1930" s="3"/>
      <c r="G1930" s="191"/>
      <c r="H1930" s="3"/>
    </row>
    <row r="1931" ht="12.75" customHeight="1">
      <c r="C1931" s="1"/>
      <c r="D1931" s="2"/>
      <c r="F1931" s="3"/>
      <c r="G1931" s="191"/>
      <c r="H1931" s="3"/>
    </row>
    <row r="1932" ht="12.75" customHeight="1">
      <c r="C1932" s="1"/>
      <c r="D1932" s="2"/>
      <c r="F1932" s="3"/>
      <c r="G1932" s="191"/>
      <c r="H1932" s="3"/>
    </row>
    <row r="1933" ht="12.75" customHeight="1">
      <c r="C1933" s="1"/>
      <c r="D1933" s="2"/>
      <c r="F1933" s="3"/>
      <c r="G1933" s="191"/>
      <c r="H1933" s="3"/>
    </row>
    <row r="1934" ht="12.75" customHeight="1">
      <c r="C1934" s="1"/>
      <c r="D1934" s="2"/>
      <c r="F1934" s="3"/>
      <c r="G1934" s="191"/>
      <c r="H1934" s="3"/>
    </row>
    <row r="1935" ht="12.75" customHeight="1">
      <c r="C1935" s="1"/>
      <c r="D1935" s="2"/>
      <c r="F1935" s="3"/>
      <c r="G1935" s="191"/>
      <c r="H1935" s="3"/>
    </row>
    <row r="1936" ht="12.75" customHeight="1">
      <c r="C1936" s="1"/>
      <c r="D1936" s="2"/>
      <c r="F1936" s="3"/>
      <c r="G1936" s="191"/>
      <c r="H1936" s="3"/>
    </row>
    <row r="1937" ht="12.75" customHeight="1">
      <c r="C1937" s="1"/>
      <c r="D1937" s="2"/>
      <c r="F1937" s="3"/>
      <c r="G1937" s="191"/>
      <c r="H1937" s="3"/>
    </row>
    <row r="1938" ht="12.75" customHeight="1">
      <c r="C1938" s="1"/>
      <c r="D1938" s="2"/>
      <c r="F1938" s="3"/>
      <c r="G1938" s="191"/>
      <c r="H1938" s="3"/>
    </row>
    <row r="1939" ht="12.75" customHeight="1">
      <c r="C1939" s="1"/>
      <c r="D1939" s="2"/>
      <c r="F1939" s="3"/>
      <c r="G1939" s="191"/>
      <c r="H1939" s="3"/>
    </row>
    <row r="1940" ht="12.75" customHeight="1">
      <c r="C1940" s="1"/>
      <c r="D1940" s="2"/>
      <c r="F1940" s="3"/>
      <c r="G1940" s="191"/>
      <c r="H1940" s="3"/>
    </row>
    <row r="1941" ht="12.75" customHeight="1">
      <c r="C1941" s="1"/>
      <c r="D1941" s="2"/>
      <c r="F1941" s="3"/>
      <c r="G1941" s="191"/>
      <c r="H1941" s="3"/>
    </row>
    <row r="1942" ht="12.75" customHeight="1">
      <c r="C1942" s="1"/>
      <c r="D1942" s="2"/>
      <c r="F1942" s="3"/>
      <c r="G1942" s="191"/>
      <c r="H1942" s="3"/>
    </row>
    <row r="1943" ht="12.75" customHeight="1">
      <c r="C1943" s="1"/>
      <c r="D1943" s="2"/>
      <c r="F1943" s="3"/>
      <c r="G1943" s="191"/>
      <c r="H1943" s="3"/>
    </row>
    <row r="1944" ht="12.75" customHeight="1">
      <c r="C1944" s="1"/>
      <c r="D1944" s="2"/>
      <c r="F1944" s="3"/>
      <c r="G1944" s="191"/>
      <c r="H1944" s="3"/>
    </row>
    <row r="1945" ht="12.75" customHeight="1">
      <c r="C1945" s="1"/>
      <c r="D1945" s="2"/>
      <c r="F1945" s="3"/>
      <c r="G1945" s="191"/>
      <c r="H1945" s="3"/>
    </row>
    <row r="1946" ht="12.75" customHeight="1">
      <c r="C1946" s="1"/>
      <c r="D1946" s="2"/>
      <c r="F1946" s="3"/>
      <c r="G1946" s="191"/>
      <c r="H1946" s="3"/>
    </row>
    <row r="1947" ht="12.75" customHeight="1">
      <c r="C1947" s="1"/>
      <c r="D1947" s="2"/>
      <c r="F1947" s="3"/>
      <c r="G1947" s="191"/>
      <c r="H1947" s="3"/>
    </row>
    <row r="1948" ht="12.75" customHeight="1">
      <c r="C1948" s="1"/>
      <c r="D1948" s="2"/>
      <c r="F1948" s="3"/>
      <c r="G1948" s="191"/>
      <c r="H1948" s="3"/>
    </row>
    <row r="1949" ht="12.75" customHeight="1">
      <c r="C1949" s="1"/>
      <c r="D1949" s="2"/>
      <c r="F1949" s="3"/>
      <c r="G1949" s="191"/>
      <c r="H1949" s="3"/>
    </row>
    <row r="1950" ht="12.75" customHeight="1">
      <c r="C1950" s="1"/>
      <c r="D1950" s="2"/>
      <c r="F1950" s="3"/>
      <c r="G1950" s="191"/>
      <c r="H1950" s="3"/>
    </row>
    <row r="1951" ht="12.75" customHeight="1">
      <c r="C1951" s="1"/>
      <c r="D1951" s="2"/>
      <c r="F1951" s="3"/>
      <c r="G1951" s="191"/>
      <c r="H1951" s="3"/>
    </row>
    <row r="1952" ht="12.75" customHeight="1">
      <c r="C1952" s="1"/>
      <c r="D1952" s="2"/>
      <c r="F1952" s="3"/>
      <c r="G1952" s="191"/>
      <c r="H1952" s="3"/>
    </row>
    <row r="1953" ht="12.75" customHeight="1">
      <c r="C1953" s="1"/>
      <c r="D1953" s="2"/>
      <c r="F1953" s="3"/>
      <c r="G1953" s="191"/>
      <c r="H1953" s="3"/>
    </row>
    <row r="1954" ht="12.75" customHeight="1">
      <c r="C1954" s="1"/>
      <c r="D1954" s="2"/>
      <c r="F1954" s="3"/>
      <c r="G1954" s="191"/>
      <c r="H1954" s="3"/>
    </row>
    <row r="1955" ht="12.75" customHeight="1">
      <c r="C1955" s="1"/>
      <c r="D1955" s="2"/>
      <c r="F1955" s="3"/>
      <c r="G1955" s="191"/>
      <c r="H1955" s="3"/>
    </row>
    <row r="1956" ht="12.75" customHeight="1">
      <c r="C1956" s="1"/>
      <c r="D1956" s="2"/>
      <c r="F1956" s="3"/>
      <c r="G1956" s="191"/>
      <c r="H1956" s="3"/>
    </row>
    <row r="1957" ht="12.75" customHeight="1">
      <c r="C1957" s="1"/>
      <c r="D1957" s="2"/>
      <c r="F1957" s="3"/>
      <c r="G1957" s="191"/>
      <c r="H1957" s="3"/>
    </row>
    <row r="1958" ht="12.75" customHeight="1">
      <c r="C1958" s="1"/>
      <c r="D1958" s="2"/>
      <c r="F1958" s="3"/>
      <c r="G1958" s="191"/>
      <c r="H1958" s="3"/>
    </row>
    <row r="1959" ht="12.75" customHeight="1">
      <c r="C1959" s="1"/>
      <c r="D1959" s="2"/>
      <c r="F1959" s="3"/>
      <c r="G1959" s="191"/>
      <c r="H1959" s="3"/>
    </row>
    <row r="1960" ht="12.75" customHeight="1">
      <c r="C1960" s="1"/>
      <c r="D1960" s="2"/>
      <c r="F1960" s="3"/>
      <c r="G1960" s="191"/>
      <c r="H1960" s="3"/>
    </row>
    <row r="1961" ht="12.75" customHeight="1">
      <c r="C1961" s="1"/>
      <c r="D1961" s="2"/>
      <c r="F1961" s="3"/>
      <c r="G1961" s="191"/>
      <c r="H1961" s="3"/>
    </row>
    <row r="1962" ht="12.75" customHeight="1">
      <c r="C1962" s="1"/>
      <c r="D1962" s="2"/>
      <c r="F1962" s="3"/>
      <c r="G1962" s="191"/>
      <c r="H1962" s="3"/>
    </row>
    <row r="1963" ht="12.75" customHeight="1">
      <c r="C1963" s="1"/>
      <c r="D1963" s="2"/>
      <c r="F1963" s="3"/>
      <c r="G1963" s="191"/>
      <c r="H1963" s="3"/>
    </row>
    <row r="1964" ht="12.75" customHeight="1">
      <c r="C1964" s="1"/>
      <c r="D1964" s="2"/>
      <c r="F1964" s="3"/>
      <c r="G1964" s="191"/>
      <c r="H1964" s="3"/>
    </row>
    <row r="1965" ht="12.75" customHeight="1">
      <c r="C1965" s="1"/>
      <c r="D1965" s="2"/>
      <c r="F1965" s="3"/>
      <c r="G1965" s="191"/>
      <c r="H1965" s="3"/>
    </row>
    <row r="1966" ht="12.75" customHeight="1">
      <c r="C1966" s="1"/>
      <c r="D1966" s="2"/>
      <c r="F1966" s="3"/>
      <c r="G1966" s="191"/>
      <c r="H1966" s="3"/>
    </row>
    <row r="1967" ht="12.75" customHeight="1">
      <c r="C1967" s="1"/>
      <c r="D1967" s="2"/>
      <c r="F1967" s="3"/>
      <c r="G1967" s="191"/>
      <c r="H1967" s="3"/>
    </row>
    <row r="1968" ht="12.75" customHeight="1">
      <c r="C1968" s="1"/>
      <c r="D1968" s="2"/>
      <c r="F1968" s="3"/>
      <c r="G1968" s="191"/>
      <c r="H1968" s="3"/>
    </row>
    <row r="1969" ht="12.75" customHeight="1">
      <c r="C1969" s="1"/>
      <c r="D1969" s="2"/>
      <c r="F1969" s="3"/>
      <c r="G1969" s="191"/>
      <c r="H1969" s="3"/>
    </row>
    <row r="1970" ht="12.75" customHeight="1">
      <c r="C1970" s="1"/>
      <c r="D1970" s="2"/>
      <c r="F1970" s="3"/>
      <c r="G1970" s="191"/>
      <c r="H1970" s="3"/>
    </row>
    <row r="1971" ht="12.75" customHeight="1">
      <c r="C1971" s="1"/>
      <c r="D1971" s="2"/>
      <c r="F1971" s="3"/>
      <c r="G1971" s="191"/>
      <c r="H1971" s="3"/>
    </row>
    <row r="1972" ht="12.75" customHeight="1">
      <c r="C1972" s="1"/>
      <c r="D1972" s="2"/>
      <c r="F1972" s="3"/>
      <c r="G1972" s="191"/>
      <c r="H1972" s="3"/>
    </row>
    <row r="1973" ht="12.75" customHeight="1">
      <c r="C1973" s="1"/>
      <c r="D1973" s="2"/>
      <c r="F1973" s="3"/>
      <c r="G1973" s="191"/>
      <c r="H1973" s="3"/>
    </row>
    <row r="1974" ht="12.75" customHeight="1">
      <c r="C1974" s="1"/>
      <c r="D1974" s="2"/>
      <c r="F1974" s="3"/>
      <c r="G1974" s="191"/>
      <c r="H1974" s="3"/>
    </row>
    <row r="1975" ht="12.75" customHeight="1">
      <c r="C1975" s="1"/>
      <c r="D1975" s="2"/>
      <c r="F1975" s="3"/>
      <c r="G1975" s="191"/>
      <c r="H1975" s="3"/>
    </row>
    <row r="1976" ht="12.75" customHeight="1">
      <c r="C1976" s="1"/>
      <c r="D1976" s="2"/>
      <c r="F1976" s="3"/>
      <c r="G1976" s="191"/>
      <c r="H1976" s="3"/>
    </row>
    <row r="1977" ht="12.75" customHeight="1">
      <c r="C1977" s="1"/>
      <c r="D1977" s="2"/>
      <c r="F1977" s="3"/>
      <c r="G1977" s="191"/>
      <c r="H1977" s="3"/>
    </row>
    <row r="1978" ht="12.75" customHeight="1">
      <c r="C1978" s="1"/>
      <c r="D1978" s="2"/>
      <c r="F1978" s="3"/>
      <c r="G1978" s="191"/>
      <c r="H1978" s="3"/>
    </row>
    <row r="1979" ht="12.75" customHeight="1">
      <c r="C1979" s="1"/>
      <c r="D1979" s="2"/>
      <c r="F1979" s="3"/>
      <c r="G1979" s="191"/>
      <c r="H1979" s="3"/>
    </row>
    <row r="1980" ht="12.75" customHeight="1">
      <c r="C1980" s="1"/>
      <c r="D1980" s="2"/>
      <c r="F1980" s="3"/>
      <c r="G1980" s="191"/>
      <c r="H1980" s="3"/>
    </row>
    <row r="1981" ht="12.75" customHeight="1">
      <c r="C1981" s="1"/>
      <c r="D1981" s="2"/>
      <c r="F1981" s="3"/>
      <c r="G1981" s="191"/>
      <c r="H1981" s="3"/>
    </row>
    <row r="1982" ht="12.75" customHeight="1">
      <c r="C1982" s="1"/>
      <c r="D1982" s="2"/>
      <c r="F1982" s="3"/>
      <c r="G1982" s="191"/>
      <c r="H1982" s="3"/>
    </row>
    <row r="1983" ht="12.75" customHeight="1">
      <c r="C1983" s="1"/>
      <c r="D1983" s="2"/>
      <c r="F1983" s="3"/>
      <c r="G1983" s="191"/>
      <c r="H1983" s="3"/>
    </row>
    <row r="1984" ht="12.75" customHeight="1">
      <c r="C1984" s="1"/>
      <c r="D1984" s="2"/>
      <c r="F1984" s="3"/>
      <c r="G1984" s="191"/>
      <c r="H1984" s="3"/>
    </row>
    <row r="1985" ht="12.75" customHeight="1">
      <c r="C1985" s="1"/>
      <c r="D1985" s="2"/>
      <c r="F1985" s="3"/>
      <c r="G1985" s="191"/>
      <c r="H1985" s="3"/>
    </row>
    <row r="1986" ht="12.75" customHeight="1">
      <c r="C1986" s="1"/>
      <c r="D1986" s="2"/>
      <c r="F1986" s="3"/>
      <c r="G1986" s="191"/>
      <c r="H1986" s="3"/>
    </row>
    <row r="1987" ht="12.75" customHeight="1">
      <c r="C1987" s="1"/>
      <c r="D1987" s="2"/>
      <c r="F1987" s="3"/>
      <c r="G1987" s="191"/>
      <c r="H1987" s="3"/>
    </row>
    <row r="1988" ht="12.75" customHeight="1">
      <c r="C1988" s="1"/>
      <c r="D1988" s="2"/>
      <c r="F1988" s="3"/>
      <c r="G1988" s="191"/>
      <c r="H1988" s="3"/>
    </row>
    <row r="1989" ht="12.75" customHeight="1">
      <c r="C1989" s="1"/>
      <c r="D1989" s="2"/>
      <c r="F1989" s="3"/>
      <c r="G1989" s="191"/>
      <c r="H1989" s="3"/>
    </row>
    <row r="1990" ht="12.75" customHeight="1">
      <c r="C1990" s="1"/>
      <c r="D1990" s="2"/>
      <c r="F1990" s="3"/>
      <c r="G1990" s="191"/>
      <c r="H1990" s="3"/>
    </row>
    <row r="1991" ht="12.75" customHeight="1">
      <c r="C1991" s="1"/>
      <c r="D1991" s="2"/>
      <c r="F1991" s="3"/>
      <c r="G1991" s="191"/>
      <c r="H1991" s="3"/>
    </row>
    <row r="1992" ht="12.75" customHeight="1">
      <c r="C1992" s="1"/>
      <c r="D1992" s="2"/>
      <c r="F1992" s="3"/>
      <c r="G1992" s="191"/>
      <c r="H1992" s="3"/>
    </row>
    <row r="1993" ht="12.75" customHeight="1">
      <c r="C1993" s="1"/>
      <c r="D1993" s="2"/>
      <c r="F1993" s="3"/>
      <c r="G1993" s="191"/>
      <c r="H1993" s="3"/>
    </row>
    <row r="1994" ht="12.75" customHeight="1">
      <c r="C1994" s="1"/>
      <c r="D1994" s="2"/>
      <c r="F1994" s="3"/>
      <c r="G1994" s="191"/>
      <c r="H1994" s="3"/>
    </row>
    <row r="1995" ht="12.75" customHeight="1">
      <c r="C1995" s="1"/>
      <c r="D1995" s="2"/>
      <c r="F1995" s="3"/>
      <c r="G1995" s="191"/>
      <c r="H1995" s="3"/>
    </row>
    <row r="1996" ht="12.75" customHeight="1">
      <c r="C1996" s="1"/>
      <c r="D1996" s="2"/>
      <c r="F1996" s="3"/>
      <c r="G1996" s="191"/>
      <c r="H1996" s="3"/>
    </row>
    <row r="1997" ht="12.75" customHeight="1">
      <c r="C1997" s="1"/>
      <c r="D1997" s="2"/>
      <c r="F1997" s="3"/>
      <c r="G1997" s="191"/>
      <c r="H1997" s="3"/>
    </row>
    <row r="1998" ht="12.75" customHeight="1">
      <c r="C1998" s="1"/>
      <c r="D1998" s="2"/>
      <c r="F1998" s="3"/>
      <c r="G1998" s="191"/>
      <c r="H1998" s="3"/>
    </row>
    <row r="1999" ht="12.75" customHeight="1">
      <c r="C1999" s="1"/>
      <c r="D1999" s="2"/>
      <c r="F1999" s="3"/>
      <c r="G1999" s="191"/>
      <c r="H1999" s="3"/>
    </row>
    <row r="2000" ht="12.75" customHeight="1">
      <c r="C2000" s="1"/>
      <c r="D2000" s="2"/>
      <c r="F2000" s="3"/>
      <c r="G2000" s="191"/>
      <c r="H2000" s="3"/>
    </row>
    <row r="2001" ht="12.75" customHeight="1">
      <c r="C2001" s="1"/>
      <c r="D2001" s="2"/>
      <c r="F2001" s="3"/>
      <c r="G2001" s="191"/>
      <c r="H2001" s="3"/>
    </row>
    <row r="2002" ht="12.75" customHeight="1">
      <c r="C2002" s="1"/>
      <c r="D2002" s="2"/>
      <c r="F2002" s="3"/>
      <c r="G2002" s="191"/>
      <c r="H2002" s="3"/>
    </row>
    <row r="2003" ht="12.75" customHeight="1">
      <c r="C2003" s="1"/>
      <c r="D2003" s="2"/>
      <c r="F2003" s="3"/>
      <c r="G2003" s="191"/>
      <c r="H2003" s="3"/>
    </row>
    <row r="2004" ht="12.75" customHeight="1">
      <c r="C2004" s="1"/>
      <c r="D2004" s="2"/>
      <c r="F2004" s="3"/>
      <c r="G2004" s="191"/>
      <c r="H2004" s="3"/>
    </row>
    <row r="2005" ht="12.75" customHeight="1">
      <c r="C2005" s="1"/>
      <c r="D2005" s="2"/>
      <c r="F2005" s="3"/>
      <c r="G2005" s="191"/>
      <c r="H2005" s="3"/>
    </row>
    <row r="2006" ht="12.75" customHeight="1">
      <c r="C2006" s="1"/>
      <c r="D2006" s="2"/>
      <c r="F2006" s="3"/>
      <c r="G2006" s="191"/>
      <c r="H2006" s="3"/>
    </row>
    <row r="2007" ht="12.75" customHeight="1">
      <c r="C2007" s="1"/>
      <c r="D2007" s="2"/>
      <c r="F2007" s="3"/>
      <c r="G2007" s="191"/>
      <c r="H2007" s="3"/>
    </row>
    <row r="2008" ht="12.75" customHeight="1">
      <c r="C2008" s="1"/>
      <c r="D2008" s="2"/>
      <c r="F2008" s="3"/>
      <c r="G2008" s="191"/>
      <c r="H2008" s="3"/>
    </row>
    <row r="2009" ht="12.75" customHeight="1">
      <c r="C2009" s="1"/>
      <c r="D2009" s="2"/>
      <c r="F2009" s="3"/>
      <c r="G2009" s="191"/>
      <c r="H2009" s="3"/>
    </row>
    <row r="2010" ht="12.75" customHeight="1">
      <c r="C2010" s="1"/>
      <c r="D2010" s="2"/>
      <c r="F2010" s="3"/>
      <c r="G2010" s="191"/>
      <c r="H2010" s="3"/>
    </row>
    <row r="2011" ht="12.75" customHeight="1">
      <c r="C2011" s="1"/>
      <c r="D2011" s="2"/>
      <c r="F2011" s="3"/>
      <c r="G2011" s="191"/>
      <c r="H2011" s="3"/>
    </row>
    <row r="2012" ht="12.75" customHeight="1">
      <c r="C2012" s="1"/>
      <c r="D2012" s="2"/>
      <c r="F2012" s="3"/>
      <c r="G2012" s="191"/>
      <c r="H2012" s="3"/>
    </row>
    <row r="2013" ht="12.75" customHeight="1">
      <c r="C2013" s="1"/>
      <c r="D2013" s="2"/>
      <c r="F2013" s="3"/>
      <c r="G2013" s="191"/>
      <c r="H2013" s="3"/>
    </row>
    <row r="2014" ht="12.75" customHeight="1">
      <c r="C2014" s="1"/>
      <c r="D2014" s="2"/>
      <c r="F2014" s="3"/>
      <c r="G2014" s="191"/>
      <c r="H2014" s="3"/>
    </row>
    <row r="2015" ht="12.75" customHeight="1">
      <c r="C2015" s="1"/>
      <c r="D2015" s="2"/>
      <c r="F2015" s="3"/>
      <c r="G2015" s="191"/>
      <c r="H2015" s="3"/>
    </row>
    <row r="2016" ht="12.75" customHeight="1">
      <c r="C2016" s="1"/>
      <c r="D2016" s="2"/>
      <c r="F2016" s="3"/>
      <c r="G2016" s="191"/>
      <c r="H2016" s="3"/>
    </row>
    <row r="2017" ht="12.75" customHeight="1">
      <c r="C2017" s="1"/>
      <c r="D2017" s="2"/>
      <c r="F2017" s="3"/>
      <c r="G2017" s="191"/>
      <c r="H2017" s="3"/>
    </row>
    <row r="2018" ht="12.75" customHeight="1">
      <c r="C2018" s="1"/>
      <c r="D2018" s="2"/>
      <c r="F2018" s="3"/>
      <c r="G2018" s="191"/>
      <c r="H2018" s="3"/>
    </row>
    <row r="2019" ht="12.75" customHeight="1">
      <c r="C2019" s="1"/>
      <c r="D2019" s="2"/>
      <c r="F2019" s="3"/>
      <c r="G2019" s="191"/>
      <c r="H2019" s="3"/>
    </row>
    <row r="2020" ht="12.75" customHeight="1">
      <c r="C2020" s="1"/>
      <c r="D2020" s="2"/>
      <c r="F2020" s="3"/>
      <c r="G2020" s="191"/>
      <c r="H2020" s="3"/>
    </row>
    <row r="2021" ht="12.75" customHeight="1">
      <c r="C2021" s="1"/>
      <c r="D2021" s="2"/>
      <c r="F2021" s="3"/>
      <c r="G2021" s="191"/>
      <c r="H2021" s="3"/>
    </row>
    <row r="2022" ht="12.75" customHeight="1">
      <c r="C2022" s="1"/>
      <c r="D2022" s="2"/>
      <c r="F2022" s="3"/>
      <c r="G2022" s="191"/>
      <c r="H2022" s="3"/>
    </row>
    <row r="2023" ht="12.75" customHeight="1">
      <c r="C2023" s="1"/>
      <c r="D2023" s="2"/>
      <c r="F2023" s="3"/>
      <c r="G2023" s="191"/>
      <c r="H2023" s="3"/>
    </row>
    <row r="2024" ht="12.75" customHeight="1">
      <c r="C2024" s="1"/>
      <c r="D2024" s="2"/>
      <c r="F2024" s="3"/>
      <c r="G2024" s="191"/>
      <c r="H2024" s="3"/>
    </row>
    <row r="2025" ht="12.75" customHeight="1">
      <c r="C2025" s="1"/>
      <c r="D2025" s="2"/>
      <c r="F2025" s="3"/>
      <c r="G2025" s="191"/>
      <c r="H2025" s="3"/>
    </row>
    <row r="2026" ht="12.75" customHeight="1">
      <c r="C2026" s="1"/>
      <c r="D2026" s="2"/>
      <c r="F2026" s="3"/>
      <c r="G2026" s="191"/>
      <c r="H2026" s="3"/>
    </row>
    <row r="2027" ht="12.75" customHeight="1">
      <c r="C2027" s="1"/>
      <c r="D2027" s="2"/>
      <c r="F2027" s="3"/>
      <c r="G2027" s="191"/>
      <c r="H2027" s="3"/>
    </row>
    <row r="2028" ht="12.75" customHeight="1">
      <c r="C2028" s="1"/>
      <c r="D2028" s="2"/>
      <c r="F2028" s="3"/>
      <c r="G2028" s="191"/>
      <c r="H2028" s="3"/>
    </row>
    <row r="2029" ht="12.75" customHeight="1">
      <c r="C2029" s="1"/>
      <c r="D2029" s="2"/>
      <c r="F2029" s="3"/>
      <c r="G2029" s="191"/>
      <c r="H2029" s="3"/>
    </row>
    <row r="2030" ht="12.75" customHeight="1">
      <c r="C2030" s="1"/>
      <c r="D2030" s="2"/>
      <c r="F2030" s="3"/>
      <c r="G2030" s="191"/>
      <c r="H2030" s="3"/>
    </row>
    <row r="2031" ht="12.75" customHeight="1">
      <c r="C2031" s="1"/>
      <c r="D2031" s="2"/>
      <c r="F2031" s="3"/>
      <c r="G2031" s="191"/>
      <c r="H2031" s="3"/>
    </row>
    <row r="2032" ht="12.75" customHeight="1">
      <c r="C2032" s="1"/>
      <c r="D2032" s="2"/>
      <c r="F2032" s="3"/>
      <c r="G2032" s="191"/>
      <c r="H2032" s="3"/>
    </row>
    <row r="2033" ht="12.75" customHeight="1">
      <c r="C2033" s="1"/>
      <c r="D2033" s="2"/>
      <c r="F2033" s="3"/>
      <c r="G2033" s="191"/>
      <c r="H2033" s="3"/>
    </row>
    <row r="2034" ht="12.75" customHeight="1">
      <c r="C2034" s="1"/>
      <c r="D2034" s="2"/>
      <c r="F2034" s="3"/>
      <c r="G2034" s="191"/>
      <c r="H2034" s="3"/>
    </row>
    <row r="2035" ht="12.75" customHeight="1">
      <c r="C2035" s="1"/>
      <c r="D2035" s="2"/>
      <c r="F2035" s="3"/>
      <c r="G2035" s="191"/>
      <c r="H2035" s="3"/>
    </row>
    <row r="2036" ht="12.75" customHeight="1">
      <c r="C2036" s="1"/>
      <c r="D2036" s="2"/>
      <c r="F2036" s="3"/>
      <c r="G2036" s="191"/>
      <c r="H2036" s="3"/>
    </row>
    <row r="2037" ht="12.75" customHeight="1">
      <c r="C2037" s="1"/>
      <c r="D2037" s="2"/>
      <c r="F2037" s="3"/>
      <c r="G2037" s="191"/>
      <c r="H2037" s="3"/>
    </row>
    <row r="2038" ht="12.75" customHeight="1">
      <c r="C2038" s="1"/>
      <c r="D2038" s="2"/>
      <c r="F2038" s="3"/>
      <c r="G2038" s="191"/>
      <c r="H2038" s="3"/>
    </row>
    <row r="2039" ht="12.75" customHeight="1">
      <c r="C2039" s="1"/>
      <c r="D2039" s="2"/>
      <c r="F2039" s="3"/>
      <c r="G2039" s="191"/>
      <c r="H2039" s="3"/>
    </row>
    <row r="2040" ht="12.75" customHeight="1">
      <c r="C2040" s="1"/>
      <c r="D2040" s="2"/>
      <c r="F2040" s="3"/>
      <c r="G2040" s="191"/>
      <c r="H2040" s="3"/>
    </row>
    <row r="2041" ht="12.75" customHeight="1">
      <c r="C2041" s="1"/>
      <c r="D2041" s="2"/>
      <c r="F2041" s="3"/>
      <c r="G2041" s="191"/>
      <c r="H2041" s="3"/>
    </row>
    <row r="2042" ht="12.75" customHeight="1">
      <c r="C2042" s="1"/>
      <c r="D2042" s="2"/>
      <c r="F2042" s="3"/>
      <c r="G2042" s="191"/>
      <c r="H2042" s="3"/>
    </row>
    <row r="2043" ht="12.75" customHeight="1">
      <c r="C2043" s="1"/>
      <c r="D2043" s="2"/>
      <c r="F2043" s="3"/>
      <c r="G2043" s="191"/>
      <c r="H2043" s="3"/>
    </row>
    <row r="2044" ht="12.75" customHeight="1">
      <c r="C2044" s="1"/>
      <c r="D2044" s="2"/>
      <c r="F2044" s="3"/>
      <c r="G2044" s="191"/>
      <c r="H2044" s="3"/>
    </row>
    <row r="2045" ht="12.75" customHeight="1">
      <c r="C2045" s="1"/>
      <c r="D2045" s="2"/>
      <c r="F2045" s="3"/>
      <c r="G2045" s="191"/>
      <c r="H2045" s="3"/>
    </row>
    <row r="2046" ht="12.75" customHeight="1">
      <c r="C2046" s="1"/>
      <c r="D2046" s="2"/>
      <c r="F2046" s="3"/>
      <c r="G2046" s="191"/>
      <c r="H2046" s="3"/>
    </row>
    <row r="2047" ht="12.75" customHeight="1">
      <c r="C2047" s="1"/>
      <c r="D2047" s="2"/>
      <c r="F2047" s="3"/>
      <c r="G2047" s="191"/>
      <c r="H2047" s="3"/>
    </row>
    <row r="2048" ht="12.75" customHeight="1">
      <c r="C2048" s="1"/>
      <c r="D2048" s="2"/>
      <c r="F2048" s="3"/>
      <c r="G2048" s="191"/>
      <c r="H2048" s="3"/>
    </row>
    <row r="2049" ht="12.75" customHeight="1">
      <c r="C2049" s="1"/>
      <c r="D2049" s="2"/>
      <c r="F2049" s="3"/>
      <c r="G2049" s="191"/>
      <c r="H2049" s="3"/>
    </row>
    <row r="2050" ht="12.75" customHeight="1">
      <c r="C2050" s="1"/>
      <c r="D2050" s="2"/>
      <c r="F2050" s="3"/>
      <c r="G2050" s="191"/>
      <c r="H2050" s="3"/>
    </row>
    <row r="2051" ht="12.75" customHeight="1">
      <c r="C2051" s="1"/>
      <c r="D2051" s="2"/>
      <c r="F2051" s="3"/>
      <c r="G2051" s="191"/>
      <c r="H2051" s="3"/>
    </row>
    <row r="2052" ht="12.75" customHeight="1">
      <c r="C2052" s="1"/>
      <c r="D2052" s="2"/>
      <c r="F2052" s="3"/>
      <c r="G2052" s="191"/>
      <c r="H2052" s="3"/>
    </row>
    <row r="2053" ht="12.75" customHeight="1">
      <c r="C2053" s="1"/>
      <c r="D2053" s="2"/>
      <c r="F2053" s="3"/>
      <c r="G2053" s="191"/>
      <c r="H2053" s="3"/>
    </row>
    <row r="2054" ht="12.75" customHeight="1">
      <c r="C2054" s="1"/>
      <c r="D2054" s="2"/>
      <c r="F2054" s="3"/>
      <c r="G2054" s="191"/>
      <c r="H2054" s="3"/>
    </row>
    <row r="2055" ht="12.75" customHeight="1">
      <c r="C2055" s="1"/>
      <c r="D2055" s="2"/>
      <c r="F2055" s="3"/>
      <c r="G2055" s="191"/>
      <c r="H2055" s="3"/>
    </row>
    <row r="2056" ht="12.75" customHeight="1">
      <c r="C2056" s="1"/>
      <c r="D2056" s="2"/>
      <c r="F2056" s="3"/>
      <c r="G2056" s="191"/>
      <c r="H2056" s="3"/>
    </row>
    <row r="2057" ht="12.75" customHeight="1">
      <c r="C2057" s="1"/>
      <c r="D2057" s="2"/>
      <c r="F2057" s="3"/>
      <c r="G2057" s="191"/>
      <c r="H2057" s="3"/>
    </row>
    <row r="2058" ht="12.75" customHeight="1">
      <c r="C2058" s="1"/>
      <c r="D2058" s="2"/>
      <c r="F2058" s="3"/>
      <c r="G2058" s="191"/>
      <c r="H2058" s="3"/>
    </row>
    <row r="2059" ht="12.75" customHeight="1">
      <c r="C2059" s="1"/>
      <c r="D2059" s="2"/>
      <c r="F2059" s="3"/>
      <c r="G2059" s="191"/>
      <c r="H2059" s="3"/>
    </row>
    <row r="2060" ht="12.75" customHeight="1">
      <c r="C2060" s="1"/>
      <c r="D2060" s="2"/>
      <c r="F2060" s="3"/>
      <c r="G2060" s="191"/>
      <c r="H2060" s="3"/>
    </row>
    <row r="2061" ht="12.75" customHeight="1">
      <c r="C2061" s="1"/>
      <c r="D2061" s="2"/>
      <c r="F2061" s="3"/>
      <c r="G2061" s="191"/>
      <c r="H2061" s="3"/>
    </row>
    <row r="2062" ht="12.75" customHeight="1">
      <c r="C2062" s="1"/>
      <c r="D2062" s="2"/>
      <c r="F2062" s="3"/>
      <c r="G2062" s="191"/>
      <c r="H2062" s="3"/>
    </row>
    <row r="2063" ht="12.75" customHeight="1">
      <c r="C2063" s="1"/>
      <c r="D2063" s="2"/>
      <c r="F2063" s="3"/>
      <c r="G2063" s="191"/>
      <c r="H2063" s="3"/>
    </row>
    <row r="2064" ht="12.75" customHeight="1">
      <c r="C2064" s="1"/>
      <c r="D2064" s="2"/>
      <c r="F2064" s="3"/>
      <c r="G2064" s="191"/>
      <c r="H2064" s="3"/>
    </row>
    <row r="2065" ht="12.75" customHeight="1">
      <c r="C2065" s="1"/>
      <c r="D2065" s="2"/>
      <c r="F2065" s="3"/>
      <c r="G2065" s="191"/>
      <c r="H2065" s="3"/>
    </row>
    <row r="2066" ht="12.75" customHeight="1">
      <c r="C2066" s="1"/>
      <c r="D2066" s="2"/>
      <c r="F2066" s="3"/>
      <c r="G2066" s="191"/>
      <c r="H2066" s="3"/>
    </row>
    <row r="2067" ht="12.75" customHeight="1">
      <c r="C2067" s="1"/>
      <c r="D2067" s="2"/>
      <c r="F2067" s="3"/>
      <c r="G2067" s="191"/>
      <c r="H2067" s="3"/>
    </row>
    <row r="2068" ht="12.75" customHeight="1">
      <c r="C2068" s="1"/>
      <c r="D2068" s="2"/>
      <c r="F2068" s="3"/>
      <c r="G2068" s="191"/>
      <c r="H2068" s="3"/>
    </row>
    <row r="2069" ht="12.75" customHeight="1">
      <c r="C2069" s="1"/>
      <c r="D2069" s="2"/>
      <c r="F2069" s="3"/>
      <c r="G2069" s="191"/>
      <c r="H2069" s="3"/>
    </row>
    <row r="2070" ht="12.75" customHeight="1">
      <c r="C2070" s="1"/>
      <c r="D2070" s="2"/>
      <c r="F2070" s="3"/>
      <c r="G2070" s="191"/>
      <c r="H2070" s="3"/>
    </row>
    <row r="2071" ht="12.75" customHeight="1">
      <c r="C2071" s="1"/>
      <c r="D2071" s="2"/>
      <c r="F2071" s="3"/>
      <c r="G2071" s="191"/>
      <c r="H2071" s="3"/>
    </row>
    <row r="2072" ht="12.75" customHeight="1">
      <c r="C2072" s="1"/>
      <c r="D2072" s="2"/>
      <c r="F2072" s="3"/>
      <c r="G2072" s="191"/>
      <c r="H2072" s="3"/>
    </row>
    <row r="2073" ht="12.75" customHeight="1">
      <c r="C2073" s="1"/>
      <c r="D2073" s="2"/>
      <c r="F2073" s="3"/>
      <c r="G2073" s="191"/>
      <c r="H2073" s="3"/>
    </row>
    <row r="2074" ht="12.75" customHeight="1">
      <c r="C2074" s="1"/>
      <c r="D2074" s="2"/>
      <c r="F2074" s="3"/>
      <c r="G2074" s="191"/>
      <c r="H2074" s="3"/>
    </row>
    <row r="2075" ht="12.75" customHeight="1">
      <c r="C2075" s="1"/>
      <c r="D2075" s="2"/>
      <c r="F2075" s="3"/>
      <c r="G2075" s="191"/>
      <c r="H2075" s="3"/>
    </row>
    <row r="2076" ht="12.75" customHeight="1">
      <c r="C2076" s="1"/>
      <c r="D2076" s="2"/>
      <c r="F2076" s="3"/>
      <c r="G2076" s="191"/>
      <c r="H2076" s="3"/>
    </row>
    <row r="2077" ht="12.75" customHeight="1">
      <c r="C2077" s="1"/>
      <c r="D2077" s="2"/>
      <c r="F2077" s="3"/>
      <c r="G2077" s="191"/>
      <c r="H2077" s="3"/>
    </row>
    <row r="2078" ht="12.75" customHeight="1">
      <c r="C2078" s="1"/>
      <c r="D2078" s="2"/>
      <c r="F2078" s="3"/>
      <c r="G2078" s="191"/>
      <c r="H2078" s="3"/>
    </row>
    <row r="2079" ht="12.75" customHeight="1">
      <c r="C2079" s="1"/>
      <c r="D2079" s="2"/>
      <c r="F2079" s="3"/>
      <c r="G2079" s="191"/>
      <c r="H2079" s="3"/>
    </row>
    <row r="2080" ht="12.75" customHeight="1">
      <c r="C2080" s="1"/>
      <c r="D2080" s="2"/>
      <c r="F2080" s="3"/>
      <c r="G2080" s="191"/>
      <c r="H2080" s="3"/>
    </row>
    <row r="2081" ht="12.75" customHeight="1">
      <c r="C2081" s="1"/>
      <c r="D2081" s="2"/>
      <c r="F2081" s="3"/>
      <c r="G2081" s="191"/>
      <c r="H2081" s="3"/>
    </row>
    <row r="2082" ht="12.75" customHeight="1">
      <c r="C2082" s="1"/>
      <c r="D2082" s="2"/>
      <c r="F2082" s="3"/>
      <c r="G2082" s="191"/>
      <c r="H2082" s="3"/>
    </row>
    <row r="2083" ht="12.75" customHeight="1">
      <c r="C2083" s="1"/>
      <c r="D2083" s="2"/>
      <c r="F2083" s="3"/>
      <c r="G2083" s="191"/>
      <c r="H2083" s="3"/>
    </row>
    <row r="2084" ht="12.75" customHeight="1">
      <c r="C2084" s="1"/>
      <c r="D2084" s="2"/>
      <c r="F2084" s="3"/>
      <c r="G2084" s="191"/>
      <c r="H2084" s="3"/>
    </row>
    <row r="2085" ht="12.75" customHeight="1">
      <c r="C2085" s="1"/>
      <c r="D2085" s="2"/>
      <c r="F2085" s="3"/>
      <c r="G2085" s="191"/>
      <c r="H2085" s="3"/>
    </row>
    <row r="2086" ht="12.75" customHeight="1">
      <c r="C2086" s="1"/>
      <c r="D2086" s="2"/>
      <c r="F2086" s="3"/>
      <c r="G2086" s="191"/>
      <c r="H2086" s="3"/>
    </row>
    <row r="2087" ht="12.75" customHeight="1">
      <c r="C2087" s="1"/>
      <c r="D2087" s="2"/>
      <c r="F2087" s="3"/>
      <c r="G2087" s="191"/>
      <c r="H2087" s="3"/>
    </row>
    <row r="2088" ht="12.75" customHeight="1">
      <c r="C2088" s="1"/>
      <c r="D2088" s="2"/>
      <c r="F2088" s="3"/>
      <c r="G2088" s="191"/>
      <c r="H2088" s="3"/>
    </row>
    <row r="2089" ht="12.75" customHeight="1">
      <c r="C2089" s="1"/>
      <c r="D2089" s="2"/>
      <c r="F2089" s="3"/>
      <c r="G2089" s="191"/>
      <c r="H2089" s="3"/>
    </row>
    <row r="2090" ht="12.75" customHeight="1">
      <c r="C2090" s="1"/>
      <c r="D2090" s="2"/>
      <c r="F2090" s="3"/>
      <c r="G2090" s="191"/>
      <c r="H2090" s="3"/>
    </row>
    <row r="2091" ht="12.75" customHeight="1">
      <c r="C2091" s="1"/>
      <c r="D2091" s="2"/>
      <c r="F2091" s="3"/>
      <c r="G2091" s="191"/>
      <c r="H2091" s="3"/>
    </row>
    <row r="2092" ht="12.75" customHeight="1">
      <c r="C2092" s="1"/>
      <c r="D2092" s="2"/>
      <c r="F2092" s="3"/>
      <c r="G2092" s="191"/>
      <c r="H2092" s="3"/>
    </row>
    <row r="2093" ht="12.75" customHeight="1">
      <c r="C2093" s="1"/>
      <c r="D2093" s="2"/>
      <c r="F2093" s="3"/>
      <c r="G2093" s="191"/>
      <c r="H2093" s="3"/>
    </row>
    <row r="2094" ht="12.75" customHeight="1">
      <c r="C2094" s="1"/>
      <c r="D2094" s="2"/>
      <c r="F2094" s="3"/>
      <c r="G2094" s="191"/>
      <c r="H2094" s="3"/>
    </row>
    <row r="2095" ht="12.75" customHeight="1">
      <c r="C2095" s="1"/>
      <c r="D2095" s="2"/>
      <c r="F2095" s="3"/>
      <c r="G2095" s="191"/>
      <c r="H2095" s="3"/>
    </row>
    <row r="2096" ht="12.75" customHeight="1">
      <c r="C2096" s="1"/>
      <c r="D2096" s="2"/>
      <c r="F2096" s="3"/>
      <c r="G2096" s="191"/>
      <c r="H2096" s="3"/>
    </row>
    <row r="2097" ht="12.75" customHeight="1">
      <c r="C2097" s="1"/>
      <c r="D2097" s="2"/>
      <c r="F2097" s="3"/>
      <c r="G2097" s="191"/>
      <c r="H2097" s="3"/>
    </row>
    <row r="2098" ht="12.75" customHeight="1">
      <c r="C2098" s="1"/>
      <c r="D2098" s="2"/>
      <c r="F2098" s="3"/>
      <c r="G2098" s="191"/>
      <c r="H2098" s="3"/>
    </row>
    <row r="2099" ht="12.75" customHeight="1">
      <c r="C2099" s="1"/>
      <c r="D2099" s="2"/>
      <c r="F2099" s="3"/>
      <c r="G2099" s="191"/>
      <c r="H2099" s="3"/>
    </row>
    <row r="2100" ht="12.75" customHeight="1">
      <c r="C2100" s="1"/>
      <c r="D2100" s="2"/>
      <c r="F2100" s="3"/>
      <c r="G2100" s="191"/>
      <c r="H2100" s="3"/>
    </row>
    <row r="2101" ht="12.75" customHeight="1">
      <c r="C2101" s="1"/>
      <c r="D2101" s="2"/>
      <c r="F2101" s="3"/>
      <c r="G2101" s="191"/>
      <c r="H2101" s="3"/>
    </row>
    <row r="2102" ht="12.75" customHeight="1">
      <c r="C2102" s="1"/>
      <c r="D2102" s="2"/>
      <c r="F2102" s="3"/>
      <c r="G2102" s="191"/>
      <c r="H2102" s="3"/>
    </row>
    <row r="2103" ht="12.75" customHeight="1">
      <c r="C2103" s="1"/>
      <c r="D2103" s="2"/>
      <c r="F2103" s="3"/>
      <c r="G2103" s="191"/>
      <c r="H2103" s="3"/>
    </row>
    <row r="2104" ht="12.75" customHeight="1">
      <c r="C2104" s="1"/>
      <c r="D2104" s="2"/>
      <c r="F2104" s="3"/>
      <c r="G2104" s="191"/>
      <c r="H2104" s="3"/>
    </row>
    <row r="2105" ht="12.75" customHeight="1">
      <c r="C2105" s="1"/>
      <c r="D2105" s="2"/>
      <c r="F2105" s="3"/>
      <c r="G2105" s="191"/>
      <c r="H2105" s="3"/>
    </row>
    <row r="2106" ht="12.75" customHeight="1">
      <c r="C2106" s="1"/>
      <c r="D2106" s="2"/>
      <c r="F2106" s="3"/>
      <c r="G2106" s="191"/>
      <c r="H2106" s="3"/>
    </row>
    <row r="2107" ht="12.75" customHeight="1">
      <c r="C2107" s="1"/>
      <c r="D2107" s="2"/>
      <c r="F2107" s="3"/>
      <c r="G2107" s="191"/>
      <c r="H2107" s="3"/>
    </row>
    <row r="2108" ht="12.75" customHeight="1">
      <c r="C2108" s="1"/>
      <c r="D2108" s="2"/>
      <c r="F2108" s="3"/>
      <c r="G2108" s="191"/>
      <c r="H2108" s="3"/>
    </row>
    <row r="2109" ht="12.75" customHeight="1">
      <c r="C2109" s="1"/>
      <c r="D2109" s="2"/>
      <c r="F2109" s="3"/>
      <c r="G2109" s="191"/>
      <c r="H2109" s="3"/>
    </row>
    <row r="2110" ht="12.75" customHeight="1">
      <c r="C2110" s="1"/>
      <c r="D2110" s="2"/>
      <c r="F2110" s="3"/>
      <c r="G2110" s="191"/>
      <c r="H2110" s="3"/>
    </row>
    <row r="2111" ht="12.75" customHeight="1">
      <c r="C2111" s="1"/>
      <c r="D2111" s="2"/>
      <c r="F2111" s="3"/>
      <c r="G2111" s="191"/>
      <c r="H2111" s="3"/>
    </row>
    <row r="2112" ht="12.75" customHeight="1">
      <c r="C2112" s="1"/>
      <c r="D2112" s="2"/>
      <c r="F2112" s="3"/>
      <c r="G2112" s="191"/>
      <c r="H2112" s="3"/>
    </row>
    <row r="2113" ht="12.75" customHeight="1">
      <c r="C2113" s="1"/>
      <c r="D2113" s="2"/>
      <c r="F2113" s="3"/>
      <c r="G2113" s="191"/>
      <c r="H2113" s="3"/>
    </row>
    <row r="2114" ht="12.75" customHeight="1">
      <c r="C2114" s="1"/>
      <c r="D2114" s="2"/>
      <c r="F2114" s="3"/>
      <c r="G2114" s="191"/>
      <c r="H2114" s="3"/>
    </row>
    <row r="2115" ht="12.75" customHeight="1">
      <c r="C2115" s="1"/>
      <c r="D2115" s="2"/>
      <c r="F2115" s="3"/>
      <c r="G2115" s="191"/>
      <c r="H2115" s="3"/>
    </row>
    <row r="2116" ht="12.75" customHeight="1">
      <c r="C2116" s="1"/>
      <c r="D2116" s="2"/>
      <c r="F2116" s="3"/>
      <c r="G2116" s="191"/>
      <c r="H2116" s="3"/>
    </row>
    <row r="2117" ht="12.75" customHeight="1">
      <c r="C2117" s="1"/>
      <c r="D2117" s="2"/>
      <c r="F2117" s="3"/>
      <c r="G2117" s="191"/>
      <c r="H2117" s="3"/>
    </row>
    <row r="2118" ht="12.75" customHeight="1">
      <c r="C2118" s="1"/>
      <c r="D2118" s="2"/>
      <c r="F2118" s="3"/>
      <c r="G2118" s="191"/>
      <c r="H2118" s="3"/>
    </row>
    <row r="2119" ht="12.75" customHeight="1">
      <c r="C2119" s="1"/>
      <c r="D2119" s="2"/>
      <c r="F2119" s="3"/>
      <c r="G2119" s="191"/>
      <c r="H2119" s="3"/>
    </row>
    <row r="2120" ht="12.75" customHeight="1">
      <c r="C2120" s="1"/>
      <c r="D2120" s="2"/>
      <c r="F2120" s="3"/>
      <c r="G2120" s="191"/>
      <c r="H2120" s="3"/>
    </row>
    <row r="2121" ht="12.75" customHeight="1">
      <c r="C2121" s="1"/>
      <c r="D2121" s="2"/>
      <c r="F2121" s="3"/>
      <c r="G2121" s="191"/>
      <c r="H2121" s="3"/>
    </row>
    <row r="2122" ht="12.75" customHeight="1">
      <c r="C2122" s="1"/>
      <c r="D2122" s="2"/>
      <c r="F2122" s="3"/>
      <c r="G2122" s="191"/>
      <c r="H2122" s="3"/>
    </row>
    <row r="2123" ht="12.75" customHeight="1">
      <c r="C2123" s="1"/>
      <c r="D2123" s="2"/>
      <c r="F2123" s="3"/>
      <c r="G2123" s="191"/>
      <c r="H2123" s="3"/>
    </row>
    <row r="2124" ht="12.75" customHeight="1">
      <c r="C2124" s="1"/>
      <c r="D2124" s="2"/>
      <c r="F2124" s="3"/>
      <c r="G2124" s="191"/>
      <c r="H2124" s="3"/>
    </row>
    <row r="2125" ht="12.75" customHeight="1">
      <c r="C2125" s="1"/>
      <c r="D2125" s="2"/>
      <c r="F2125" s="3"/>
      <c r="G2125" s="191"/>
      <c r="H2125" s="3"/>
    </row>
    <row r="2126" ht="12.75" customHeight="1">
      <c r="C2126" s="1"/>
      <c r="D2126" s="2"/>
      <c r="F2126" s="3"/>
      <c r="G2126" s="191"/>
      <c r="H2126" s="3"/>
    </row>
    <row r="2127" ht="12.75" customHeight="1">
      <c r="C2127" s="1"/>
      <c r="D2127" s="2"/>
      <c r="F2127" s="3"/>
      <c r="G2127" s="191"/>
      <c r="H2127" s="3"/>
    </row>
    <row r="2128" ht="12.75" customHeight="1">
      <c r="C2128" s="1"/>
      <c r="D2128" s="2"/>
      <c r="F2128" s="3"/>
      <c r="G2128" s="191"/>
      <c r="H2128" s="3"/>
    </row>
    <row r="2129" ht="12.75" customHeight="1">
      <c r="C2129" s="1"/>
      <c r="D2129" s="2"/>
      <c r="F2129" s="3"/>
      <c r="G2129" s="191"/>
      <c r="H2129" s="3"/>
    </row>
    <row r="2130" ht="12.75" customHeight="1">
      <c r="C2130" s="1"/>
      <c r="D2130" s="2"/>
      <c r="F2130" s="3"/>
      <c r="G2130" s="191"/>
      <c r="H2130" s="3"/>
    </row>
    <row r="2131" ht="12.75" customHeight="1">
      <c r="C2131" s="1"/>
      <c r="D2131" s="2"/>
      <c r="F2131" s="3"/>
      <c r="G2131" s="191"/>
      <c r="H2131" s="3"/>
    </row>
    <row r="2132" ht="12.75" customHeight="1">
      <c r="C2132" s="1"/>
      <c r="D2132" s="2"/>
      <c r="F2132" s="3"/>
      <c r="G2132" s="191"/>
      <c r="H2132" s="3"/>
    </row>
    <row r="2133" ht="12.75" customHeight="1">
      <c r="C2133" s="1"/>
      <c r="D2133" s="2"/>
      <c r="F2133" s="3"/>
      <c r="G2133" s="191"/>
      <c r="H2133" s="3"/>
    </row>
    <row r="2134" ht="12.75" customHeight="1">
      <c r="C2134" s="1"/>
      <c r="D2134" s="2"/>
      <c r="F2134" s="3"/>
      <c r="G2134" s="191"/>
      <c r="H2134" s="3"/>
    </row>
    <row r="2135" ht="12.75" customHeight="1">
      <c r="C2135" s="1"/>
      <c r="D2135" s="2"/>
      <c r="F2135" s="3"/>
      <c r="G2135" s="191"/>
      <c r="H2135" s="3"/>
    </row>
    <row r="2136" ht="12.75" customHeight="1">
      <c r="C2136" s="1"/>
      <c r="D2136" s="2"/>
      <c r="F2136" s="3"/>
      <c r="G2136" s="191"/>
      <c r="H2136" s="3"/>
    </row>
    <row r="2137" ht="12.75" customHeight="1">
      <c r="C2137" s="1"/>
      <c r="D2137" s="2"/>
      <c r="F2137" s="3"/>
      <c r="G2137" s="191"/>
      <c r="H2137" s="3"/>
    </row>
    <row r="2138" ht="12.75" customHeight="1">
      <c r="C2138" s="1"/>
      <c r="D2138" s="2"/>
      <c r="F2138" s="3"/>
      <c r="G2138" s="191"/>
      <c r="H2138" s="3"/>
    </row>
    <row r="2139" ht="12.75" customHeight="1">
      <c r="C2139" s="1"/>
      <c r="D2139" s="2"/>
      <c r="F2139" s="3"/>
      <c r="G2139" s="191"/>
      <c r="H2139" s="3"/>
    </row>
    <row r="2140" ht="12.75" customHeight="1">
      <c r="C2140" s="1"/>
      <c r="D2140" s="2"/>
      <c r="F2140" s="3"/>
      <c r="G2140" s="191"/>
      <c r="H2140" s="3"/>
    </row>
    <row r="2141" ht="12.75" customHeight="1">
      <c r="C2141" s="1"/>
      <c r="D2141" s="2"/>
      <c r="F2141" s="3"/>
      <c r="G2141" s="191"/>
      <c r="H2141" s="3"/>
    </row>
    <row r="2142" ht="12.75" customHeight="1">
      <c r="C2142" s="1"/>
      <c r="D2142" s="2"/>
      <c r="F2142" s="3"/>
      <c r="G2142" s="191"/>
      <c r="H2142" s="3"/>
    </row>
    <row r="2143" ht="12.75" customHeight="1">
      <c r="C2143" s="1"/>
      <c r="D2143" s="2"/>
      <c r="F2143" s="3"/>
      <c r="G2143" s="191"/>
      <c r="H2143" s="3"/>
    </row>
    <row r="2144" ht="12.75" customHeight="1">
      <c r="C2144" s="1"/>
      <c r="D2144" s="2"/>
      <c r="F2144" s="3"/>
      <c r="G2144" s="191"/>
      <c r="H2144" s="3"/>
    </row>
    <row r="2145" ht="12.75" customHeight="1">
      <c r="C2145" s="1"/>
      <c r="D2145" s="2"/>
      <c r="F2145" s="3"/>
      <c r="G2145" s="191"/>
      <c r="H2145" s="3"/>
    </row>
    <row r="2146" ht="12.75" customHeight="1">
      <c r="C2146" s="1"/>
      <c r="D2146" s="2"/>
      <c r="F2146" s="3"/>
      <c r="G2146" s="191"/>
      <c r="H2146" s="3"/>
    </row>
    <row r="2147" ht="12.75" customHeight="1">
      <c r="C2147" s="1"/>
      <c r="D2147" s="2"/>
      <c r="F2147" s="3"/>
      <c r="G2147" s="191"/>
      <c r="H2147" s="3"/>
    </row>
    <row r="2148" ht="12.75" customHeight="1">
      <c r="C2148" s="1"/>
      <c r="D2148" s="2"/>
      <c r="F2148" s="3"/>
      <c r="G2148" s="191"/>
      <c r="H2148" s="3"/>
    </row>
    <row r="2149" ht="12.75" customHeight="1">
      <c r="C2149" s="1"/>
      <c r="D2149" s="2"/>
      <c r="F2149" s="3"/>
      <c r="G2149" s="191"/>
      <c r="H2149" s="3"/>
    </row>
    <row r="2150" ht="12.75" customHeight="1">
      <c r="C2150" s="1"/>
      <c r="D2150" s="2"/>
      <c r="F2150" s="3"/>
      <c r="G2150" s="191"/>
      <c r="H2150" s="3"/>
    </row>
    <row r="2151" ht="12.75" customHeight="1">
      <c r="C2151" s="1"/>
      <c r="D2151" s="2"/>
      <c r="F2151" s="3"/>
      <c r="G2151" s="191"/>
      <c r="H2151" s="3"/>
    </row>
    <row r="2152" ht="12.75" customHeight="1">
      <c r="C2152" s="1"/>
      <c r="D2152" s="2"/>
      <c r="F2152" s="3"/>
      <c r="G2152" s="191"/>
      <c r="H2152" s="3"/>
    </row>
    <row r="2153" ht="12.75" customHeight="1">
      <c r="C2153" s="1"/>
      <c r="D2153" s="2"/>
      <c r="F2153" s="3"/>
      <c r="G2153" s="191"/>
      <c r="H2153" s="3"/>
    </row>
    <row r="2154" ht="12.75" customHeight="1">
      <c r="C2154" s="1"/>
      <c r="D2154" s="2"/>
      <c r="F2154" s="3"/>
      <c r="G2154" s="191"/>
      <c r="H2154" s="3"/>
    </row>
    <row r="2155" ht="12.75" customHeight="1">
      <c r="C2155" s="1"/>
      <c r="D2155" s="2"/>
      <c r="F2155" s="3"/>
      <c r="G2155" s="191"/>
      <c r="H2155" s="3"/>
    </row>
    <row r="2156" ht="12.75" customHeight="1">
      <c r="C2156" s="1"/>
      <c r="D2156" s="2"/>
      <c r="F2156" s="3"/>
      <c r="G2156" s="191"/>
      <c r="H2156" s="3"/>
    </row>
    <row r="2157" ht="12.75" customHeight="1">
      <c r="C2157" s="1"/>
      <c r="D2157" s="2"/>
      <c r="F2157" s="3"/>
      <c r="G2157" s="191"/>
      <c r="H2157" s="3"/>
    </row>
    <row r="2158" ht="12.75" customHeight="1">
      <c r="C2158" s="1"/>
      <c r="D2158" s="2"/>
      <c r="F2158" s="3"/>
      <c r="G2158" s="191"/>
      <c r="H2158" s="3"/>
    </row>
    <row r="2159" ht="12.75" customHeight="1">
      <c r="C2159" s="1"/>
      <c r="D2159" s="2"/>
      <c r="F2159" s="3"/>
      <c r="G2159" s="191"/>
      <c r="H2159" s="3"/>
      <c r="AQ2159" s="188" t="s">
        <v>8</v>
      </c>
      <c r="AR2159" s="188" t="s">
        <v>179</v>
      </c>
      <c r="AS2159" s="4" t="s">
        <v>180</v>
      </c>
      <c r="AT2159" s="5" t="s">
        <v>181</v>
      </c>
      <c r="AU2159" s="5" t="s">
        <v>182</v>
      </c>
      <c r="AV2159" s="5" t="s">
        <v>183</v>
      </c>
    </row>
    <row r="2160" ht="12.75" customHeight="1">
      <c r="C2160" s="1"/>
      <c r="D2160" s="2"/>
      <c r="F2160" s="3"/>
      <c r="G2160" s="191"/>
      <c r="H2160" s="3"/>
      <c r="AQ2160" s="4">
        <v>20.01</v>
      </c>
      <c r="AR2160" s="189" t="s">
        <v>184</v>
      </c>
      <c r="AS2160" s="4" t="s">
        <v>119</v>
      </c>
      <c r="AT2160" s="5" t="s">
        <v>148</v>
      </c>
      <c r="AU2160" s="5" t="s">
        <v>156</v>
      </c>
      <c r="AV2160" s="5" t="s">
        <v>164</v>
      </c>
    </row>
    <row r="2161" ht="12.75" customHeight="1">
      <c r="C2161" s="1"/>
      <c r="D2161" s="2"/>
      <c r="F2161" s="3"/>
      <c r="G2161" s="191"/>
      <c r="H2161" s="3"/>
      <c r="AQ2161" s="4">
        <v>34.01</v>
      </c>
      <c r="AR2161" s="189" t="s">
        <v>184</v>
      </c>
      <c r="AS2161" s="4" t="s">
        <v>119</v>
      </c>
      <c r="AT2161" s="5" t="s">
        <v>148</v>
      </c>
      <c r="AU2161" s="5" t="s">
        <v>156</v>
      </c>
      <c r="AV2161" s="5" t="s">
        <v>164</v>
      </c>
      <c r="AX2161" s="188" t="s">
        <v>185</v>
      </c>
      <c r="AY2161" s="5" t="s">
        <v>180</v>
      </c>
      <c r="AZ2161" s="5" t="s">
        <v>186</v>
      </c>
      <c r="BA2161" s="5" t="s">
        <v>182</v>
      </c>
      <c r="BB2161" s="5" t="s">
        <v>183</v>
      </c>
    </row>
    <row r="2162" ht="12.75" customHeight="1">
      <c r="C2162" s="1"/>
      <c r="D2162" s="2"/>
      <c r="F2162" s="3"/>
      <c r="G2162" s="191"/>
      <c r="H2162" s="3"/>
      <c r="AQ2162" s="4">
        <v>36.01</v>
      </c>
      <c r="AR2162" s="189" t="s">
        <v>184</v>
      </c>
      <c r="AS2162" s="4" t="s">
        <v>119</v>
      </c>
      <c r="AT2162" s="5" t="s">
        <v>148</v>
      </c>
      <c r="AU2162" s="5" t="s">
        <v>156</v>
      </c>
      <c r="AV2162" s="5" t="s">
        <v>164</v>
      </c>
      <c r="AW2162" s="4">
        <v>20.01</v>
      </c>
      <c r="AX2162" s="5" t="s">
        <v>187</v>
      </c>
      <c r="AY2162" s="4" t="s">
        <v>188</v>
      </c>
      <c r="AZ2162" s="5" t="s">
        <v>127</v>
      </c>
      <c r="BA2162" s="5" t="s">
        <v>134</v>
      </c>
      <c r="BB2162" s="5" t="s">
        <v>141</v>
      </c>
    </row>
    <row r="2163" ht="12.75" customHeight="1">
      <c r="C2163" s="1"/>
      <c r="D2163" s="2"/>
      <c r="F2163" s="3"/>
      <c r="G2163" s="191"/>
      <c r="H2163" s="3"/>
      <c r="AQ2163" s="4">
        <v>40.01</v>
      </c>
      <c r="AR2163" s="189" t="s">
        <v>189</v>
      </c>
      <c r="AS2163" s="4" t="s">
        <v>190</v>
      </c>
      <c r="AT2163" s="5" t="s">
        <v>148</v>
      </c>
      <c r="AU2163" s="5" t="s">
        <v>156</v>
      </c>
      <c r="AV2163" s="5" t="s">
        <v>164</v>
      </c>
      <c r="AW2163" s="4">
        <v>30.01</v>
      </c>
      <c r="AX2163" s="5" t="s">
        <v>187</v>
      </c>
      <c r="AY2163" s="4" t="s">
        <v>188</v>
      </c>
      <c r="AZ2163" s="5" t="s">
        <v>127</v>
      </c>
      <c r="BA2163" s="5" t="s">
        <v>134</v>
      </c>
      <c r="BB2163" s="5" t="s">
        <v>141</v>
      </c>
    </row>
    <row r="2164" ht="12.75" customHeight="1">
      <c r="C2164" s="1"/>
      <c r="D2164" s="2"/>
      <c r="F2164" s="3"/>
      <c r="G2164" s="191"/>
      <c r="H2164" s="3"/>
      <c r="AQ2164" s="4">
        <v>45.01</v>
      </c>
      <c r="AR2164" s="189" t="s">
        <v>113</v>
      </c>
      <c r="AS2164" s="4" t="s">
        <v>191</v>
      </c>
      <c r="AT2164" s="5" t="s">
        <v>149</v>
      </c>
      <c r="AU2164" s="5" t="s">
        <v>156</v>
      </c>
      <c r="AV2164" s="5" t="s">
        <v>164</v>
      </c>
      <c r="AW2164" s="190">
        <v>35.01</v>
      </c>
      <c r="AX2164" s="5" t="s">
        <v>187</v>
      </c>
      <c r="AY2164" s="4" t="s">
        <v>188</v>
      </c>
      <c r="AZ2164" s="5" t="s">
        <v>127</v>
      </c>
      <c r="BA2164" s="5" t="s">
        <v>134</v>
      </c>
      <c r="BB2164" s="5" t="s">
        <v>141</v>
      </c>
    </row>
    <row r="2165" ht="12.75" customHeight="1">
      <c r="C2165" s="1"/>
      <c r="D2165" s="2"/>
      <c r="F2165" s="3"/>
      <c r="G2165" s="191"/>
      <c r="H2165" s="3"/>
      <c r="AQ2165" s="4">
        <v>50.01</v>
      </c>
      <c r="AR2165" s="189" t="s">
        <v>192</v>
      </c>
      <c r="AS2165" s="4" t="s">
        <v>123</v>
      </c>
      <c r="AT2165" s="5" t="s">
        <v>150</v>
      </c>
      <c r="AU2165" s="5" t="s">
        <v>156</v>
      </c>
      <c r="AV2165" s="5" t="s">
        <v>164</v>
      </c>
      <c r="AW2165" s="4">
        <v>36.01</v>
      </c>
      <c r="AX2165" s="5" t="s">
        <v>193</v>
      </c>
      <c r="AY2165" s="4" t="s">
        <v>194</v>
      </c>
      <c r="AZ2165" s="5" t="s">
        <v>127</v>
      </c>
      <c r="BA2165" s="5" t="s">
        <v>134</v>
      </c>
      <c r="BB2165" s="5" t="s">
        <v>141</v>
      </c>
    </row>
    <row r="2166" ht="12.75" customHeight="1">
      <c r="C2166" s="1"/>
      <c r="D2166" s="2"/>
      <c r="F2166" s="3"/>
      <c r="G2166" s="191"/>
      <c r="H2166" s="3"/>
      <c r="AQ2166" s="4">
        <v>50.01</v>
      </c>
      <c r="AR2166" s="189" t="s">
        <v>192</v>
      </c>
      <c r="AS2166" s="4" t="s">
        <v>123</v>
      </c>
      <c r="AT2166" s="5" t="s">
        <v>150</v>
      </c>
      <c r="AU2166" s="5" t="s">
        <v>156</v>
      </c>
      <c r="AV2166" s="5" t="s">
        <v>164</v>
      </c>
      <c r="AW2166" s="4">
        <v>40.01</v>
      </c>
      <c r="AX2166" s="5" t="s">
        <v>195</v>
      </c>
      <c r="AY2166" s="4" t="s">
        <v>196</v>
      </c>
      <c r="AZ2166" s="5" t="s">
        <v>127</v>
      </c>
      <c r="BA2166" s="5" t="s">
        <v>134</v>
      </c>
      <c r="BB2166" s="5" t="s">
        <v>141</v>
      </c>
    </row>
    <row r="2167" ht="12.75" customHeight="1">
      <c r="C2167" s="1"/>
      <c r="D2167" s="2"/>
      <c r="F2167" s="3"/>
      <c r="G2167" s="191"/>
      <c r="H2167" s="3"/>
      <c r="AQ2167" s="4">
        <v>56.01</v>
      </c>
      <c r="AR2167" s="189" t="s">
        <v>197</v>
      </c>
      <c r="AS2167" s="4" t="s">
        <v>124</v>
      </c>
      <c r="AT2167" s="5" t="s">
        <v>151</v>
      </c>
      <c r="AU2167" s="5" t="s">
        <v>157</v>
      </c>
      <c r="AV2167" s="5" t="s">
        <v>165</v>
      </c>
      <c r="AW2167" s="4">
        <v>44.01</v>
      </c>
      <c r="AX2167" s="5" t="s">
        <v>198</v>
      </c>
      <c r="AY2167" s="4" t="s">
        <v>199</v>
      </c>
      <c r="AZ2167" s="5" t="s">
        <v>128</v>
      </c>
      <c r="BA2167" s="5" t="s">
        <v>134</v>
      </c>
      <c r="BB2167" s="5" t="s">
        <v>141</v>
      </c>
    </row>
    <row r="2168" ht="12.75" customHeight="1">
      <c r="C2168" s="1"/>
      <c r="D2168" s="2"/>
      <c r="F2168" s="3"/>
      <c r="G2168" s="191"/>
      <c r="H2168" s="3"/>
      <c r="AQ2168" s="4">
        <v>62.01</v>
      </c>
      <c r="AR2168" s="189" t="s">
        <v>200</v>
      </c>
      <c r="AS2168" s="4" t="s">
        <v>125</v>
      </c>
      <c r="AT2168" s="5" t="s">
        <v>152</v>
      </c>
      <c r="AU2168" s="5" t="s">
        <v>158</v>
      </c>
      <c r="AV2168" s="5" t="s">
        <v>166</v>
      </c>
      <c r="AW2168" s="4">
        <v>48.01</v>
      </c>
      <c r="AX2168" s="5" t="s">
        <v>201</v>
      </c>
      <c r="AY2168" s="4" t="s">
        <v>202</v>
      </c>
      <c r="AZ2168" s="5" t="s">
        <v>129</v>
      </c>
      <c r="BA2168" s="5" t="s">
        <v>135</v>
      </c>
      <c r="BB2168" s="5" t="s">
        <v>142</v>
      </c>
    </row>
    <row r="2169" ht="12.75" customHeight="1">
      <c r="C2169" s="1"/>
      <c r="D2169" s="2"/>
      <c r="F2169" s="3"/>
      <c r="G2169" s="191"/>
      <c r="H2169" s="3"/>
      <c r="AQ2169" s="4">
        <v>69.01</v>
      </c>
      <c r="AR2169" s="189" t="s">
        <v>203</v>
      </c>
      <c r="AS2169" s="4" t="s">
        <v>204</v>
      </c>
      <c r="AT2169" s="5" t="s">
        <v>153</v>
      </c>
      <c r="AU2169" s="5" t="s">
        <v>159</v>
      </c>
      <c r="AV2169" s="5" t="s">
        <v>167</v>
      </c>
      <c r="AW2169" s="4">
        <v>53.01</v>
      </c>
      <c r="AX2169" s="5" t="s">
        <v>205</v>
      </c>
      <c r="AY2169" s="4" t="s">
        <v>206</v>
      </c>
      <c r="AZ2169" s="5" t="s">
        <v>130</v>
      </c>
      <c r="BA2169" s="5" t="s">
        <v>136</v>
      </c>
      <c r="BB2169" s="5" t="s">
        <v>143</v>
      </c>
    </row>
    <row r="2170" ht="12.75" customHeight="1">
      <c r="C2170" s="1"/>
      <c r="D2170" s="2"/>
      <c r="F2170" s="3"/>
      <c r="G2170" s="191"/>
      <c r="H2170" s="3"/>
      <c r="AQ2170" s="4">
        <v>77.01</v>
      </c>
      <c r="AR2170" s="189" t="s">
        <v>207</v>
      </c>
      <c r="AS2170" s="4" t="s">
        <v>208</v>
      </c>
      <c r="AT2170" s="5" t="s">
        <v>154</v>
      </c>
      <c r="AU2170" s="5" t="s">
        <v>160</v>
      </c>
      <c r="AV2170" s="5" t="s">
        <v>168</v>
      </c>
      <c r="AW2170" s="4">
        <v>58.01</v>
      </c>
      <c r="AX2170" s="5" t="s">
        <v>209</v>
      </c>
      <c r="AY2170" s="4" t="s">
        <v>210</v>
      </c>
      <c r="AZ2170" s="5" t="s">
        <v>131</v>
      </c>
      <c r="BA2170" s="5" t="s">
        <v>137</v>
      </c>
      <c r="BB2170" s="5" t="s">
        <v>144</v>
      </c>
    </row>
    <row r="2171" ht="12.75" customHeight="1">
      <c r="C2171" s="1"/>
      <c r="D2171" s="2"/>
      <c r="F2171" s="3"/>
      <c r="G2171" s="191"/>
      <c r="H2171" s="3"/>
      <c r="AQ2171" s="4">
        <v>85.01</v>
      </c>
      <c r="AR2171" s="189" t="s">
        <v>207</v>
      </c>
      <c r="AS2171" s="4" t="s">
        <v>208</v>
      </c>
      <c r="AT2171" s="5" t="s">
        <v>155</v>
      </c>
      <c r="AU2171" s="5" t="s">
        <v>161</v>
      </c>
      <c r="AV2171" s="5" t="s">
        <v>169</v>
      </c>
      <c r="AW2171" s="4">
        <v>63.01</v>
      </c>
      <c r="AX2171" s="5" t="s">
        <v>209</v>
      </c>
      <c r="AY2171" s="4" t="s">
        <v>210</v>
      </c>
      <c r="AZ2171" s="5" t="s">
        <v>132</v>
      </c>
      <c r="BA2171" s="5" t="s">
        <v>138</v>
      </c>
      <c r="BB2171" s="5" t="s">
        <v>145</v>
      </c>
    </row>
    <row r="2172" ht="12.75" customHeight="1">
      <c r="C2172" s="1"/>
      <c r="D2172" s="2"/>
      <c r="F2172" s="3"/>
      <c r="G2172" s="191"/>
      <c r="H2172" s="3"/>
      <c r="AQ2172" s="4">
        <v>94.01</v>
      </c>
      <c r="AR2172" s="189" t="s">
        <v>207</v>
      </c>
      <c r="AS2172" s="4" t="s">
        <v>208</v>
      </c>
      <c r="AT2172" s="5" t="s">
        <v>155</v>
      </c>
      <c r="AU2172" s="5" t="s">
        <v>162</v>
      </c>
      <c r="AV2172" s="5" t="s">
        <v>170</v>
      </c>
      <c r="AW2172" s="4">
        <v>69.01</v>
      </c>
      <c r="AX2172" s="5" t="s">
        <v>209</v>
      </c>
      <c r="AY2172" s="4" t="s">
        <v>210</v>
      </c>
      <c r="AZ2172" s="5" t="s">
        <v>133</v>
      </c>
      <c r="BA2172" s="5" t="s">
        <v>139</v>
      </c>
      <c r="BB2172" s="5" t="s">
        <v>146</v>
      </c>
    </row>
    <row r="2173" ht="12.75" customHeight="1">
      <c r="C2173" s="1"/>
      <c r="D2173" s="2"/>
      <c r="F2173" s="3"/>
      <c r="G2173" s="191"/>
      <c r="H2173" s="3"/>
      <c r="AQ2173" s="4">
        <v>105.01</v>
      </c>
      <c r="AR2173" s="189" t="s">
        <v>207</v>
      </c>
      <c r="AS2173" s="4" t="s">
        <v>208</v>
      </c>
      <c r="AT2173" s="5" t="s">
        <v>155</v>
      </c>
      <c r="AU2173" s="5" t="s">
        <v>163</v>
      </c>
      <c r="AV2173" s="5" t="s">
        <v>171</v>
      </c>
      <c r="AW2173" s="4">
        <v>75.01</v>
      </c>
      <c r="AX2173" s="5" t="s">
        <v>209</v>
      </c>
      <c r="AY2173" s="4" t="s">
        <v>210</v>
      </c>
      <c r="AZ2173" s="5" t="s">
        <v>133</v>
      </c>
      <c r="BA2173" s="5" t="s">
        <v>140</v>
      </c>
      <c r="BB2173" s="5" t="s">
        <v>147</v>
      </c>
    </row>
    <row r="2174" ht="12.75" customHeight="1">
      <c r="C2174" s="1"/>
      <c r="D2174" s="2"/>
      <c r="F2174" s="3"/>
      <c r="G2174" s="191"/>
      <c r="H2174" s="3"/>
      <c r="AQ2174" s="4">
        <v>110.0</v>
      </c>
      <c r="AR2174" s="189" t="s">
        <v>207</v>
      </c>
      <c r="AS2174" s="4" t="s">
        <v>208</v>
      </c>
      <c r="AT2174" s="5" t="s">
        <v>155</v>
      </c>
      <c r="AU2174" s="5" t="s">
        <v>163</v>
      </c>
      <c r="AV2174" s="5" t="s">
        <v>171</v>
      </c>
      <c r="AW2174" s="4">
        <v>110.0</v>
      </c>
      <c r="AX2174" s="5" t="s">
        <v>209</v>
      </c>
      <c r="AY2174" s="4" t="s">
        <v>210</v>
      </c>
      <c r="AZ2174" s="5" t="s">
        <v>133</v>
      </c>
      <c r="BA2174" s="5" t="s">
        <v>140</v>
      </c>
      <c r="BB2174" s="5" t="s">
        <v>147</v>
      </c>
    </row>
    <row r="2175" ht="12.75" customHeight="1">
      <c r="C2175" s="1"/>
      <c r="D2175" s="2"/>
      <c r="F2175" s="3"/>
      <c r="G2175" s="191"/>
      <c r="H2175" s="3"/>
      <c r="AQ2175" s="4">
        <v>120.0</v>
      </c>
      <c r="AR2175" s="189" t="s">
        <v>207</v>
      </c>
      <c r="AS2175" s="4" t="s">
        <v>208</v>
      </c>
      <c r="AT2175" s="5" t="s">
        <v>155</v>
      </c>
      <c r="AU2175" s="5" t="s">
        <v>163</v>
      </c>
      <c r="AV2175" s="5" t="s">
        <v>171</v>
      </c>
      <c r="AW2175" s="4">
        <v>140.0</v>
      </c>
      <c r="AX2175" s="5" t="s">
        <v>209</v>
      </c>
      <c r="AY2175" s="4" t="s">
        <v>210</v>
      </c>
      <c r="AZ2175" s="5" t="s">
        <v>133</v>
      </c>
      <c r="BA2175" s="5" t="s">
        <v>140</v>
      </c>
      <c r="BB2175" s="5" t="s">
        <v>147</v>
      </c>
    </row>
    <row r="2176" ht="12.75" customHeight="1">
      <c r="C2176" s="1"/>
      <c r="D2176" s="2"/>
      <c r="F2176" s="3"/>
      <c r="G2176" s="191"/>
      <c r="H2176" s="3"/>
      <c r="AQ2176" s="4">
        <v>130.0</v>
      </c>
      <c r="AR2176" s="189" t="s">
        <v>207</v>
      </c>
      <c r="AS2176" s="4" t="s">
        <v>208</v>
      </c>
      <c r="AT2176" s="5" t="s">
        <v>155</v>
      </c>
      <c r="AU2176" s="5" t="s">
        <v>163</v>
      </c>
      <c r="AV2176" s="5" t="s">
        <v>171</v>
      </c>
    </row>
    <row r="2177" ht="12.75" customHeight="1">
      <c r="C2177" s="1"/>
      <c r="D2177" s="2"/>
      <c r="F2177" s="3"/>
      <c r="G2177" s="191"/>
      <c r="H2177" s="3"/>
      <c r="AQ2177" s="4">
        <v>140.0</v>
      </c>
      <c r="AR2177" s="189" t="s">
        <v>207</v>
      </c>
      <c r="AS2177" s="4" t="s">
        <v>208</v>
      </c>
      <c r="AT2177" s="5" t="s">
        <v>155</v>
      </c>
      <c r="AU2177" s="5" t="s">
        <v>163</v>
      </c>
      <c r="AV2177" s="5" t="s">
        <v>171</v>
      </c>
    </row>
  </sheetData>
  <mergeCells count="32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C54:C57"/>
    <mergeCell ref="C60:C63"/>
    <mergeCell ref="C66:C69"/>
    <mergeCell ref="F71:S71"/>
    <mergeCell ref="F73:J73"/>
    <mergeCell ref="N73:P73"/>
    <mergeCell ref="R73:S73"/>
    <mergeCell ref="R74:S74"/>
    <mergeCell ref="F76:J76"/>
    <mergeCell ref="F79:J79"/>
    <mergeCell ref="R78:S78"/>
    <mergeCell ref="R79:S79"/>
    <mergeCell ref="N74:P74"/>
    <mergeCell ref="N75:P75"/>
    <mergeCell ref="R75:S75"/>
    <mergeCell ref="N77:P77"/>
    <mergeCell ref="R77:S77"/>
    <mergeCell ref="N78:P78"/>
    <mergeCell ref="N79:P79"/>
  </mergeCells>
  <conditionalFormatting sqref="F1:F2177">
    <cfRule type="cellIs" dxfId="0" priority="1" operator="greaterThan">
      <formula>2011</formula>
    </cfRule>
  </conditionalFormatting>
  <conditionalFormatting sqref="J1:L2177 N1:P2177">
    <cfRule type="cellIs" dxfId="0" priority="2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66FF"/>
    <pageSetUpPr fitToPage="1"/>
  </sheetPr>
  <sheetViews>
    <sheetView workbookViewId="0"/>
  </sheetViews>
  <sheetFormatPr customHeight="1" defaultColWidth="12.63" defaultRowHeight="15.0"/>
  <cols>
    <col customWidth="1" hidden="1" min="1" max="1" width="17.38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6.38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hidden="1" min="23" max="24" width="14.0"/>
    <col customWidth="1" hidden="1" min="25" max="25" width="13.88"/>
    <col customWidth="1" hidden="1" min="26" max="27" width="14.0"/>
    <col customWidth="1" hidden="1" min="28" max="29" width="13.38"/>
    <col customWidth="1" hidden="1" min="30" max="31" width="11.38"/>
    <col customWidth="1" min="32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t="12.75" hidden="1" customHeight="1">
      <c r="A1" s="301"/>
      <c r="C1" s="1"/>
      <c r="D1" s="2"/>
      <c r="F1" s="3"/>
      <c r="H1" s="3"/>
    </row>
    <row r="2" ht="12.75" hidden="1" customHeight="1">
      <c r="A2" s="301"/>
      <c r="C2" s="1"/>
      <c r="D2" s="2"/>
      <c r="F2" s="3"/>
      <c r="H2" s="3"/>
      <c r="V2" s="4">
        <v>1.0</v>
      </c>
      <c r="W2" s="5" t="s">
        <v>0</v>
      </c>
    </row>
    <row r="3" ht="12.75" hidden="1" customHeight="1">
      <c r="A3" s="301"/>
      <c r="C3" s="1"/>
      <c r="D3" s="2"/>
      <c r="F3" s="3"/>
      <c r="H3" s="3"/>
      <c r="V3" s="4">
        <v>2.0</v>
      </c>
      <c r="W3" s="5" t="s">
        <v>1</v>
      </c>
    </row>
    <row r="4" ht="12.75" hidden="1" customHeight="1">
      <c r="A4" s="301"/>
      <c r="C4" s="1"/>
      <c r="D4" s="2"/>
      <c r="F4" s="3"/>
      <c r="H4" s="3"/>
      <c r="V4" s="4">
        <v>3.0</v>
      </c>
      <c r="W4" s="5" t="s">
        <v>2</v>
      </c>
    </row>
    <row r="5" ht="12.75" hidden="1" customHeight="1">
      <c r="A5" s="301"/>
      <c r="C5" s="1"/>
      <c r="D5" s="2"/>
      <c r="F5" s="3"/>
      <c r="H5" s="3"/>
      <c r="V5" s="4">
        <v>4.0</v>
      </c>
      <c r="W5" s="5" t="s">
        <v>2</v>
      </c>
    </row>
    <row r="6" ht="12.75" hidden="1" customHeight="1">
      <c r="A6" s="301"/>
      <c r="C6" s="1"/>
      <c r="D6" s="2"/>
      <c r="F6" s="3"/>
      <c r="H6" s="3"/>
      <c r="V6" s="4">
        <v>5.0</v>
      </c>
      <c r="W6" s="5" t="s">
        <v>3</v>
      </c>
    </row>
    <row r="7" ht="12.75" hidden="1" customHeight="1">
      <c r="A7" s="301"/>
      <c r="C7" s="1"/>
      <c r="D7" s="2"/>
      <c r="F7" s="3"/>
      <c r="H7" s="3"/>
      <c r="V7" s="4">
        <v>6.0</v>
      </c>
      <c r="W7" s="5" t="s">
        <v>4</v>
      </c>
    </row>
    <row r="8" ht="12.75" hidden="1" customHeight="1">
      <c r="A8" s="301"/>
      <c r="C8" s="1"/>
      <c r="D8" s="2"/>
      <c r="F8" s="3"/>
      <c r="H8" s="3"/>
      <c r="V8" s="4">
        <v>7.0</v>
      </c>
      <c r="W8" s="5" t="s">
        <v>5</v>
      </c>
    </row>
    <row r="9" ht="12.75" hidden="1" customHeight="1">
      <c r="A9" s="301"/>
      <c r="C9" s="1"/>
      <c r="D9" s="2"/>
      <c r="F9" s="3"/>
      <c r="H9" s="3"/>
      <c r="V9" s="4">
        <v>8.0</v>
      </c>
      <c r="W9" s="5" t="s">
        <v>6</v>
      </c>
    </row>
    <row r="10" ht="15.75" hidden="1" customHeight="1">
      <c r="A10" s="301"/>
      <c r="C10" s="1"/>
      <c r="D10" s="2"/>
      <c r="F10" s="3"/>
      <c r="H10" s="3"/>
      <c r="V10" s="6">
        <v>9.0</v>
      </c>
      <c r="W10" s="7" t="s">
        <v>7</v>
      </c>
    </row>
    <row r="11" ht="12.75" hidden="1" customHeight="1">
      <c r="A11" s="301"/>
      <c r="C11" s="1"/>
      <c r="D11" s="2"/>
      <c r="F11" s="3"/>
      <c r="H11" s="3"/>
    </row>
    <row r="12" ht="12.75" hidden="1" customHeight="1">
      <c r="A12" s="301"/>
      <c r="C12" s="1"/>
      <c r="D12" s="2"/>
      <c r="F12" s="3"/>
      <c r="H12" s="3"/>
    </row>
    <row r="13" ht="18.0" hidden="1" customHeight="1">
      <c r="A13" s="301"/>
      <c r="C13" s="1"/>
      <c r="D13" s="2"/>
      <c r="F13" s="3"/>
      <c r="H13" s="3"/>
      <c r="R13" s="8">
        <f>((SUM(Q13:Q17))-MIN(Q13:Q17))</f>
        <v>0</v>
      </c>
    </row>
    <row r="14" ht="12.75" hidden="1" customHeight="1">
      <c r="A14" s="301"/>
      <c r="C14" s="1"/>
      <c r="D14" s="2"/>
      <c r="F14" s="3"/>
      <c r="H14" s="3"/>
    </row>
    <row r="15" ht="12.75" hidden="1" customHeight="1">
      <c r="A15" s="301"/>
      <c r="C15" s="1"/>
      <c r="D15" s="2"/>
      <c r="F15" s="3"/>
      <c r="H15" s="3"/>
    </row>
    <row r="16" ht="12.75" hidden="1" customHeight="1">
      <c r="A16" s="301"/>
      <c r="C16" s="1"/>
      <c r="D16" s="2"/>
      <c r="F16" s="3"/>
      <c r="H16" s="3"/>
      <c r="V16" s="4" t="s">
        <v>8</v>
      </c>
    </row>
    <row r="17" ht="12.75" hidden="1" customHeight="1">
      <c r="A17" s="301"/>
      <c r="C17" s="1"/>
      <c r="D17" s="2"/>
      <c r="F17" s="3"/>
      <c r="H17" s="3"/>
    </row>
    <row r="18" ht="5.25" customHeight="1">
      <c r="A18" s="301"/>
      <c r="C18" s="1"/>
      <c r="D18" s="2"/>
      <c r="F18" s="3"/>
      <c r="H18" s="3"/>
    </row>
    <row r="19" ht="12.75" customHeight="1">
      <c r="A19" s="301"/>
      <c r="C19" s="1"/>
      <c r="D19" s="2"/>
      <c r="F19" s="3"/>
      <c r="H19" s="3"/>
    </row>
    <row r="20">
      <c r="A20" s="301"/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302"/>
      <c r="B21" s="18"/>
      <c r="C21" s="19"/>
      <c r="D21" s="20" t="s">
        <v>15</v>
      </c>
      <c r="E21" s="21"/>
      <c r="F21" s="22" t="s">
        <v>16</v>
      </c>
      <c r="H21" s="23"/>
      <c r="I21" s="24"/>
      <c r="J21" s="303" t="s">
        <v>283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ht="12.75" customHeight="1">
      <c r="A22" s="33" t="s">
        <v>20</v>
      </c>
      <c r="B22" s="33"/>
      <c r="C22" s="34"/>
      <c r="D22" s="35" t="s">
        <v>21</v>
      </c>
      <c r="E22" s="36" t="s">
        <v>22</v>
      </c>
      <c r="F22" s="36" t="s">
        <v>23</v>
      </c>
      <c r="G22" s="36" t="s">
        <v>24</v>
      </c>
      <c r="H22" s="37" t="s">
        <v>25</v>
      </c>
      <c r="I22" s="38" t="s">
        <v>26</v>
      </c>
      <c r="J22" s="36">
        <v>1.0</v>
      </c>
      <c r="K22" s="36">
        <v>2.0</v>
      </c>
      <c r="L22" s="36">
        <v>3.0</v>
      </c>
      <c r="M22" s="37" t="s">
        <v>27</v>
      </c>
      <c r="N22" s="36">
        <v>1.0</v>
      </c>
      <c r="O22" s="36">
        <v>2.0</v>
      </c>
      <c r="P22" s="36">
        <v>3.0</v>
      </c>
      <c r="Q22" s="37" t="s">
        <v>28</v>
      </c>
      <c r="R22" s="36" t="s">
        <v>29</v>
      </c>
      <c r="S22" s="36" t="s">
        <v>30</v>
      </c>
      <c r="T22" s="39" t="s">
        <v>31</v>
      </c>
      <c r="U22" s="21"/>
      <c r="V22" s="40" t="s">
        <v>32</v>
      </c>
      <c r="W22" s="41" t="str">
        <f>R22-HLOOKUP(V22,$AL$879:$EG$886,2)</f>
        <v>#VALUE!</v>
      </c>
      <c r="X22" s="41" t="str">
        <f>R22-HLOOKUP(V22,$AL$879:$EG$886,3)</f>
        <v>#VALUE!</v>
      </c>
      <c r="Y22" s="41" t="str">
        <f>R22-HLOOKUP(V22,$AL$879:$EG$886,4)</f>
        <v>#VALUE!</v>
      </c>
      <c r="Z22" s="41" t="str">
        <f>R22-HLOOKUP(V22,$AL$879:$EG$886,5)</f>
        <v>#VALUE!</v>
      </c>
      <c r="AA22" s="41" t="str">
        <f>R22-HLOOKUP(V22,$AL$879:$EG$886,6)</f>
        <v>#VALUE!</v>
      </c>
      <c r="AB22" s="41" t="str">
        <f>R22-HLOOKUP(V22,$AL$879:$EG$886,7)</f>
        <v>#VALUE!</v>
      </c>
      <c r="AC22" s="41" t="str">
        <f>R22-HLOOKUP(V22,$AL$879:$EG$886,8)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 ht="21.75" customHeight="1">
      <c r="A23" s="43" t="s">
        <v>8</v>
      </c>
      <c r="B23" s="43"/>
      <c r="C23" s="44" t="s">
        <v>33</v>
      </c>
      <c r="D23" s="45" t="s">
        <v>34</v>
      </c>
      <c r="E23" s="100" t="s">
        <v>91</v>
      </c>
      <c r="F23" s="47"/>
      <c r="G23" s="48"/>
      <c r="H23" s="49"/>
      <c r="I23" s="49" t="s">
        <v>8</v>
      </c>
      <c r="J23" s="304"/>
      <c r="K23" s="51"/>
      <c r="L23" s="51"/>
      <c r="M23" s="51"/>
      <c r="N23" s="51"/>
      <c r="O23" s="51"/>
      <c r="P23" s="51"/>
      <c r="Q23" s="51"/>
      <c r="R23" s="51"/>
      <c r="S23" s="52">
        <f>SUM(S24:S27)</f>
        <v>504.28</v>
      </c>
      <c r="T23" s="51"/>
      <c r="U23" s="51"/>
      <c r="V23" s="53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504.28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 ht="18.0" customHeight="1">
      <c r="A24" s="56">
        <f t="shared" ref="A24:A27" si="1">IF(R24="","",IF(B24="HOMME",10^(0.938573813*LOG(G24/157.141)^2)*R24,IF(B24="FEMME",10^(1.005487664 * LOG(G24/112.811)^2)*R24,"")))</f>
        <v>173.1390412</v>
      </c>
      <c r="B24" s="57" t="s">
        <v>41</v>
      </c>
      <c r="C24" s="58" t="str">
        <f>IF(S23="","",RANK(S23,$AE$23:$AE$30,0))</f>
        <v>#REF!</v>
      </c>
      <c r="D24" s="59" t="s">
        <v>284</v>
      </c>
      <c r="E24" s="60" t="s">
        <v>285</v>
      </c>
      <c r="F24" s="61">
        <v>2008.0</v>
      </c>
      <c r="G24" s="62">
        <v>54.72</v>
      </c>
      <c r="H24" s="63"/>
      <c r="I24" s="64"/>
      <c r="J24" s="107">
        <v>-36.0</v>
      </c>
      <c r="K24" s="107">
        <v>-36.0</v>
      </c>
      <c r="L24" s="107">
        <v>-36.0</v>
      </c>
      <c r="M24" s="66">
        <f t="shared" ref="M24:M27" si="2">IF(MAXA(J24+K24,K24+L24,J24+L24,J24,K24,L24)&lt;=0,0,MAXA(J24+K24,K24+L24,J24+L24,J24,K24,L24))</f>
        <v>0</v>
      </c>
      <c r="N24" s="65">
        <v>54.0</v>
      </c>
      <c r="O24" s="65">
        <v>56.0</v>
      </c>
      <c r="P24" s="107">
        <v>-58.0</v>
      </c>
      <c r="Q24" s="66">
        <f t="shared" ref="Q24:Q27" si="3">IF(MAXA(N24+O24,O24+P24,N24+P24,N24,O24,P24)&lt;=0,0,MAXA(N24+O24,O24+P24,N24+P24,N24,O24,P24))</f>
        <v>110</v>
      </c>
      <c r="R24" s="67">
        <f t="shared" ref="R24:R27" si="4">Q24+M24</f>
        <v>110</v>
      </c>
      <c r="S24" s="68">
        <f t="shared" ref="S24:S27" si="5">R24-G24</f>
        <v>55.28</v>
      </c>
      <c r="T24" s="69" t="str">
        <f t="shared" ref="T24:T27" si="6">IF(U24=AC24,$W$2,IF(U24=AB24,$W$3,IF(U24=AA24,$W$5,IF(U24=Z24,$W$6,IF(U24=Y24,$W$7,IF(U24=X24,$W$8,IF(U24&gt;=0,$W$9,$W$10)))))))</f>
        <v>#N/A</v>
      </c>
      <c r="U24" s="70" t="str">
        <f t="shared" ref="U24:U27" si="7">IF(AC24&gt;=0,AC24,IF(AB24&gt;=0,AB24,IF(AA24&gt;=0,AA24,IF(Z24&gt;=0,Z24,IF(Y24&gt;=0,Y24,IF(X24&gt;=0,X24,W24))))))</f>
        <v>#N/A</v>
      </c>
      <c r="V24" s="71" t="str">
        <f t="shared" ref="V24:V27" si="8">IF(B24="HOMME",IF(OR(F24="SEN",F24&lt;1998),VLOOKUP(G24,$AQ$2155:$AV$2173,6),IF(AND(F24&gt;1997,F24&lt;2000),VLOOKUP(G24,$AQ$2155:$AV$2173,5),IF(AND(F24&gt;1999,F24&lt;2002),VLOOKUP(G24,$AQ$2155:$AV$2173,4),IF(AND(F24&gt;2001,F24&lt;2004),VLOOKUP(G24,$AQ$2155:$AV$2173,3),VLOOKUP(G24,$AQ$2155:$AV$2173,2))))), IF(OR(F24="SEN",F24&lt;1998),VLOOKUP(G24,$AW$2158:$BB$2171,6),IF(AND(F24&gt;1997,F24&lt;2000),VLOOKUP(G24,$AW$2158:$BB$2171,5),IF(AND(F24&gt;1999,F24&lt;2002),VLOOKUP(G24,$AW$2158:$BB$2171,4),IF(AND(F24&gt;2001,F24&lt;2004),VLOOKUP(G24,$AW$2158:$BB$2171,3),VLOOKUP(G24,$AW$2158:$BB$2171,2))))))</f>
        <v>B56</v>
      </c>
      <c r="W24" s="72" t="str">
        <f t="shared" ref="W24:W27" si="9">R24-HLOOKUP(V24,$AL$879:$DW$886,2,FALSE)</f>
        <v>#N/A</v>
      </c>
      <c r="X24" s="72" t="str">
        <f t="shared" ref="X24:X27" si="10">R24-HLOOKUP(V24,$AL$879:$DW$886,3,FALSE)</f>
        <v>#N/A</v>
      </c>
      <c r="Y24" s="72" t="str">
        <f t="shared" ref="Y24:Y27" si="11">R24-HLOOKUP(V24,$AL$879:$DW$886,4,FALSE)</f>
        <v>#N/A</v>
      </c>
      <c r="Z24" s="72" t="str">
        <f t="shared" ref="Z24:Z27" si="12">R24-HLOOKUP(V24,$AL$879:$EG$886,5,FALSE)</f>
        <v>#N/A</v>
      </c>
      <c r="AA24" s="72" t="str">
        <f t="shared" ref="AA24:AA27" si="13">R24-HLOOKUP(V24,$AL$879:$DW$886,6,FALSE)</f>
        <v>#N/A</v>
      </c>
      <c r="AB24" s="72" t="str">
        <f t="shared" ref="AB24:AB27" si="14">R24-HLOOKUP(V24,$AL$879:$DW$886,7,FALSE)</f>
        <v>#N/A</v>
      </c>
      <c r="AC24" s="72" t="str">
        <f t="shared" ref="AC24:AC27" si="15">R24-HLOOKUP(V24,$AL$879:$DW$886,8,FALSE)</f>
        <v>#N/A</v>
      </c>
      <c r="AD24" s="54"/>
      <c r="AE24" s="55">
        <f>S29</f>
        <v>440.19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 ht="18.0" customHeight="1">
      <c r="A25" s="56">
        <f t="shared" si="1"/>
        <v>289.8777169</v>
      </c>
      <c r="B25" s="57" t="s">
        <v>41</v>
      </c>
      <c r="C25" s="73"/>
      <c r="D25" s="59" t="s">
        <v>286</v>
      </c>
      <c r="E25" s="60" t="s">
        <v>287</v>
      </c>
      <c r="F25" s="61">
        <v>2008.0</v>
      </c>
      <c r="G25" s="62">
        <v>72.94</v>
      </c>
      <c r="H25" s="63"/>
      <c r="I25" s="64"/>
      <c r="J25" s="65">
        <v>46.0</v>
      </c>
      <c r="K25" s="65">
        <v>48.0</v>
      </c>
      <c r="L25" s="65">
        <v>50.0</v>
      </c>
      <c r="M25" s="66">
        <f t="shared" si="2"/>
        <v>98</v>
      </c>
      <c r="N25" s="65">
        <v>62.0</v>
      </c>
      <c r="O25" s="65">
        <v>64.0</v>
      </c>
      <c r="P25" s="65">
        <v>66.0</v>
      </c>
      <c r="Q25" s="66">
        <f t="shared" si="3"/>
        <v>130</v>
      </c>
      <c r="R25" s="67">
        <f t="shared" si="4"/>
        <v>228</v>
      </c>
      <c r="S25" s="68">
        <f t="shared" si="5"/>
        <v>155.06</v>
      </c>
      <c r="T25" s="69" t="str">
        <f t="shared" si="6"/>
        <v>#N/A</v>
      </c>
      <c r="U25" s="70" t="str">
        <f t="shared" si="7"/>
        <v>#N/A</v>
      </c>
      <c r="V25" s="71" t="str">
        <f t="shared" si="8"/>
        <v>B77</v>
      </c>
      <c r="W25" s="72" t="str">
        <f t="shared" si="9"/>
        <v>#N/A</v>
      </c>
      <c r="X25" s="72" t="str">
        <f t="shared" si="10"/>
        <v>#N/A</v>
      </c>
      <c r="Y25" s="72" t="str">
        <f t="shared" si="11"/>
        <v>#N/A</v>
      </c>
      <c r="Z25" s="72" t="str">
        <f t="shared" si="12"/>
        <v>#N/A</v>
      </c>
      <c r="AA25" s="72" t="str">
        <f t="shared" si="13"/>
        <v>#N/A</v>
      </c>
      <c r="AB25" s="72" t="str">
        <f t="shared" si="14"/>
        <v>#N/A</v>
      </c>
      <c r="AC25" s="72" t="str">
        <f t="shared" si="15"/>
        <v>#N/A</v>
      </c>
      <c r="AD25" s="54"/>
      <c r="AE25" s="55">
        <f>S35</f>
        <v>361.98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 ht="18.0" customHeight="1">
      <c r="A26" s="56">
        <f t="shared" si="1"/>
        <v>267.7371775</v>
      </c>
      <c r="B26" s="57" t="s">
        <v>41</v>
      </c>
      <c r="C26" s="73"/>
      <c r="D26" s="59" t="s">
        <v>288</v>
      </c>
      <c r="E26" s="60" t="s">
        <v>289</v>
      </c>
      <c r="F26" s="61">
        <v>2009.0</v>
      </c>
      <c r="G26" s="62">
        <v>73.17</v>
      </c>
      <c r="H26" s="63"/>
      <c r="I26" s="64"/>
      <c r="J26" s="107">
        <v>-46.0</v>
      </c>
      <c r="K26" s="65">
        <v>46.0</v>
      </c>
      <c r="L26" s="65">
        <v>48.0</v>
      </c>
      <c r="M26" s="66">
        <f t="shared" si="2"/>
        <v>94</v>
      </c>
      <c r="N26" s="107">
        <v>-58.0</v>
      </c>
      <c r="O26" s="65">
        <v>58.0</v>
      </c>
      <c r="P26" s="65">
        <v>59.0</v>
      </c>
      <c r="Q26" s="66">
        <f t="shared" si="3"/>
        <v>117</v>
      </c>
      <c r="R26" s="67">
        <f t="shared" si="4"/>
        <v>211</v>
      </c>
      <c r="S26" s="68">
        <f t="shared" si="5"/>
        <v>137.83</v>
      </c>
      <c r="T26" s="69" t="str">
        <f t="shared" si="6"/>
        <v>#N/A</v>
      </c>
      <c r="U26" s="70" t="str">
        <f t="shared" si="7"/>
        <v>#N/A</v>
      </c>
      <c r="V26" s="71" t="str">
        <f t="shared" si="8"/>
        <v>B77</v>
      </c>
      <c r="W26" s="72" t="str">
        <f t="shared" si="9"/>
        <v>#N/A</v>
      </c>
      <c r="X26" s="72" t="str">
        <f t="shared" si="10"/>
        <v>#N/A</v>
      </c>
      <c r="Y26" s="72" t="str">
        <f t="shared" si="11"/>
        <v>#N/A</v>
      </c>
      <c r="Z26" s="72" t="str">
        <f t="shared" si="12"/>
        <v>#N/A</v>
      </c>
      <c r="AA26" s="72" t="str">
        <f t="shared" si="13"/>
        <v>#N/A</v>
      </c>
      <c r="AB26" s="72" t="str">
        <f t="shared" si="14"/>
        <v>#N/A</v>
      </c>
      <c r="AC26" s="72" t="str">
        <f t="shared" si="15"/>
        <v>#N/A</v>
      </c>
      <c r="AD26" s="54"/>
      <c r="AE26" s="55">
        <f>S41</f>
        <v>323.48</v>
      </c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 ht="18.75" customHeight="1">
      <c r="A27" s="56">
        <f t="shared" si="1"/>
        <v>298.4942846</v>
      </c>
      <c r="B27" s="57" t="s">
        <v>41</v>
      </c>
      <c r="C27" s="73"/>
      <c r="D27" s="74" t="s">
        <v>290</v>
      </c>
      <c r="E27" s="75" t="s">
        <v>291</v>
      </c>
      <c r="F27" s="76">
        <v>2008.0</v>
      </c>
      <c r="G27" s="77">
        <v>67.89</v>
      </c>
      <c r="H27" s="78"/>
      <c r="I27" s="79"/>
      <c r="J27" s="80">
        <v>46.0</v>
      </c>
      <c r="K27" s="80">
        <v>48.0</v>
      </c>
      <c r="L27" s="113">
        <v>-50.0</v>
      </c>
      <c r="M27" s="81">
        <f t="shared" si="2"/>
        <v>94</v>
      </c>
      <c r="N27" s="80">
        <v>62.0</v>
      </c>
      <c r="O27" s="80">
        <v>64.0</v>
      </c>
      <c r="P27" s="80">
        <v>66.0</v>
      </c>
      <c r="Q27" s="81">
        <f t="shared" si="3"/>
        <v>130</v>
      </c>
      <c r="R27" s="82">
        <f t="shared" si="4"/>
        <v>224</v>
      </c>
      <c r="S27" s="83">
        <f t="shared" si="5"/>
        <v>156.11</v>
      </c>
      <c r="T27" s="84" t="str">
        <f t="shared" si="6"/>
        <v>#N/A</v>
      </c>
      <c r="U27" s="85" t="str">
        <f t="shared" si="7"/>
        <v>#N/A</v>
      </c>
      <c r="V27" s="86" t="str">
        <f t="shared" si="8"/>
        <v>B69</v>
      </c>
      <c r="W27" s="72" t="str">
        <f t="shared" si="9"/>
        <v>#N/A</v>
      </c>
      <c r="X27" s="72" t="str">
        <f t="shared" si="10"/>
        <v>#N/A</v>
      </c>
      <c r="Y27" s="72" t="str">
        <f t="shared" si="11"/>
        <v>#N/A</v>
      </c>
      <c r="Z27" s="72" t="str">
        <f t="shared" si="12"/>
        <v>#N/A</v>
      </c>
      <c r="AA27" s="72" t="str">
        <f t="shared" si="13"/>
        <v>#N/A</v>
      </c>
      <c r="AB27" s="72" t="str">
        <f t="shared" si="14"/>
        <v>#N/A</v>
      </c>
      <c r="AC27" s="72" t="str">
        <f t="shared" si="15"/>
        <v>#N/A</v>
      </c>
      <c r="AD27" s="54"/>
      <c r="AE27" s="55">
        <f>S47</f>
        <v>486.53</v>
      </c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87"/>
      <c r="D28" s="114"/>
      <c r="E28" s="115"/>
      <c r="F28" s="116"/>
      <c r="G28" s="116"/>
      <c r="H28" s="116"/>
      <c r="I28" s="117"/>
      <c r="J28" s="118"/>
      <c r="K28" s="118"/>
      <c r="L28" s="118"/>
      <c r="M28" s="112"/>
      <c r="N28" s="118"/>
      <c r="O28" s="118"/>
      <c r="P28" s="118"/>
      <c r="Q28" s="112"/>
      <c r="R28" s="305"/>
      <c r="S28" s="96"/>
      <c r="T28" s="97"/>
      <c r="U28" s="98"/>
      <c r="V28" s="99"/>
      <c r="W28" s="72"/>
      <c r="X28" s="72"/>
      <c r="Y28" s="72"/>
      <c r="Z28" s="72"/>
      <c r="AA28" s="72"/>
      <c r="AB28" s="72"/>
      <c r="AC28" s="72"/>
      <c r="AD28" s="54"/>
      <c r="AE28" s="55" t="str">
        <f>#REF!</f>
        <v>#REF!</v>
      </c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 ht="21.75" customHeight="1">
      <c r="A29" s="43" t="s">
        <v>8</v>
      </c>
      <c r="B29" s="43"/>
      <c r="C29" s="44"/>
      <c r="D29" s="45" t="s">
        <v>34</v>
      </c>
      <c r="E29" s="100" t="s">
        <v>292</v>
      </c>
      <c r="F29" s="47"/>
      <c r="G29" s="48"/>
      <c r="H29" s="49"/>
      <c r="I29" s="49" t="s">
        <v>8</v>
      </c>
      <c r="J29" s="101"/>
      <c r="K29" s="102"/>
      <c r="L29" s="102"/>
      <c r="M29" s="51"/>
      <c r="N29" s="102"/>
      <c r="O29" s="102"/>
      <c r="P29" s="102"/>
      <c r="Q29" s="51"/>
      <c r="R29" s="51"/>
      <c r="S29" s="52">
        <f>SUM(S30:S33)</f>
        <v>440.19</v>
      </c>
      <c r="T29" s="51"/>
      <c r="U29" s="51"/>
      <c r="V29" s="53" t="s">
        <v>8</v>
      </c>
      <c r="W29" s="54"/>
      <c r="X29" s="54"/>
      <c r="Y29" s="54"/>
      <c r="Z29" s="54"/>
      <c r="AA29" s="54"/>
      <c r="AB29" s="54"/>
      <c r="AC29" s="54"/>
      <c r="AD29" s="54"/>
      <c r="AE29" s="55">
        <f>S53</f>
        <v>346.17</v>
      </c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 ht="18.0" customHeight="1">
      <c r="A30" s="56">
        <f t="shared" ref="A30:A33" si="16">IF(R30="","",IF(B30="HOMME",10^(0.938573813*LOG(G30/157.141)^2)*R30,IF(B30="FEMME",10^(1.005487664 * LOG(G30/112.811)^2)*R30,"")))</f>
        <v>228.1893438</v>
      </c>
      <c r="B30" s="57" t="s">
        <v>41</v>
      </c>
      <c r="C30" s="87" t="str">
        <f>IF(S29="","",RANK(S29,$AE$23:$AE$30,0))</f>
        <v>#REF!</v>
      </c>
      <c r="D30" s="59" t="s">
        <v>293</v>
      </c>
      <c r="E30" s="60" t="s">
        <v>294</v>
      </c>
      <c r="F30" s="61">
        <v>2008.0</v>
      </c>
      <c r="G30" s="62">
        <v>66.05</v>
      </c>
      <c r="H30" s="63"/>
      <c r="I30" s="64"/>
      <c r="J30" s="107">
        <v>-46.0</v>
      </c>
      <c r="K30" s="107">
        <v>-46.0</v>
      </c>
      <c r="L30" s="65">
        <v>46.0</v>
      </c>
      <c r="M30" s="66">
        <f t="shared" ref="M30:M33" si="17">IF(MAXA(J30+K30,K30+L30,J30+L30,J30,K30,L30)&lt;=0,0,MAXA(J30+K30,K30+L30,J30+L30,J30,K30,L30))</f>
        <v>46</v>
      </c>
      <c r="N30" s="65">
        <v>60.0</v>
      </c>
      <c r="O30" s="107">
        <v>-62.0</v>
      </c>
      <c r="P30" s="65">
        <v>62.0</v>
      </c>
      <c r="Q30" s="66">
        <f t="shared" ref="Q30:Q33" si="18">IF(MAXA(N30+O30,O30+P30,N30+P30,N30,O30,P30)&lt;=0,0,MAXA(N30+O30,O30+P30,N30+P30,N30,O30,P30))</f>
        <v>122</v>
      </c>
      <c r="R30" s="67">
        <f t="shared" ref="R30:R33" si="19">Q30+M30</f>
        <v>168</v>
      </c>
      <c r="S30" s="68">
        <f t="shared" ref="S30:S33" si="20">R30-G30</f>
        <v>101.95</v>
      </c>
      <c r="T30" s="69" t="str">
        <f t="shared" ref="T30:T33" si="21">IF(U30=AC30,$W$2,IF(U30=AB30,$W$3,IF(U30=AA30,$W$5,IF(U30=Z30,$W$6,IF(U30=Y30,$W$7,IF(U30=X30,$W$8,IF(U30&gt;=0,$W$9,$W$10)))))))</f>
        <v>#N/A</v>
      </c>
      <c r="U30" s="70" t="str">
        <f t="shared" ref="U30:U33" si="22">IF(AC30&gt;=0,AC30,IF(AB30&gt;=0,AB30,IF(AA30&gt;=0,AA30,IF(Z30&gt;=0,Z30,IF(Y30&gt;=0,Y30,IF(X30&gt;=0,X30,W30))))))</f>
        <v>#N/A</v>
      </c>
      <c r="V30" s="71" t="str">
        <f t="shared" ref="V30:V33" si="23">IF(B30="HOMME",IF(OR(F30="SEN",F30&lt;1998),VLOOKUP(G30,$AQ$2155:$AV$2173,6),IF(AND(F30&gt;1997,F30&lt;2000),VLOOKUP(G30,$AQ$2155:$AV$2173,5),IF(AND(F30&gt;1999,F30&lt;2002),VLOOKUP(G30,$AQ$2155:$AV$2173,4),IF(AND(F30&gt;2001,F30&lt;2004),VLOOKUP(G30,$AQ$2155:$AV$2173,3),VLOOKUP(G30,$AQ$2155:$AV$2173,2))))), IF(OR(F30="SEN",F30&lt;1998),VLOOKUP(G30,$AW$2158:$BB$2171,6),IF(AND(F30&gt;1997,F30&lt;2000),VLOOKUP(G30,$AW$2158:$BB$2171,5),IF(AND(F30&gt;1999,F30&lt;2002),VLOOKUP(G30,$AW$2158:$BB$2171,4),IF(AND(F30&gt;2001,F30&lt;2004),VLOOKUP(G30,$AW$2158:$BB$2171,3),VLOOKUP(G30,$AW$2158:$BB$2171,2))))))</f>
        <v>B69</v>
      </c>
      <c r="W30" s="72" t="str">
        <f t="shared" ref="W30:W33" si="24">R30-HLOOKUP(V30,$AL$879:$DW$886,2,FALSE)</f>
        <v>#N/A</v>
      </c>
      <c r="X30" s="72" t="str">
        <f t="shared" ref="X30:X33" si="25">R30-HLOOKUP(V30,$AL$879:$DW$886,3,FALSE)</f>
        <v>#N/A</v>
      </c>
      <c r="Y30" s="72" t="str">
        <f t="shared" ref="Y30:Y33" si="26">R30-HLOOKUP(V30,$AL$879:$DW$886,4,FALSE)</f>
        <v>#N/A</v>
      </c>
      <c r="Z30" s="72" t="str">
        <f t="shared" ref="Z30:Z33" si="27">R30-HLOOKUP(V30,$AL$879:$EG$886,5,FALSE)</f>
        <v>#N/A</v>
      </c>
      <c r="AA30" s="72" t="str">
        <f t="shared" ref="AA30:AA33" si="28">R30-HLOOKUP(V30,$AL$879:$DW$886,6,FALSE)</f>
        <v>#N/A</v>
      </c>
      <c r="AB30" s="72" t="str">
        <f t="shared" ref="AB30:AB33" si="29">R30-HLOOKUP(V30,$AL$879:$DW$886,7,FALSE)</f>
        <v>#N/A</v>
      </c>
      <c r="AC30" s="72" t="str">
        <f t="shared" ref="AC30:AC33" si="30">R30-HLOOKUP(V30,$AL$879:$DW$886,8,FALSE)</f>
        <v>#N/A</v>
      </c>
      <c r="AD30" s="54"/>
      <c r="AE30" s="55">
        <f>S59</f>
        <v>261.47</v>
      </c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 ht="18.0" customHeight="1">
      <c r="A31" s="56">
        <f t="shared" si="16"/>
        <v>220.3500819</v>
      </c>
      <c r="B31" s="57" t="s">
        <v>41</v>
      </c>
      <c r="D31" s="59" t="s">
        <v>295</v>
      </c>
      <c r="E31" s="60" t="s">
        <v>296</v>
      </c>
      <c r="F31" s="61">
        <v>2008.0</v>
      </c>
      <c r="G31" s="62">
        <v>80.81</v>
      </c>
      <c r="H31" s="63"/>
      <c r="I31" s="64"/>
      <c r="J31" s="65">
        <v>40.0</v>
      </c>
      <c r="K31" s="65">
        <v>42.0</v>
      </c>
      <c r="L31" s="65">
        <v>44.0</v>
      </c>
      <c r="M31" s="66">
        <f t="shared" si="17"/>
        <v>86</v>
      </c>
      <c r="N31" s="65">
        <v>48.0</v>
      </c>
      <c r="O31" s="107">
        <v>-50.0</v>
      </c>
      <c r="P31" s="65">
        <v>50.0</v>
      </c>
      <c r="Q31" s="66">
        <f t="shared" si="18"/>
        <v>98</v>
      </c>
      <c r="R31" s="67">
        <f t="shared" si="19"/>
        <v>184</v>
      </c>
      <c r="S31" s="68">
        <f t="shared" si="20"/>
        <v>103.19</v>
      </c>
      <c r="T31" s="69" t="str">
        <f t="shared" si="21"/>
        <v>#N/A</v>
      </c>
      <c r="U31" s="70" t="str">
        <f t="shared" si="22"/>
        <v>#N/A</v>
      </c>
      <c r="V31" s="71" t="str">
        <f t="shared" si="23"/>
        <v>B+77</v>
      </c>
      <c r="W31" s="72" t="str">
        <f t="shared" si="24"/>
        <v>#N/A</v>
      </c>
      <c r="X31" s="72" t="str">
        <f t="shared" si="25"/>
        <v>#N/A</v>
      </c>
      <c r="Y31" s="72" t="str">
        <f t="shared" si="26"/>
        <v>#N/A</v>
      </c>
      <c r="Z31" s="72" t="str">
        <f t="shared" si="27"/>
        <v>#N/A</v>
      </c>
      <c r="AA31" s="72" t="str">
        <f t="shared" si="28"/>
        <v>#N/A</v>
      </c>
      <c r="AB31" s="72" t="str">
        <f t="shared" si="29"/>
        <v>#N/A</v>
      </c>
      <c r="AC31" s="72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 ht="18.0" customHeight="1">
      <c r="A32" s="56">
        <f t="shared" si="16"/>
        <v>272.0273056</v>
      </c>
      <c r="B32" s="57" t="s">
        <v>41</v>
      </c>
      <c r="D32" s="59" t="s">
        <v>297</v>
      </c>
      <c r="E32" s="60" t="s">
        <v>298</v>
      </c>
      <c r="F32" s="61">
        <v>2008.0</v>
      </c>
      <c r="G32" s="62">
        <v>53.69</v>
      </c>
      <c r="H32" s="63"/>
      <c r="I32" s="64"/>
      <c r="J32" s="65">
        <v>36.0</v>
      </c>
      <c r="K32" s="65">
        <v>38.0</v>
      </c>
      <c r="L32" s="65">
        <v>40.0</v>
      </c>
      <c r="M32" s="66">
        <f t="shared" si="17"/>
        <v>78</v>
      </c>
      <c r="N32" s="65">
        <v>45.0</v>
      </c>
      <c r="O32" s="65">
        <v>47.0</v>
      </c>
      <c r="P32" s="65">
        <v>-49.0</v>
      </c>
      <c r="Q32" s="66">
        <f t="shared" si="18"/>
        <v>92</v>
      </c>
      <c r="R32" s="67">
        <f t="shared" si="19"/>
        <v>170</v>
      </c>
      <c r="S32" s="68">
        <f t="shared" si="20"/>
        <v>116.31</v>
      </c>
      <c r="T32" s="69" t="str">
        <f t="shared" si="21"/>
        <v>#N/A</v>
      </c>
      <c r="U32" s="70" t="str">
        <f t="shared" si="22"/>
        <v>#N/A</v>
      </c>
      <c r="V32" s="71" t="str">
        <f t="shared" si="23"/>
        <v>B56</v>
      </c>
      <c r="W32" s="72" t="str">
        <f t="shared" si="24"/>
        <v>#N/A</v>
      </c>
      <c r="X32" s="72" t="str">
        <f t="shared" si="25"/>
        <v>#N/A</v>
      </c>
      <c r="Y32" s="72" t="str">
        <f t="shared" si="26"/>
        <v>#N/A</v>
      </c>
      <c r="Z32" s="72" t="str">
        <f t="shared" si="27"/>
        <v>#N/A</v>
      </c>
      <c r="AA32" s="72" t="str">
        <f t="shared" si="28"/>
        <v>#N/A</v>
      </c>
      <c r="AB32" s="72" t="str">
        <f t="shared" si="29"/>
        <v>#N/A</v>
      </c>
      <c r="AC32" s="72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 ht="18.75" customHeight="1">
      <c r="A33" s="56">
        <f t="shared" si="16"/>
        <v>266.6446418</v>
      </c>
      <c r="B33" s="57" t="s">
        <v>41</v>
      </c>
      <c r="D33" s="74" t="s">
        <v>299</v>
      </c>
      <c r="E33" s="75" t="s">
        <v>300</v>
      </c>
      <c r="F33" s="76">
        <v>2008.0</v>
      </c>
      <c r="G33" s="77">
        <v>57.26</v>
      </c>
      <c r="H33" s="78"/>
      <c r="I33" s="79"/>
      <c r="J33" s="80">
        <v>36.0</v>
      </c>
      <c r="K33" s="80">
        <v>38.0</v>
      </c>
      <c r="L33" s="113">
        <v>-40.0</v>
      </c>
      <c r="M33" s="81">
        <f t="shared" si="17"/>
        <v>74</v>
      </c>
      <c r="N33" s="80">
        <v>48.0</v>
      </c>
      <c r="O33" s="80">
        <v>50.0</v>
      </c>
      <c r="P33" s="80">
        <v>52.0</v>
      </c>
      <c r="Q33" s="81">
        <f t="shared" si="18"/>
        <v>102</v>
      </c>
      <c r="R33" s="82">
        <f t="shared" si="19"/>
        <v>176</v>
      </c>
      <c r="S33" s="83">
        <f t="shared" si="20"/>
        <v>118.74</v>
      </c>
      <c r="T33" s="84" t="str">
        <f t="shared" si="21"/>
        <v>#N/A</v>
      </c>
      <c r="U33" s="85" t="str">
        <f t="shared" si="22"/>
        <v>#N/A</v>
      </c>
      <c r="V33" s="86" t="str">
        <f t="shared" si="23"/>
        <v>B62</v>
      </c>
      <c r="W33" s="72" t="str">
        <f t="shared" si="24"/>
        <v>#N/A</v>
      </c>
      <c r="X33" s="72" t="str">
        <f t="shared" si="25"/>
        <v>#N/A</v>
      </c>
      <c r="Y33" s="72" t="str">
        <f t="shared" si="26"/>
        <v>#N/A</v>
      </c>
      <c r="Z33" s="72" t="str">
        <f t="shared" si="27"/>
        <v>#N/A</v>
      </c>
      <c r="AA33" s="72" t="str">
        <f t="shared" si="28"/>
        <v>#N/A</v>
      </c>
      <c r="AB33" s="72" t="str">
        <f t="shared" si="29"/>
        <v>#N/A</v>
      </c>
      <c r="AC33" s="72" t="str">
        <f t="shared" si="30"/>
        <v>#N/A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87"/>
      <c r="D34" s="114"/>
      <c r="E34" s="115"/>
      <c r="F34" s="116"/>
      <c r="G34" s="116"/>
      <c r="H34" s="116"/>
      <c r="I34" s="117"/>
      <c r="J34" s="118"/>
      <c r="K34" s="118"/>
      <c r="L34" s="118"/>
      <c r="M34" s="112"/>
      <c r="N34" s="118"/>
      <c r="O34" s="118"/>
      <c r="P34" s="118"/>
      <c r="Q34" s="112"/>
      <c r="R34" s="95"/>
      <c r="S34" s="96"/>
      <c r="T34" s="97"/>
      <c r="U34" s="98"/>
      <c r="V34" s="99"/>
      <c r="W34" s="72"/>
      <c r="X34" s="72"/>
      <c r="Y34" s="72"/>
      <c r="Z34" s="72"/>
      <c r="AA34" s="72"/>
      <c r="AB34" s="72"/>
      <c r="AC34" s="72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 ht="21.75" customHeight="1">
      <c r="A35" s="43" t="s">
        <v>8</v>
      </c>
      <c r="B35" s="43"/>
      <c r="C35" s="44"/>
      <c r="D35" s="45" t="s">
        <v>34</v>
      </c>
      <c r="E35" s="100" t="s">
        <v>248</v>
      </c>
      <c r="F35" s="47"/>
      <c r="G35" s="48"/>
      <c r="H35" s="49"/>
      <c r="I35" s="49" t="s">
        <v>8</v>
      </c>
      <c r="J35" s="101"/>
      <c r="K35" s="102"/>
      <c r="L35" s="102"/>
      <c r="M35" s="51"/>
      <c r="N35" s="102"/>
      <c r="O35" s="102"/>
      <c r="P35" s="102"/>
      <c r="Q35" s="51"/>
      <c r="R35" s="51"/>
      <c r="S35" s="52">
        <f>SUM(S36:S39)</f>
        <v>361.98</v>
      </c>
      <c r="T35" s="51"/>
      <c r="U35" s="51"/>
      <c r="V35" s="53" t="s">
        <v>8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 ht="18.0" customHeight="1">
      <c r="A36" s="56">
        <f t="shared" ref="A36:A39" si="31">IF(R36="","",IF(B36="HOMME",10^(0.938573813*LOG(G36/157.141)^2)*R36,IF(B36="FEMME",10^(1.005487664 * LOG(G36/112.811)^2)*R36,"")))</f>
        <v>230.1208691</v>
      </c>
      <c r="B36" s="57" t="s">
        <v>41</v>
      </c>
      <c r="C36" s="87" t="str">
        <f>IF(S35="","",RANK(S35,$AE$23:$AE$30,0))</f>
        <v>#REF!</v>
      </c>
      <c r="D36" s="59" t="s">
        <v>301</v>
      </c>
      <c r="E36" s="60" t="s">
        <v>302</v>
      </c>
      <c r="F36" s="61">
        <v>2008.0</v>
      </c>
      <c r="G36" s="62">
        <v>66.37</v>
      </c>
      <c r="H36" s="63"/>
      <c r="I36" s="64"/>
      <c r="J36" s="65">
        <v>38.0</v>
      </c>
      <c r="K36" s="65">
        <v>40.0</v>
      </c>
      <c r="L36" s="119">
        <v>-42.0</v>
      </c>
      <c r="M36" s="66">
        <f t="shared" ref="M36:M39" si="32">IF(MAXA(J36+K36,K36+L36,J36+L36,J36,K36,L36)&lt;=0,0,MAXA(J36+K36,K36+L36,J36+L36,J36,K36,L36))</f>
        <v>78</v>
      </c>
      <c r="N36" s="65">
        <v>43.0</v>
      </c>
      <c r="O36" s="65">
        <v>45.0</v>
      </c>
      <c r="P36" s="65">
        <v>47.0</v>
      </c>
      <c r="Q36" s="66">
        <f t="shared" ref="Q36:Q39" si="33">IF(MAXA(N36+O36,O36+P36,N36+P36,N36,O36,P36)&lt;=0,0,MAXA(N36+O36,O36+P36,N36+P36,N36,O36,P36))</f>
        <v>92</v>
      </c>
      <c r="R36" s="67">
        <f t="shared" ref="R36:R39" si="34">Q36+M36</f>
        <v>170</v>
      </c>
      <c r="S36" s="68">
        <f t="shared" ref="S36:S39" si="35">R36-G36</f>
        <v>103.63</v>
      </c>
      <c r="T36" s="69" t="str">
        <f t="shared" ref="T36:T39" si="36">IF(U36=AC36,$W$2,IF(U36=AB36,$W$3,IF(U36=AA36,$W$5,IF(U36=Z36,$W$6,IF(U36=Y36,$W$7,IF(U36=X36,$W$8,IF(U36&gt;=0,$W$9,$W$10)))))))</f>
        <v>#N/A</v>
      </c>
      <c r="U36" s="70" t="str">
        <f t="shared" ref="U36:U39" si="37">IF(AC36&gt;=0,AC36,IF(AB36&gt;=0,AB36,IF(AA36&gt;=0,AA36,IF(Z36&gt;=0,Z36,IF(Y36&gt;=0,Y36,IF(X36&gt;=0,X36,W36))))))</f>
        <v>#N/A</v>
      </c>
      <c r="V36" s="71" t="str">
        <f t="shared" ref="V36:V39" si="38">IF(B36="HOMME",IF(OR(F36="SEN",F36&lt;1998),VLOOKUP(G36,$AQ$2155:$AV$2173,6),IF(AND(F36&gt;1997,F36&lt;2000),VLOOKUP(G36,$AQ$2155:$AV$2173,5),IF(AND(F36&gt;1999,F36&lt;2002),VLOOKUP(G36,$AQ$2155:$AV$2173,4),IF(AND(F36&gt;2001,F36&lt;2004),VLOOKUP(G36,$AQ$2155:$AV$2173,3),VLOOKUP(G36,$AQ$2155:$AV$2173,2))))), IF(OR(F36="SEN",F36&lt;1998),VLOOKUP(G36,$AW$2158:$BB$2171,6),IF(AND(F36&gt;1997,F36&lt;2000),VLOOKUP(G36,$AW$2158:$BB$2171,5),IF(AND(F36&gt;1999,F36&lt;2002),VLOOKUP(G36,$AW$2158:$BB$2171,4),IF(AND(F36&gt;2001,F36&lt;2004),VLOOKUP(G36,$AW$2158:$BB$2171,3),VLOOKUP(G36,$AW$2158:$BB$2171,2))))))</f>
        <v>B69</v>
      </c>
      <c r="W36" s="72" t="str">
        <f t="shared" ref="W36:W39" si="39">R36-HLOOKUP(V36,$AL$879:$DW$886,2,FALSE)</f>
        <v>#N/A</v>
      </c>
      <c r="X36" s="72" t="str">
        <f t="shared" ref="X36:X39" si="40">R36-HLOOKUP(V36,$AL$879:$DW$886,3,FALSE)</f>
        <v>#N/A</v>
      </c>
      <c r="Y36" s="72" t="str">
        <f t="shared" ref="Y36:Y39" si="41">R36-HLOOKUP(V36,$AL$879:$DW$886,4,FALSE)</f>
        <v>#N/A</v>
      </c>
      <c r="Z36" s="72" t="str">
        <f t="shared" ref="Z36:Z39" si="42">R36-HLOOKUP(V36,$AL$879:$EG$886,5,FALSE)</f>
        <v>#N/A</v>
      </c>
      <c r="AA36" s="72" t="str">
        <f t="shared" ref="AA36:AA39" si="43">R36-HLOOKUP(V36,$AL$879:$DW$886,6,FALSE)</f>
        <v>#N/A</v>
      </c>
      <c r="AB36" s="72" t="str">
        <f t="shared" ref="AB36:AB39" si="44">R36-HLOOKUP(V36,$AL$879:$DW$886,7,FALSE)</f>
        <v>#N/A</v>
      </c>
      <c r="AC36" s="72" t="str">
        <f t="shared" ref="AC36:AC39" si="45">R36-HLOOKUP(V36,$AL$879:$DW$886,8,FALSE)</f>
        <v>#N/A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 ht="18.0" customHeight="1">
      <c r="A37" s="56">
        <f t="shared" si="31"/>
        <v>226.5392176</v>
      </c>
      <c r="B37" s="57" t="s">
        <v>41</v>
      </c>
      <c r="D37" s="59" t="s">
        <v>303</v>
      </c>
      <c r="E37" s="60" t="s">
        <v>304</v>
      </c>
      <c r="F37" s="61">
        <v>2007.0</v>
      </c>
      <c r="G37" s="62">
        <v>57.48</v>
      </c>
      <c r="H37" s="63"/>
      <c r="I37" s="64"/>
      <c r="J37" s="65">
        <v>36.0</v>
      </c>
      <c r="K37" s="65">
        <v>38.0</v>
      </c>
      <c r="L37" s="119">
        <v>-40.0</v>
      </c>
      <c r="M37" s="66">
        <f t="shared" si="32"/>
        <v>74</v>
      </c>
      <c r="N37" s="65">
        <v>35.0</v>
      </c>
      <c r="O37" s="65">
        <v>37.0</v>
      </c>
      <c r="P37" s="65">
        <v>39.0</v>
      </c>
      <c r="Q37" s="66">
        <f t="shared" si="33"/>
        <v>76</v>
      </c>
      <c r="R37" s="67">
        <f t="shared" si="34"/>
        <v>150</v>
      </c>
      <c r="S37" s="68">
        <f t="shared" si="35"/>
        <v>92.52</v>
      </c>
      <c r="T37" s="69" t="str">
        <f t="shared" si="36"/>
        <v>#N/A</v>
      </c>
      <c r="U37" s="70" t="str">
        <f t="shared" si="37"/>
        <v>#N/A</v>
      </c>
      <c r="V37" s="71" t="str">
        <f t="shared" si="38"/>
        <v>B62</v>
      </c>
      <c r="W37" s="72" t="str">
        <f t="shared" si="39"/>
        <v>#N/A</v>
      </c>
      <c r="X37" s="72" t="str">
        <f t="shared" si="40"/>
        <v>#N/A</v>
      </c>
      <c r="Y37" s="72" t="str">
        <f t="shared" si="41"/>
        <v>#N/A</v>
      </c>
      <c r="Z37" s="72" t="str">
        <f t="shared" si="42"/>
        <v>#N/A</v>
      </c>
      <c r="AA37" s="72" t="str">
        <f t="shared" si="43"/>
        <v>#N/A</v>
      </c>
      <c r="AB37" s="72" t="str">
        <f t="shared" si="44"/>
        <v>#N/A</v>
      </c>
      <c r="AC37" s="72" t="str">
        <f t="shared" si="45"/>
        <v>#N/A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 ht="18.0" customHeight="1">
      <c r="A38" s="56">
        <f t="shared" si="31"/>
        <v>180.8967007</v>
      </c>
      <c r="B38" s="57" t="s">
        <v>41</v>
      </c>
      <c r="D38" s="59" t="s">
        <v>305</v>
      </c>
      <c r="E38" s="60" t="s">
        <v>306</v>
      </c>
      <c r="F38" s="61">
        <v>2008.0</v>
      </c>
      <c r="G38" s="62">
        <v>77.9</v>
      </c>
      <c r="H38" s="63"/>
      <c r="I38" s="64"/>
      <c r="J38" s="65">
        <v>36.0</v>
      </c>
      <c r="K38" s="119">
        <v>-38.0</v>
      </c>
      <c r="L38" s="65">
        <v>38.0</v>
      </c>
      <c r="M38" s="66">
        <f t="shared" si="32"/>
        <v>74</v>
      </c>
      <c r="N38" s="65">
        <v>34.0</v>
      </c>
      <c r="O38" s="65">
        <v>36.0</v>
      </c>
      <c r="P38" s="65">
        <v>38.0</v>
      </c>
      <c r="Q38" s="66">
        <f t="shared" si="33"/>
        <v>74</v>
      </c>
      <c r="R38" s="67">
        <f t="shared" si="34"/>
        <v>148</v>
      </c>
      <c r="S38" s="68">
        <f t="shared" si="35"/>
        <v>70.1</v>
      </c>
      <c r="T38" s="69" t="str">
        <f t="shared" si="36"/>
        <v>#N/A</v>
      </c>
      <c r="U38" s="70" t="str">
        <f t="shared" si="37"/>
        <v>#N/A</v>
      </c>
      <c r="V38" s="71" t="str">
        <f t="shared" si="38"/>
        <v>B+77</v>
      </c>
      <c r="W38" s="72" t="str">
        <f t="shared" si="39"/>
        <v>#N/A</v>
      </c>
      <c r="X38" s="72" t="str">
        <f t="shared" si="40"/>
        <v>#N/A</v>
      </c>
      <c r="Y38" s="72" t="str">
        <f t="shared" si="41"/>
        <v>#N/A</v>
      </c>
      <c r="Z38" s="72" t="str">
        <f t="shared" si="42"/>
        <v>#N/A</v>
      </c>
      <c r="AA38" s="72" t="str">
        <f t="shared" si="43"/>
        <v>#N/A</v>
      </c>
      <c r="AB38" s="72" t="str">
        <f t="shared" si="44"/>
        <v>#N/A</v>
      </c>
      <c r="AC38" s="72" t="str">
        <f t="shared" si="45"/>
        <v>#N/A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 ht="18.75" customHeight="1">
      <c r="A39" s="56">
        <f t="shared" si="31"/>
        <v>230.0092711</v>
      </c>
      <c r="B39" s="57" t="s">
        <v>41</v>
      </c>
      <c r="D39" s="74" t="s">
        <v>307</v>
      </c>
      <c r="E39" s="75" t="s">
        <v>308</v>
      </c>
      <c r="F39" s="76">
        <v>2008.0</v>
      </c>
      <c r="G39" s="77">
        <v>58.27</v>
      </c>
      <c r="H39" s="78"/>
      <c r="I39" s="79"/>
      <c r="J39" s="80">
        <v>36.0</v>
      </c>
      <c r="K39" s="80">
        <v>38.0</v>
      </c>
      <c r="L39" s="80">
        <v>40.0</v>
      </c>
      <c r="M39" s="81">
        <f t="shared" si="32"/>
        <v>78</v>
      </c>
      <c r="N39" s="80">
        <v>35.0</v>
      </c>
      <c r="O39" s="80">
        <v>37.0</v>
      </c>
      <c r="P39" s="80">
        <v>39.0</v>
      </c>
      <c r="Q39" s="81">
        <f t="shared" si="33"/>
        <v>76</v>
      </c>
      <c r="R39" s="82">
        <f t="shared" si="34"/>
        <v>154</v>
      </c>
      <c r="S39" s="83">
        <f t="shared" si="35"/>
        <v>95.73</v>
      </c>
      <c r="T39" s="84" t="str">
        <f t="shared" si="36"/>
        <v>#N/A</v>
      </c>
      <c r="U39" s="85" t="str">
        <f t="shared" si="37"/>
        <v>#N/A</v>
      </c>
      <c r="V39" s="86" t="str">
        <f t="shared" si="38"/>
        <v>B62</v>
      </c>
      <c r="W39" s="72" t="str">
        <f t="shared" si="39"/>
        <v>#N/A</v>
      </c>
      <c r="X39" s="72" t="str">
        <f t="shared" si="40"/>
        <v>#N/A</v>
      </c>
      <c r="Y39" s="72" t="str">
        <f t="shared" si="41"/>
        <v>#N/A</v>
      </c>
      <c r="Z39" s="72" t="str">
        <f t="shared" si="42"/>
        <v>#N/A</v>
      </c>
      <c r="AA39" s="72" t="str">
        <f t="shared" si="43"/>
        <v>#N/A</v>
      </c>
      <c r="AB39" s="72" t="str">
        <f t="shared" si="44"/>
        <v>#N/A</v>
      </c>
      <c r="AC39" s="72" t="str">
        <f t="shared" si="45"/>
        <v>#N/A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87"/>
      <c r="D40" s="114"/>
      <c r="E40" s="115"/>
      <c r="F40" s="116"/>
      <c r="G40" s="116"/>
      <c r="H40" s="116"/>
      <c r="I40" s="117"/>
      <c r="J40" s="118"/>
      <c r="K40" s="118"/>
      <c r="L40" s="118"/>
      <c r="M40" s="112"/>
      <c r="N40" s="118"/>
      <c r="O40" s="118"/>
      <c r="P40" s="118"/>
      <c r="Q40" s="112"/>
      <c r="R40" s="95"/>
      <c r="S40" s="96"/>
      <c r="T40" s="97"/>
      <c r="U40" s="98"/>
      <c r="V40" s="99"/>
      <c r="W40" s="72"/>
      <c r="X40" s="72"/>
      <c r="Y40" s="72"/>
      <c r="Z40" s="72"/>
      <c r="AA40" s="72"/>
      <c r="AB40" s="72"/>
      <c r="AC40" s="72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 ht="21.75" customHeight="1">
      <c r="A41" s="43" t="s">
        <v>8</v>
      </c>
      <c r="B41" s="43"/>
      <c r="C41" s="44"/>
      <c r="D41" s="45" t="s">
        <v>34</v>
      </c>
      <c r="E41" s="100" t="s">
        <v>309</v>
      </c>
      <c r="F41" s="47"/>
      <c r="G41" s="48"/>
      <c r="H41" s="49"/>
      <c r="I41" s="49" t="s">
        <v>8</v>
      </c>
      <c r="J41" s="101"/>
      <c r="K41" s="102"/>
      <c r="L41" s="102"/>
      <c r="M41" s="51"/>
      <c r="N41" s="102"/>
      <c r="O41" s="102"/>
      <c r="P41" s="102"/>
      <c r="Q41" s="51"/>
      <c r="R41" s="51"/>
      <c r="S41" s="52">
        <f>SUM(S42:S45)</f>
        <v>323.48</v>
      </c>
      <c r="T41" s="51"/>
      <c r="U41" s="51"/>
      <c r="V41" s="53" t="s">
        <v>8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 ht="18.0" customHeight="1">
      <c r="A42" s="56">
        <f t="shared" ref="A42:A45" si="46">IF(R42="","",IF(B42="HOMME",10^(0.938573813*LOG(G42/157.141)^2)*R42,IF(B42="FEMME",10^(1.005487664 * LOG(G42/112.811)^2)*R42,"")))</f>
        <v>157.2467733</v>
      </c>
      <c r="B42" s="57" t="s">
        <v>41</v>
      </c>
      <c r="C42" s="87" t="str">
        <f>IF(S41="","",RANK(S41,$AE$23:$AE$30,0))</f>
        <v>#REF!</v>
      </c>
      <c r="D42" s="59" t="s">
        <v>310</v>
      </c>
      <c r="E42" s="60" t="s">
        <v>311</v>
      </c>
      <c r="F42" s="61">
        <v>2008.0</v>
      </c>
      <c r="G42" s="62">
        <v>57.4</v>
      </c>
      <c r="H42" s="63"/>
      <c r="I42" s="64"/>
      <c r="J42" s="65">
        <v>20.0</v>
      </c>
      <c r="K42" s="65">
        <v>22.0</v>
      </c>
      <c r="L42" s="65">
        <v>24.0</v>
      </c>
      <c r="M42" s="66">
        <f t="shared" ref="M42:M45" si="47">IF(MAXA(J42+K42,K42+L42,J42+L42,J42,K42,L42)&lt;=0,0,MAXA(J42+K42,K42+L42,J42+L42,J42,K42,L42))</f>
        <v>46</v>
      </c>
      <c r="N42" s="65">
        <v>28.0</v>
      </c>
      <c r="O42" s="65">
        <v>30.0</v>
      </c>
      <c r="P42" s="107">
        <v>-32.0</v>
      </c>
      <c r="Q42" s="66">
        <f t="shared" ref="Q42:Q45" si="48">IF(MAXA(N42+O42,O42+P42,N42+P42,N42,O42,P42)&lt;=0,0,MAXA(N42+O42,O42+P42,N42+P42,N42,O42,P42))</f>
        <v>58</v>
      </c>
      <c r="R42" s="67">
        <f t="shared" ref="R42:R45" si="49">Q42+M42</f>
        <v>104</v>
      </c>
      <c r="S42" s="68">
        <f t="shared" ref="S42:S45" si="50">R42-G42</f>
        <v>46.6</v>
      </c>
      <c r="T42" s="69" t="str">
        <f t="shared" ref="T42:T45" si="51">IF(U42=AC42,$W$2,IF(U42=AB42,$W$3,IF(U42=AA42,$W$5,IF(U42=Z42,$W$6,IF(U42=Y42,$W$7,IF(U42=X42,$W$8,IF(U42&gt;=0,$W$9,$W$10)))))))</f>
        <v>#N/A</v>
      </c>
      <c r="U42" s="70" t="str">
        <f t="shared" ref="U42:U45" si="52">IF(AC42&gt;=0,AC42,IF(AB42&gt;=0,AB42,IF(AA42&gt;=0,AA42,IF(Z42&gt;=0,Z42,IF(Y42&gt;=0,Y42,IF(X42&gt;=0,X42,W42))))))</f>
        <v>#N/A</v>
      </c>
      <c r="V42" s="71" t="str">
        <f t="shared" ref="V42:V45" si="53">IF(B42="HOMME",IF(OR(F42="SEN",F42&lt;1998),VLOOKUP(G42,$AQ$2155:$AV$2173,6),IF(AND(F42&gt;1997,F42&lt;2000),VLOOKUP(G42,$AQ$2155:$AV$2173,5),IF(AND(F42&gt;1999,F42&lt;2002),VLOOKUP(G42,$AQ$2155:$AV$2173,4),IF(AND(F42&gt;2001,F42&lt;2004),VLOOKUP(G42,$AQ$2155:$AV$2173,3),VLOOKUP(G42,$AQ$2155:$AV$2173,2))))), IF(OR(F42="SEN",F42&lt;1998),VLOOKUP(G42,$AW$2158:$BB$2171,6),IF(AND(F42&gt;1997,F42&lt;2000),VLOOKUP(G42,$AW$2158:$BB$2171,5),IF(AND(F42&gt;1999,F42&lt;2002),VLOOKUP(G42,$AW$2158:$BB$2171,4),IF(AND(F42&gt;2001,F42&lt;2004),VLOOKUP(G42,$AW$2158:$BB$2171,3),VLOOKUP(G42,$AW$2158:$BB$2171,2))))))</f>
        <v>B62</v>
      </c>
      <c r="W42" s="72" t="str">
        <f t="shared" ref="W42:W45" si="54">R42-HLOOKUP(V42,$AL$879:$DW$886,2,FALSE)</f>
        <v>#N/A</v>
      </c>
      <c r="X42" s="72" t="str">
        <f t="shared" ref="X42:X45" si="55">R42-HLOOKUP(V42,$AL$879:$DW$886,3,FALSE)</f>
        <v>#N/A</v>
      </c>
      <c r="Y42" s="72" t="str">
        <f t="shared" ref="Y42:Y45" si="56">R42-HLOOKUP(V42,$AL$879:$DW$886,4,FALSE)</f>
        <v>#N/A</v>
      </c>
      <c r="Z42" s="72" t="str">
        <f t="shared" ref="Z42:Z45" si="57">R42-HLOOKUP(V42,$AL$879:$EG$886,5,FALSE)</f>
        <v>#N/A</v>
      </c>
      <c r="AA42" s="72" t="str">
        <f t="shared" ref="AA42:AA45" si="58">R42-HLOOKUP(V42,$AL$879:$DW$886,6,FALSE)</f>
        <v>#N/A</v>
      </c>
      <c r="AB42" s="72" t="str">
        <f t="shared" ref="AB42:AB45" si="59">R42-HLOOKUP(V42,$AL$879:$DW$886,7,FALSE)</f>
        <v>#N/A</v>
      </c>
      <c r="AC42" s="72" t="str">
        <f t="shared" ref="AC42:AC45" si="60">R42-HLOOKUP(V42,$AL$879:$DW$886,8,FALSE)</f>
        <v>#N/A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 ht="18.0" customHeight="1">
      <c r="A43" s="56">
        <f t="shared" si="46"/>
        <v>175.5125537</v>
      </c>
      <c r="B43" s="57" t="s">
        <v>41</v>
      </c>
      <c r="D43" s="59" t="s">
        <v>312</v>
      </c>
      <c r="E43" s="60" t="s">
        <v>313</v>
      </c>
      <c r="F43" s="61">
        <v>2009.0</v>
      </c>
      <c r="G43" s="62">
        <v>72.9</v>
      </c>
      <c r="H43" s="63"/>
      <c r="I43" s="64"/>
      <c r="J43" s="65">
        <v>27.0</v>
      </c>
      <c r="K43" s="65">
        <v>29.0</v>
      </c>
      <c r="L43" s="65">
        <v>31.0</v>
      </c>
      <c r="M43" s="66">
        <f t="shared" si="47"/>
        <v>60</v>
      </c>
      <c r="N43" s="65">
        <v>36.0</v>
      </c>
      <c r="O43" s="65">
        <v>38.0</v>
      </c>
      <c r="P43" s="65">
        <v>40.0</v>
      </c>
      <c r="Q43" s="66">
        <f t="shared" si="48"/>
        <v>78</v>
      </c>
      <c r="R43" s="67">
        <f t="shared" si="49"/>
        <v>138</v>
      </c>
      <c r="S43" s="68">
        <f t="shared" si="50"/>
        <v>65.1</v>
      </c>
      <c r="T43" s="69" t="str">
        <f t="shared" si="51"/>
        <v>#N/A</v>
      </c>
      <c r="U43" s="70" t="str">
        <f t="shared" si="52"/>
        <v>#N/A</v>
      </c>
      <c r="V43" s="71" t="str">
        <f t="shared" si="53"/>
        <v>B77</v>
      </c>
      <c r="W43" s="72" t="str">
        <f t="shared" si="54"/>
        <v>#N/A</v>
      </c>
      <c r="X43" s="72" t="str">
        <f t="shared" si="55"/>
        <v>#N/A</v>
      </c>
      <c r="Y43" s="72" t="str">
        <f t="shared" si="56"/>
        <v>#N/A</v>
      </c>
      <c r="Z43" s="72" t="str">
        <f t="shared" si="57"/>
        <v>#N/A</v>
      </c>
      <c r="AA43" s="72" t="str">
        <f t="shared" si="58"/>
        <v>#N/A</v>
      </c>
      <c r="AB43" s="72" t="str">
        <f t="shared" si="59"/>
        <v>#N/A</v>
      </c>
      <c r="AC43" s="72" t="str">
        <f t="shared" si="60"/>
        <v>#N/A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 ht="18.0" customHeight="1">
      <c r="A44" s="56">
        <f t="shared" si="46"/>
        <v>253.6654738</v>
      </c>
      <c r="B44" s="57" t="s">
        <v>41</v>
      </c>
      <c r="D44" s="59" t="s">
        <v>314</v>
      </c>
      <c r="E44" s="60" t="s">
        <v>315</v>
      </c>
      <c r="F44" s="61">
        <v>2009.0</v>
      </c>
      <c r="G44" s="62">
        <v>59.63</v>
      </c>
      <c r="H44" s="63"/>
      <c r="I44" s="64"/>
      <c r="J44" s="65">
        <v>39.0</v>
      </c>
      <c r="K44" s="65">
        <v>40.0</v>
      </c>
      <c r="L44" s="65">
        <v>-42.0</v>
      </c>
      <c r="M44" s="66">
        <f t="shared" si="47"/>
        <v>79</v>
      </c>
      <c r="N44" s="65">
        <v>-46.0</v>
      </c>
      <c r="O44" s="65">
        <v>46.0</v>
      </c>
      <c r="P44" s="65">
        <v>48.0</v>
      </c>
      <c r="Q44" s="66">
        <f t="shared" si="48"/>
        <v>94</v>
      </c>
      <c r="R44" s="67">
        <f t="shared" si="49"/>
        <v>173</v>
      </c>
      <c r="S44" s="68">
        <f t="shared" si="50"/>
        <v>113.37</v>
      </c>
      <c r="T44" s="69" t="str">
        <f t="shared" si="51"/>
        <v>#N/A</v>
      </c>
      <c r="U44" s="70" t="str">
        <f t="shared" si="52"/>
        <v>#N/A</v>
      </c>
      <c r="V44" s="71" t="str">
        <f t="shared" si="53"/>
        <v>B62</v>
      </c>
      <c r="W44" s="72" t="str">
        <f t="shared" si="54"/>
        <v>#N/A</v>
      </c>
      <c r="X44" s="72" t="str">
        <f t="shared" si="55"/>
        <v>#N/A</v>
      </c>
      <c r="Y44" s="72" t="str">
        <f t="shared" si="56"/>
        <v>#N/A</v>
      </c>
      <c r="Z44" s="72" t="str">
        <f t="shared" si="57"/>
        <v>#N/A</v>
      </c>
      <c r="AA44" s="72" t="str">
        <f t="shared" si="58"/>
        <v>#N/A</v>
      </c>
      <c r="AB44" s="72" t="str">
        <f t="shared" si="59"/>
        <v>#N/A</v>
      </c>
      <c r="AC44" s="72" t="str">
        <f t="shared" si="60"/>
        <v>#N/A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 ht="18.75" customHeight="1">
      <c r="A45" s="56">
        <f t="shared" si="46"/>
        <v>243.6220667</v>
      </c>
      <c r="B45" s="57" t="s">
        <v>41</v>
      </c>
      <c r="D45" s="74" t="s">
        <v>316</v>
      </c>
      <c r="E45" s="75" t="s">
        <v>317</v>
      </c>
      <c r="F45" s="76">
        <v>2008.0</v>
      </c>
      <c r="G45" s="77">
        <v>53.59</v>
      </c>
      <c r="H45" s="78"/>
      <c r="I45" s="79"/>
      <c r="J45" s="80">
        <v>29.0</v>
      </c>
      <c r="K45" s="80">
        <v>31.0</v>
      </c>
      <c r="L45" s="80">
        <v>33.0</v>
      </c>
      <c r="M45" s="81">
        <f t="shared" si="47"/>
        <v>64</v>
      </c>
      <c r="N45" s="113">
        <v>-43.0</v>
      </c>
      <c r="O45" s="80">
        <v>43.0</v>
      </c>
      <c r="P45" s="80">
        <v>45.0</v>
      </c>
      <c r="Q45" s="81">
        <f t="shared" si="48"/>
        <v>88</v>
      </c>
      <c r="R45" s="82">
        <f t="shared" si="49"/>
        <v>152</v>
      </c>
      <c r="S45" s="83">
        <f t="shared" si="50"/>
        <v>98.41</v>
      </c>
      <c r="T45" s="84" t="str">
        <f t="shared" si="51"/>
        <v>#N/A</v>
      </c>
      <c r="U45" s="85" t="str">
        <f t="shared" si="52"/>
        <v>#N/A</v>
      </c>
      <c r="V45" s="86" t="str">
        <f t="shared" si="53"/>
        <v>B56</v>
      </c>
      <c r="W45" s="72" t="str">
        <f t="shared" si="54"/>
        <v>#N/A</v>
      </c>
      <c r="X45" s="72" t="str">
        <f t="shared" si="55"/>
        <v>#N/A</v>
      </c>
      <c r="Y45" s="72" t="str">
        <f t="shared" si="56"/>
        <v>#N/A</v>
      </c>
      <c r="Z45" s="72" t="str">
        <f t="shared" si="57"/>
        <v>#N/A</v>
      </c>
      <c r="AA45" s="72" t="str">
        <f t="shared" si="58"/>
        <v>#N/A</v>
      </c>
      <c r="AB45" s="72" t="str">
        <f t="shared" si="59"/>
        <v>#N/A</v>
      </c>
      <c r="AC45" s="72" t="str">
        <f t="shared" si="60"/>
        <v>#N/A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87"/>
      <c r="D46" s="218"/>
      <c r="E46" s="219"/>
      <c r="F46" s="124"/>
      <c r="G46" s="124"/>
      <c r="H46" s="124"/>
      <c r="I46" s="125"/>
      <c r="J46" s="126"/>
      <c r="K46" s="126"/>
      <c r="L46" s="126"/>
      <c r="M46" s="127"/>
      <c r="N46" s="126"/>
      <c r="O46" s="126"/>
      <c r="P46" s="126"/>
      <c r="Q46" s="127"/>
      <c r="R46" s="128"/>
      <c r="S46" s="129"/>
      <c r="T46" s="130"/>
      <c r="U46" s="131"/>
      <c r="V46" s="132"/>
      <c r="W46" s="72"/>
      <c r="X46" s="72"/>
      <c r="Y46" s="72"/>
      <c r="Z46" s="72"/>
      <c r="AA46" s="72"/>
      <c r="AB46" s="72"/>
      <c r="AC46" s="72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 ht="21.75" customHeight="1">
      <c r="A47" s="43" t="s">
        <v>8</v>
      </c>
      <c r="B47" s="43"/>
      <c r="C47" s="44"/>
      <c r="D47" s="45" t="s">
        <v>34</v>
      </c>
      <c r="E47" s="46" t="s">
        <v>55</v>
      </c>
      <c r="F47" s="47"/>
      <c r="G47" s="48"/>
      <c r="H47" s="49"/>
      <c r="I47" s="49" t="s">
        <v>8</v>
      </c>
      <c r="J47" s="101"/>
      <c r="K47" s="102"/>
      <c r="L47" s="102"/>
      <c r="M47" s="51"/>
      <c r="N47" s="102"/>
      <c r="O47" s="102"/>
      <c r="P47" s="102"/>
      <c r="Q47" s="51"/>
      <c r="R47" s="51"/>
      <c r="S47" s="52">
        <f>SUM(S48:S51)</f>
        <v>486.53</v>
      </c>
      <c r="T47" s="51"/>
      <c r="U47" s="51"/>
      <c r="V47" s="53" t="s">
        <v>8</v>
      </c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 ht="18.0" customHeight="1">
      <c r="A48" s="56">
        <f t="shared" ref="A48:A51" si="61">IF(R48="","",IF(B48="HOMME",10^(0.938573813*LOG(G48/157.141)^2)*R48,IF(B48="FEMME",10^(1.005487664 * LOG(G48/112.811)^2)*R48,"")))</f>
        <v>231.4874743</v>
      </c>
      <c r="B48" s="57" t="s">
        <v>41</v>
      </c>
      <c r="C48" s="87" t="str">
        <f>IF(S47="","",RANK(S47,$AE$23:$AE$30,0))</f>
        <v>#REF!</v>
      </c>
      <c r="D48" s="59" t="s">
        <v>318</v>
      </c>
      <c r="E48" s="60" t="s">
        <v>319</v>
      </c>
      <c r="F48" s="61">
        <v>2007.0</v>
      </c>
      <c r="G48" s="62">
        <v>59.69</v>
      </c>
      <c r="H48" s="63"/>
      <c r="I48" s="64"/>
      <c r="J48" s="65">
        <v>44.0</v>
      </c>
      <c r="K48" s="119">
        <v>-46.0</v>
      </c>
      <c r="L48" s="65">
        <v>-46.0</v>
      </c>
      <c r="M48" s="66">
        <f t="shared" ref="M48:M51" si="62">IF(MAXA(J48+K48,K48+L48,J48+L48,J48,K48,L48)&lt;=0,0,MAXA(J48+K48,K48+L48,J48+L48,J48,K48,L48))</f>
        <v>44</v>
      </c>
      <c r="N48" s="65">
        <v>54.0</v>
      </c>
      <c r="O48" s="65">
        <v>56.0</v>
      </c>
      <c r="P48" s="65">
        <v>58.0</v>
      </c>
      <c r="Q48" s="66">
        <f t="shared" ref="Q48:Q51" si="63">IF(MAXA(N48+O48,O48+P48,N48+P48,N48,O48,P48)&lt;=0,0,MAXA(N48+O48,O48+P48,N48+P48,N48,O48,P48))</f>
        <v>114</v>
      </c>
      <c r="R48" s="67">
        <f t="shared" ref="R48:R51" si="64">Q48+M48</f>
        <v>158</v>
      </c>
      <c r="S48" s="306">
        <f t="shared" ref="S48:S51" si="65">R48-G48</f>
        <v>98.31</v>
      </c>
      <c r="T48" s="69" t="str">
        <f t="shared" ref="T48:T51" si="66">IF(U48=AC48,$W$2,IF(U48=AB48,$W$3,IF(U48=AA48,$W$5,IF(U48=Z48,$W$6,IF(U48=Y48,$W$7,IF(U48=X48,$W$8,IF(U48&gt;=0,$W$9,$W$10)))))))</f>
        <v>#N/A</v>
      </c>
      <c r="U48" s="70" t="str">
        <f t="shared" ref="U48:U51" si="67">IF(AC48&gt;=0,AC48,IF(AB48&gt;=0,AB48,IF(AA48&gt;=0,AA48,IF(Z48&gt;=0,Z48,IF(Y48&gt;=0,Y48,IF(X48&gt;=0,X48,W48))))))</f>
        <v>#N/A</v>
      </c>
      <c r="V48" s="71" t="str">
        <f t="shared" ref="V48:V51" si="68">IF(B48="HOMME",IF(OR(F48="SEN",F48&lt;1998),VLOOKUP(G48,$AQ$2155:$AV$2173,6),IF(AND(F48&gt;1997,F48&lt;2000),VLOOKUP(G48,$AQ$2155:$AV$2173,5),IF(AND(F48&gt;1999,F48&lt;2002),VLOOKUP(G48,$AQ$2155:$AV$2173,4),IF(AND(F48&gt;2001,F48&lt;2004),VLOOKUP(G48,$AQ$2155:$AV$2173,3),VLOOKUP(G48,$AQ$2155:$AV$2173,2))))), IF(OR(F48="SEN",F48&lt;1998),VLOOKUP(G48,$AW$2158:$BB$2171,6),IF(AND(F48&gt;1997,F48&lt;2000),VLOOKUP(G48,$AW$2158:$BB$2171,5),IF(AND(F48&gt;1999,F48&lt;2002),VLOOKUP(G48,$AW$2158:$BB$2171,4),IF(AND(F48&gt;2001,F48&lt;2004),VLOOKUP(G48,$AW$2158:$BB$2171,3),VLOOKUP(G48,$AW$2158:$BB$2171,2))))))</f>
        <v>B62</v>
      </c>
      <c r="W48" s="72" t="str">
        <f t="shared" ref="W48:W51" si="69">R48-HLOOKUP(V48,$AL$879:$DW$886,2,FALSE)</f>
        <v>#N/A</v>
      </c>
      <c r="X48" s="72" t="str">
        <f t="shared" ref="X48:X51" si="70">R48-HLOOKUP(V48,$AL$879:$DW$886,3,FALSE)</f>
        <v>#N/A</v>
      </c>
      <c r="Y48" s="72" t="str">
        <f t="shared" ref="Y48:Y51" si="71">R48-HLOOKUP(V48,$AL$879:$DW$886,4,FALSE)</f>
        <v>#N/A</v>
      </c>
      <c r="Z48" s="72" t="str">
        <f t="shared" ref="Z48:Z51" si="72">R48-HLOOKUP(V48,$AL$879:$EG$886,5,FALSE)</f>
        <v>#N/A</v>
      </c>
      <c r="AA48" s="72" t="str">
        <f t="shared" ref="AA48:AA51" si="73">R48-HLOOKUP(V48,$AL$879:$DW$886,6,FALSE)</f>
        <v>#N/A</v>
      </c>
      <c r="AB48" s="72" t="str">
        <f t="shared" ref="AB48:AB51" si="74">R48-HLOOKUP(V48,$AL$879:$DW$886,7,FALSE)</f>
        <v>#N/A</v>
      </c>
      <c r="AC48" s="72" t="str">
        <f t="shared" ref="AC48:AC51" si="75">R48-HLOOKUP(V48,$AL$879:$DW$886,8,FALSE)</f>
        <v>#N/A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 ht="18.0" customHeight="1">
      <c r="A49" s="56">
        <f t="shared" si="61"/>
        <v>342.6801663</v>
      </c>
      <c r="B49" s="57" t="s">
        <v>41</v>
      </c>
      <c r="D49" s="59" t="s">
        <v>320</v>
      </c>
      <c r="E49" s="60" t="s">
        <v>321</v>
      </c>
      <c r="F49" s="61">
        <v>2008.0</v>
      </c>
      <c r="G49" s="62">
        <v>69.0</v>
      </c>
      <c r="H49" s="63"/>
      <c r="I49" s="64"/>
      <c r="J49" s="65">
        <v>54.0</v>
      </c>
      <c r="K49" s="65">
        <v>56.0</v>
      </c>
      <c r="L49" s="65">
        <v>58.0</v>
      </c>
      <c r="M49" s="66">
        <f t="shared" si="62"/>
        <v>114</v>
      </c>
      <c r="N49" s="65">
        <v>70.0</v>
      </c>
      <c r="O49" s="65">
        <v>72.0</v>
      </c>
      <c r="P49" s="65">
        <v>74.0</v>
      </c>
      <c r="Q49" s="66">
        <f t="shared" si="63"/>
        <v>146</v>
      </c>
      <c r="R49" s="67">
        <f t="shared" si="64"/>
        <v>260</v>
      </c>
      <c r="S49" s="68">
        <f t="shared" si="65"/>
        <v>191</v>
      </c>
      <c r="T49" s="69" t="str">
        <f t="shared" si="66"/>
        <v>#N/A</v>
      </c>
      <c r="U49" s="70" t="str">
        <f t="shared" si="67"/>
        <v>#N/A</v>
      </c>
      <c r="V49" s="71" t="str">
        <f t="shared" si="68"/>
        <v>B69</v>
      </c>
      <c r="W49" s="72" t="str">
        <f t="shared" si="69"/>
        <v>#N/A</v>
      </c>
      <c r="X49" s="72" t="str">
        <f t="shared" si="70"/>
        <v>#N/A</v>
      </c>
      <c r="Y49" s="72" t="str">
        <f t="shared" si="71"/>
        <v>#N/A</v>
      </c>
      <c r="Z49" s="72" t="str">
        <f t="shared" si="72"/>
        <v>#N/A</v>
      </c>
      <c r="AA49" s="72" t="str">
        <f t="shared" si="73"/>
        <v>#N/A</v>
      </c>
      <c r="AB49" s="72" t="str">
        <f t="shared" si="74"/>
        <v>#N/A</v>
      </c>
      <c r="AC49" s="72" t="str">
        <f t="shared" si="75"/>
        <v>#N/A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 ht="18.0" customHeight="1">
      <c r="A50" s="56">
        <f t="shared" si="61"/>
        <v>287.6257011</v>
      </c>
      <c r="B50" s="57" t="s">
        <v>41</v>
      </c>
      <c r="D50" s="59" t="s">
        <v>322</v>
      </c>
      <c r="E50" s="60" t="s">
        <v>323</v>
      </c>
      <c r="F50" s="61">
        <v>2009.0</v>
      </c>
      <c r="G50" s="62">
        <v>37.87</v>
      </c>
      <c r="H50" s="63"/>
      <c r="I50" s="64"/>
      <c r="J50" s="65">
        <v>25.0</v>
      </c>
      <c r="K50" s="65">
        <v>27.0</v>
      </c>
      <c r="L50" s="119">
        <v>-29.0</v>
      </c>
      <c r="M50" s="66">
        <f t="shared" si="62"/>
        <v>52</v>
      </c>
      <c r="N50" s="65">
        <v>35.0</v>
      </c>
      <c r="O50" s="65">
        <v>36.0</v>
      </c>
      <c r="P50" s="65">
        <v>38.0</v>
      </c>
      <c r="Q50" s="66">
        <f t="shared" si="63"/>
        <v>74</v>
      </c>
      <c r="R50" s="67">
        <f t="shared" si="64"/>
        <v>126</v>
      </c>
      <c r="S50" s="68">
        <f t="shared" si="65"/>
        <v>88.13</v>
      </c>
      <c r="T50" s="69" t="str">
        <f t="shared" si="66"/>
        <v>#N/A</v>
      </c>
      <c r="U50" s="70" t="str">
        <f t="shared" si="67"/>
        <v>#N/A</v>
      </c>
      <c r="V50" s="71" t="str">
        <f t="shared" si="68"/>
        <v>B40</v>
      </c>
      <c r="W50" s="72" t="str">
        <f t="shared" si="69"/>
        <v>#N/A</v>
      </c>
      <c r="X50" s="72" t="str">
        <f t="shared" si="70"/>
        <v>#N/A</v>
      </c>
      <c r="Y50" s="72" t="str">
        <f t="shared" si="71"/>
        <v>#N/A</v>
      </c>
      <c r="Z50" s="72" t="str">
        <f t="shared" si="72"/>
        <v>#N/A</v>
      </c>
      <c r="AA50" s="72" t="str">
        <f t="shared" si="73"/>
        <v>#N/A</v>
      </c>
      <c r="AB50" s="72" t="str">
        <f t="shared" si="74"/>
        <v>#N/A</v>
      </c>
      <c r="AC50" s="72" t="str">
        <f t="shared" si="75"/>
        <v>#N/A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 ht="18.75" customHeight="1">
      <c r="A51" s="56">
        <f t="shared" si="61"/>
        <v>262.5916034</v>
      </c>
      <c r="B51" s="57" t="s">
        <v>41</v>
      </c>
      <c r="D51" s="74" t="s">
        <v>324</v>
      </c>
      <c r="E51" s="75" t="s">
        <v>325</v>
      </c>
      <c r="F51" s="76">
        <v>2010.0</v>
      </c>
      <c r="G51" s="77">
        <v>52.91</v>
      </c>
      <c r="H51" s="78"/>
      <c r="I51" s="79"/>
      <c r="J51" s="80">
        <v>37.0</v>
      </c>
      <c r="K51" s="80">
        <v>39.0</v>
      </c>
      <c r="L51" s="80">
        <v>41.0</v>
      </c>
      <c r="M51" s="81">
        <f t="shared" si="62"/>
        <v>80</v>
      </c>
      <c r="N51" s="80">
        <v>40.0</v>
      </c>
      <c r="O51" s="80">
        <v>-42.0</v>
      </c>
      <c r="P51" s="80">
        <v>42.0</v>
      </c>
      <c r="Q51" s="81">
        <f t="shared" si="63"/>
        <v>82</v>
      </c>
      <c r="R51" s="82">
        <f t="shared" si="64"/>
        <v>162</v>
      </c>
      <c r="S51" s="83">
        <f t="shared" si="65"/>
        <v>109.09</v>
      </c>
      <c r="T51" s="84" t="str">
        <f t="shared" si="66"/>
        <v>#N/A</v>
      </c>
      <c r="U51" s="85" t="str">
        <f t="shared" si="67"/>
        <v>#N/A</v>
      </c>
      <c r="V51" s="86" t="str">
        <f t="shared" si="68"/>
        <v>B56</v>
      </c>
      <c r="W51" s="72" t="str">
        <f t="shared" si="69"/>
        <v>#N/A</v>
      </c>
      <c r="X51" s="72" t="str">
        <f t="shared" si="70"/>
        <v>#N/A</v>
      </c>
      <c r="Y51" s="72" t="str">
        <f t="shared" si="71"/>
        <v>#N/A</v>
      </c>
      <c r="Z51" s="72" t="str">
        <f t="shared" si="72"/>
        <v>#N/A</v>
      </c>
      <c r="AA51" s="72" t="str">
        <f t="shared" si="73"/>
        <v>#N/A</v>
      </c>
      <c r="AB51" s="72" t="str">
        <f t="shared" si="74"/>
        <v>#N/A</v>
      </c>
      <c r="AC51" s="72" t="str">
        <f t="shared" si="75"/>
        <v>#N/A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7.5" customHeight="1">
      <c r="A52" s="56"/>
      <c r="B52" s="57"/>
      <c r="C52" s="87"/>
      <c r="D52" s="114"/>
      <c r="E52" s="115"/>
      <c r="F52" s="116"/>
      <c r="G52" s="116"/>
      <c r="H52" s="116"/>
      <c r="I52" s="117"/>
      <c r="J52" s="118"/>
      <c r="K52" s="118"/>
      <c r="L52" s="118"/>
      <c r="M52" s="112"/>
      <c r="N52" s="118"/>
      <c r="O52" s="118"/>
      <c r="P52" s="118"/>
      <c r="Q52" s="112"/>
      <c r="R52" s="95"/>
      <c r="S52" s="96"/>
      <c r="T52" s="97"/>
      <c r="U52" s="98"/>
      <c r="V52" s="99"/>
      <c r="W52" s="72"/>
      <c r="X52" s="72"/>
      <c r="Y52" s="72"/>
      <c r="Z52" s="72"/>
      <c r="AA52" s="72"/>
      <c r="AB52" s="72"/>
      <c r="AC52" s="72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</row>
    <row r="53">
      <c r="A53" s="56"/>
      <c r="B53" s="43"/>
      <c r="C53" s="44"/>
      <c r="D53" s="45" t="s">
        <v>34</v>
      </c>
      <c r="E53" s="46" t="s">
        <v>326</v>
      </c>
      <c r="F53" s="47"/>
      <c r="G53" s="48"/>
      <c r="H53" s="49"/>
      <c r="I53" s="49" t="s">
        <v>8</v>
      </c>
      <c r="J53" s="101"/>
      <c r="K53" s="102"/>
      <c r="L53" s="102"/>
      <c r="M53" s="51"/>
      <c r="N53" s="102"/>
      <c r="O53" s="102"/>
      <c r="P53" s="102"/>
      <c r="Q53" s="51"/>
      <c r="R53" s="51"/>
      <c r="S53" s="52">
        <f>SUM(S54:S57)</f>
        <v>346.17</v>
      </c>
      <c r="T53" s="51"/>
      <c r="U53" s="51"/>
      <c r="V53" s="53" t="s">
        <v>8</v>
      </c>
      <c r="W53" s="72"/>
      <c r="X53" s="72"/>
      <c r="Y53" s="72"/>
      <c r="Z53" s="72"/>
      <c r="AA53" s="72"/>
      <c r="AB53" s="72"/>
      <c r="AC53" s="72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</row>
    <row r="54">
      <c r="A54" s="307">
        <f t="shared" ref="A54:A57" si="76">IF(R54="","",IF(B54="HOMME",10^(0.938573813*LOG(G54/157.141)^2)*R54,IF(B54="FEMME",10^(1.005487664 * LOG(G54/112.811)^2)*R54,"")))</f>
        <v>299.4124685</v>
      </c>
      <c r="B54" s="57" t="s">
        <v>41</v>
      </c>
      <c r="C54" s="87" t="str">
        <f>IF(S53="","",RANK(S53,$AE$23:$AE$30,0))</f>
        <v>#REF!</v>
      </c>
      <c r="D54" s="59" t="s">
        <v>327</v>
      </c>
      <c r="E54" s="60" t="s">
        <v>328</v>
      </c>
      <c r="F54" s="61">
        <v>2010.0</v>
      </c>
      <c r="G54" s="62">
        <v>56.69</v>
      </c>
      <c r="H54" s="63"/>
      <c r="I54" s="64"/>
      <c r="J54" s="65">
        <v>45.0</v>
      </c>
      <c r="K54" s="65">
        <v>47.0</v>
      </c>
      <c r="L54" s="65">
        <v>49.0</v>
      </c>
      <c r="M54" s="66">
        <f t="shared" ref="M54:M57" si="77">IF(MAXA(J54+K54,K54+L54,J54+L54,J54,K54,L54)&lt;=0,0,MAXA(J54+K54,K54+L54,J54+L54,J54,K54,L54))</f>
        <v>96</v>
      </c>
      <c r="N54" s="107">
        <v>-49.0</v>
      </c>
      <c r="O54" s="65">
        <v>49.0</v>
      </c>
      <c r="P54" s="65">
        <v>51.0</v>
      </c>
      <c r="Q54" s="66">
        <f t="shared" ref="Q54:Q57" si="78">IF(MAXA(N54+O54,O54+P54,N54+P54,N54,O54,P54)&lt;=0,0,MAXA(N54+O54,O54+P54,N54+P54,N54,O54,P54))</f>
        <v>100</v>
      </c>
      <c r="R54" s="67">
        <f t="shared" ref="R54:R57" si="79">Q54+M54</f>
        <v>196</v>
      </c>
      <c r="S54" s="68">
        <f t="shared" ref="S54:S57" si="80">R54-G54</f>
        <v>139.31</v>
      </c>
      <c r="T54" s="69" t="str">
        <f t="shared" ref="T54:T57" si="81">IF(U54=AC54,$W$2,IF(U54=AB54,$W$3,IF(U54=AA54,$W$5,IF(U54=Z54,$W$6,IF(U54=Y54,$W$7,IF(U54=X54,$W$8,IF(U54&gt;=0,$W$9,$W$10)))))))</f>
        <v>#N/A</v>
      </c>
      <c r="U54" s="70" t="str">
        <f t="shared" ref="U54:U57" si="82">IF(AC54&gt;=0,AC54,IF(AB54&gt;=0,AB54,IF(AA54&gt;=0,AA54,IF(Z54&gt;=0,Z54,IF(Y54&gt;=0,Y54,IF(X54&gt;=0,X54,W54))))))</f>
        <v>#N/A</v>
      </c>
      <c r="V54" s="71" t="str">
        <f t="shared" ref="V54:V57" si="83">IF(B54="HOMME",IF(OR(F54="SEN",F54&lt;1998),VLOOKUP(G54,$AQ$2155:$AV$2173,6),IF(AND(F54&gt;1997,F54&lt;2000),VLOOKUP(G54,$AQ$2155:$AV$2173,5),IF(AND(F54&gt;1999,F54&lt;2002),VLOOKUP(G54,$AQ$2155:$AV$2173,4),IF(AND(F54&gt;2001,F54&lt;2004),VLOOKUP(G54,$AQ$2155:$AV$2173,3),VLOOKUP(G54,$AQ$2155:$AV$2173,2))))), IF(OR(F54="SEN",F54&lt;1998),VLOOKUP(G54,$AW$2158:$BB$2171,6),IF(AND(F54&gt;1997,F54&lt;2000),VLOOKUP(G54,$AW$2158:$BB$2171,5),IF(AND(F54&gt;1999,F54&lt;2002),VLOOKUP(G54,$AW$2158:$BB$2171,4),IF(AND(F54&gt;2001,F54&lt;2004),VLOOKUP(G54,$AW$2158:$BB$2171,3),VLOOKUP(G54,$AW$2158:$BB$2171,2))))))</f>
        <v>B62</v>
      </c>
      <c r="W54" s="72" t="str">
        <f t="shared" ref="W54:W57" si="84">R54-HLOOKUP(V54,$AL$879:$DW$886,2,FALSE)</f>
        <v>#N/A</v>
      </c>
      <c r="X54" s="72" t="str">
        <f t="shared" ref="X54:X57" si="85">R54-HLOOKUP(V54,$AL$879:$DW$886,3,FALSE)</f>
        <v>#N/A</v>
      </c>
      <c r="Y54" s="72" t="str">
        <f t="shared" ref="Y54:Y57" si="86">R54-HLOOKUP(V54,$AL$879:$DW$886,4,FALSE)</f>
        <v>#N/A</v>
      </c>
      <c r="Z54" s="72" t="str">
        <f t="shared" ref="Z54:Z57" si="87">R54-HLOOKUP(V54,$AL$879:$EG$886,5,FALSE)</f>
        <v>#N/A</v>
      </c>
      <c r="AA54" s="72" t="str">
        <f t="shared" ref="AA54:AA57" si="88">R54-HLOOKUP(V54,$AL$879:$DW$886,6,FALSE)</f>
        <v>#N/A</v>
      </c>
      <c r="AB54" s="72" t="str">
        <f t="shared" ref="AB54:AB57" si="89">R54-HLOOKUP(V54,$AL$879:$DW$886,7,FALSE)</f>
        <v>#N/A</v>
      </c>
      <c r="AC54" s="72" t="str">
        <f t="shared" ref="AC54:AC57" si="90">R54-HLOOKUP(V54,$AL$879:$DW$886,8,FALSE)</f>
        <v>#N/A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</row>
    <row r="55">
      <c r="A55" s="307">
        <f t="shared" si="76"/>
        <v>205.5728931</v>
      </c>
      <c r="B55" s="57" t="s">
        <v>41</v>
      </c>
      <c r="D55" s="59" t="s">
        <v>329</v>
      </c>
      <c r="E55" s="60" t="s">
        <v>330</v>
      </c>
      <c r="F55" s="61">
        <v>2010.0</v>
      </c>
      <c r="G55" s="62">
        <v>37.85</v>
      </c>
      <c r="H55" s="63"/>
      <c r="I55" s="64"/>
      <c r="J55" s="65">
        <v>18.0</v>
      </c>
      <c r="K55" s="65">
        <v>20.0</v>
      </c>
      <c r="L55" s="119">
        <v>-22.0</v>
      </c>
      <c r="M55" s="66">
        <f t="shared" si="77"/>
        <v>38</v>
      </c>
      <c r="N55" s="65">
        <v>25.0</v>
      </c>
      <c r="O55" s="65">
        <v>27.0</v>
      </c>
      <c r="P55" s="308">
        <v>-28.0</v>
      </c>
      <c r="Q55" s="66">
        <f t="shared" si="78"/>
        <v>52</v>
      </c>
      <c r="R55" s="67">
        <f t="shared" si="79"/>
        <v>90</v>
      </c>
      <c r="S55" s="68">
        <f t="shared" si="80"/>
        <v>52.15</v>
      </c>
      <c r="T55" s="69" t="str">
        <f t="shared" si="81"/>
        <v>#N/A</v>
      </c>
      <c r="U55" s="70" t="str">
        <f t="shared" si="82"/>
        <v>#N/A</v>
      </c>
      <c r="V55" s="71" t="str">
        <f t="shared" si="83"/>
        <v>B40</v>
      </c>
      <c r="W55" s="72" t="str">
        <f t="shared" si="84"/>
        <v>#N/A</v>
      </c>
      <c r="X55" s="72" t="str">
        <f t="shared" si="85"/>
        <v>#N/A</v>
      </c>
      <c r="Y55" s="72" t="str">
        <f t="shared" si="86"/>
        <v>#N/A</v>
      </c>
      <c r="Z55" s="72" t="str">
        <f t="shared" si="87"/>
        <v>#N/A</v>
      </c>
      <c r="AA55" s="72" t="str">
        <f t="shared" si="88"/>
        <v>#N/A</v>
      </c>
      <c r="AB55" s="72" t="str">
        <f t="shared" si="89"/>
        <v>#N/A</v>
      </c>
      <c r="AC55" s="72" t="str">
        <f t="shared" si="90"/>
        <v>#N/A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</row>
    <row r="56">
      <c r="A56" s="307">
        <f t="shared" si="76"/>
        <v>238.4600395</v>
      </c>
      <c r="B56" s="57" t="s">
        <v>41</v>
      </c>
      <c r="D56" s="59" t="s">
        <v>331</v>
      </c>
      <c r="E56" s="60" t="s">
        <v>332</v>
      </c>
      <c r="F56" s="61">
        <v>2009.0</v>
      </c>
      <c r="G56" s="62">
        <v>48.59</v>
      </c>
      <c r="H56" s="63"/>
      <c r="I56" s="64"/>
      <c r="J56" s="65">
        <v>31.0</v>
      </c>
      <c r="K56" s="65">
        <v>33.0</v>
      </c>
      <c r="L56" s="65">
        <v>35.0</v>
      </c>
      <c r="M56" s="66">
        <f t="shared" si="77"/>
        <v>68</v>
      </c>
      <c r="N56" s="65">
        <v>31.0</v>
      </c>
      <c r="O56" s="65">
        <v>33.0</v>
      </c>
      <c r="P56" s="65">
        <v>35.0</v>
      </c>
      <c r="Q56" s="66">
        <f t="shared" si="78"/>
        <v>68</v>
      </c>
      <c r="R56" s="67">
        <f t="shared" si="79"/>
        <v>136</v>
      </c>
      <c r="S56" s="68">
        <f t="shared" si="80"/>
        <v>87.41</v>
      </c>
      <c r="T56" s="69" t="str">
        <f t="shared" si="81"/>
        <v>IRg+</v>
      </c>
      <c r="U56" s="70">
        <f t="shared" si="82"/>
        <v>9</v>
      </c>
      <c r="V56" s="71" t="str">
        <f t="shared" si="83"/>
        <v>B50</v>
      </c>
      <c r="W56" s="72">
        <f t="shared" si="84"/>
        <v>66</v>
      </c>
      <c r="X56" s="72">
        <f t="shared" si="85"/>
        <v>29</v>
      </c>
      <c r="Y56" s="72">
        <f t="shared" si="86"/>
        <v>9</v>
      </c>
      <c r="Z56" s="72">
        <f t="shared" si="87"/>
        <v>-14</v>
      </c>
      <c r="AA56" s="72">
        <f t="shared" si="88"/>
        <v>-41</v>
      </c>
      <c r="AB56" s="72">
        <f t="shared" si="89"/>
        <v>-74</v>
      </c>
      <c r="AC56" s="72">
        <f t="shared" si="90"/>
        <v>-74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</row>
    <row r="57">
      <c r="A57" s="307">
        <f t="shared" si="76"/>
        <v>207.7528281</v>
      </c>
      <c r="B57" s="57" t="s">
        <v>41</v>
      </c>
      <c r="D57" s="74" t="s">
        <v>333</v>
      </c>
      <c r="E57" s="75" t="s">
        <v>334</v>
      </c>
      <c r="F57" s="76">
        <v>2010.0</v>
      </c>
      <c r="G57" s="77">
        <v>46.7</v>
      </c>
      <c r="H57" s="78"/>
      <c r="I57" s="79"/>
      <c r="J57" s="80">
        <v>22.0</v>
      </c>
      <c r="K57" s="80">
        <v>24.0</v>
      </c>
      <c r="L57" s="80">
        <v>26.0</v>
      </c>
      <c r="M57" s="81">
        <f t="shared" si="77"/>
        <v>50</v>
      </c>
      <c r="N57" s="113">
        <v>-31.0</v>
      </c>
      <c r="O57" s="80">
        <v>31.0</v>
      </c>
      <c r="P57" s="80">
        <v>33.0</v>
      </c>
      <c r="Q57" s="81">
        <f t="shared" si="78"/>
        <v>64</v>
      </c>
      <c r="R57" s="82">
        <f t="shared" si="79"/>
        <v>114</v>
      </c>
      <c r="S57" s="83">
        <f t="shared" si="80"/>
        <v>67.3</v>
      </c>
      <c r="T57" s="84" t="str">
        <f t="shared" si="81"/>
        <v>Reg+</v>
      </c>
      <c r="U57" s="85">
        <f t="shared" si="82"/>
        <v>7</v>
      </c>
      <c r="V57" s="86" t="str">
        <f t="shared" si="83"/>
        <v>B50</v>
      </c>
      <c r="W57" s="72">
        <f t="shared" si="84"/>
        <v>44</v>
      </c>
      <c r="X57" s="72">
        <f t="shared" si="85"/>
        <v>7</v>
      </c>
      <c r="Y57" s="72">
        <f t="shared" si="86"/>
        <v>-13</v>
      </c>
      <c r="Z57" s="72">
        <f t="shared" si="87"/>
        <v>-36</v>
      </c>
      <c r="AA57" s="72">
        <f t="shared" si="88"/>
        <v>-63</v>
      </c>
      <c r="AB57" s="72">
        <f t="shared" si="89"/>
        <v>-96</v>
      </c>
      <c r="AC57" s="72">
        <f t="shared" si="90"/>
        <v>-96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</row>
    <row r="58" ht="9.75" customHeight="1">
      <c r="A58" s="56"/>
      <c r="B58" s="57"/>
      <c r="C58" s="87"/>
      <c r="D58" s="114"/>
      <c r="E58" s="115"/>
      <c r="F58" s="116"/>
      <c r="G58" s="116"/>
      <c r="H58" s="116"/>
      <c r="I58" s="117"/>
      <c r="J58" s="118"/>
      <c r="K58" s="118"/>
      <c r="L58" s="118"/>
      <c r="M58" s="112"/>
      <c r="N58" s="118"/>
      <c r="O58" s="118"/>
      <c r="P58" s="118"/>
      <c r="Q58" s="112"/>
      <c r="R58" s="95"/>
      <c r="S58" s="96"/>
      <c r="T58" s="97"/>
      <c r="U58" s="98"/>
      <c r="V58" s="99"/>
      <c r="W58" s="72"/>
      <c r="X58" s="72"/>
      <c r="Y58" s="72"/>
      <c r="Z58" s="72"/>
      <c r="AA58" s="72"/>
      <c r="AB58" s="72"/>
      <c r="AC58" s="72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</row>
    <row r="59">
      <c r="A59" s="56"/>
      <c r="B59" s="43"/>
      <c r="C59" s="44"/>
      <c r="D59" s="45" t="s">
        <v>34</v>
      </c>
      <c r="E59" s="100" t="s">
        <v>335</v>
      </c>
      <c r="F59" s="47"/>
      <c r="G59" s="48"/>
      <c r="H59" s="49"/>
      <c r="I59" s="49" t="s">
        <v>8</v>
      </c>
      <c r="J59" s="101"/>
      <c r="K59" s="102"/>
      <c r="L59" s="102"/>
      <c r="M59" s="51"/>
      <c r="N59" s="102"/>
      <c r="O59" s="102"/>
      <c r="P59" s="102"/>
      <c r="Q59" s="51"/>
      <c r="R59" s="51"/>
      <c r="S59" s="52">
        <f>SUM(S60:S63)</f>
        <v>261.47</v>
      </c>
      <c r="T59" s="51"/>
      <c r="U59" s="51"/>
      <c r="V59" s="53" t="s">
        <v>8</v>
      </c>
      <c r="W59" s="72"/>
      <c r="X59" s="72"/>
      <c r="Y59" s="72"/>
      <c r="Z59" s="72"/>
      <c r="AA59" s="72"/>
      <c r="AB59" s="72"/>
      <c r="AC59" s="72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</row>
    <row r="60">
      <c r="A60" s="56">
        <f t="shared" ref="A60:A63" si="91">IF(R60="","",IF(B60="HOMME",10^(0.938573813*LOG(G60/157.141)^2)*R60,IF(B60="FEMME",10^(1.005487664 * LOG(G60/112.811)^2)*R60,"")))</f>
        <v>131.6427329</v>
      </c>
      <c r="B60" s="57" t="s">
        <v>36</v>
      </c>
      <c r="C60" s="87" t="str">
        <f>IF(S59="","",RANK(S59,$AE$23:$AE$30,0))</f>
        <v>#REF!</v>
      </c>
      <c r="D60" s="59" t="s">
        <v>336</v>
      </c>
      <c r="E60" s="60" t="s">
        <v>337</v>
      </c>
      <c r="F60" s="61">
        <v>2008.0</v>
      </c>
      <c r="G60" s="62">
        <v>53.31</v>
      </c>
      <c r="H60" s="63"/>
      <c r="I60" s="64"/>
      <c r="J60" s="119">
        <v>-32.0</v>
      </c>
      <c r="K60" s="119">
        <v>-32.0</v>
      </c>
      <c r="L60" s="65">
        <v>32.0</v>
      </c>
      <c r="M60" s="66">
        <f t="shared" ref="M60:M63" si="92">IF(MAXA(J60+K60,K60+L60,J60+L60,J60,K60,L60)&lt;=0,0,MAXA(J60+K60,K60+L60,J60+L60,J60,K60,L60))</f>
        <v>32</v>
      </c>
      <c r="N60" s="65">
        <v>35.0</v>
      </c>
      <c r="O60" s="65">
        <v>-36.0</v>
      </c>
      <c r="P60" s="65">
        <v>36.0</v>
      </c>
      <c r="Q60" s="66">
        <f t="shared" ref="Q60:Q63" si="93">IF(MAXA(N60+O60,O60+P60,N60+P60,N60,O60,P60)&lt;=0,0,MAXA(N60+O60,O60+P60,N60+P60,N60,O60,P60))</f>
        <v>71</v>
      </c>
      <c r="R60" s="67">
        <f t="shared" ref="R60:R63" si="94">Q60+M60</f>
        <v>103</v>
      </c>
      <c r="S60" s="68">
        <f t="shared" ref="S60:S63" si="95">R60-G60</f>
        <v>49.69</v>
      </c>
      <c r="T60" s="69" t="str">
        <f t="shared" ref="T60:T63" si="96">IF(U60=AC60,$W$2,IF(U60=AB60,$W$3,IF(U60=AA60,$W$5,IF(U60=Z60,$W$6,IF(U60=Y60,$W$7,IF(U60=X60,$W$8,IF(U60&gt;=0,$W$9,$W$10)))))))</f>
        <v>#N/A</v>
      </c>
      <c r="U60" s="70" t="str">
        <f t="shared" ref="U60:U63" si="97">IF(AC60&gt;=0,AC60,IF(AB60&gt;=0,AB60,IF(AA60&gt;=0,AA60,IF(Z60&gt;=0,Z60,IF(Y60&gt;=0,Y60,IF(X60&gt;=0,X60,W60))))))</f>
        <v>#N/A</v>
      </c>
      <c r="V60" s="71" t="str">
        <f t="shared" ref="V60:V63" si="98">IF(B60="HOMME",IF(OR(F60="SEN",F60&lt;1998),VLOOKUP(G60,$AQ$2141:$AV$2159,6),IF(AND(F60&gt;1997,F60&lt;2000),VLOOKUP(G60,$AQ$2141:$AV$2159,5),IF(AND(F60&gt;1999,F60&lt;2002),VLOOKUP(G60,$AQ$2141:$AV$2159,4),IF(AND(F60&gt;2001,F60&lt;2004),VLOOKUP(G60,$AQ$2141:$AV$2159,3),VLOOKUP(G60,$AQ$2141:$AV$2159,2))))), IF(OR(F60="SEN",F60&lt;1998),VLOOKUP(G60,$AW$2144:$BB$2157,6),IF(AND(F60&gt;1997,F60&lt;2000),VLOOKUP(G60,$AW$2144:$BB$2157,5),IF(AND(F60&gt;1999,F60&lt;2002),VLOOKUP(G60,$AW$2144:$BB$2157,4),IF(AND(F60&gt;2001,F60&lt;2004),VLOOKUP(G60,$AW$2144:$BB$2157,3),VLOOKUP(G60,$AW$2144:$BB$2157,2))))))</f>
        <v>#N/A</v>
      </c>
      <c r="W60" s="72" t="str">
        <f t="shared" ref="W60:W63" si="99">R60-HLOOKUP(V60,$AL$879:$DW$886,2,FALSE)</f>
        <v>#N/A</v>
      </c>
      <c r="X60" s="72" t="str">
        <f t="shared" ref="X60:X63" si="100">R60-HLOOKUP(V60,$AL$879:$DW$886,3,FALSE)</f>
        <v>#N/A</v>
      </c>
      <c r="Y60" s="72" t="str">
        <f t="shared" ref="Y60:Y63" si="101">R60-HLOOKUP(V60,$AL$879:$DW$886,4,FALSE)</f>
        <v>#N/A</v>
      </c>
      <c r="Z60" s="72" t="str">
        <f t="shared" ref="Z60:Z63" si="102">R60-HLOOKUP(V60,$AL$879:$EG$886,5,FALSE)</f>
        <v>#N/A</v>
      </c>
      <c r="AA60" s="72" t="str">
        <f t="shared" ref="AA60:AA63" si="103">R60-HLOOKUP(V60,$AL$879:$DW$886,6,FALSE)</f>
        <v>#N/A</v>
      </c>
      <c r="AB60" s="72" t="str">
        <f t="shared" ref="AB60:AB63" si="104">R60-HLOOKUP(V60,$AL$879:$DW$886,7,FALSE)</f>
        <v>#N/A</v>
      </c>
      <c r="AC60" s="72" t="str">
        <f t="shared" ref="AC60:AC63" si="105">R60-HLOOKUP(V60,$AL$879:$DW$886,8,FALSE)</f>
        <v>#N/A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</row>
    <row r="61">
      <c r="A61" s="56">
        <f t="shared" si="91"/>
        <v>182.8578155</v>
      </c>
      <c r="B61" s="57" t="s">
        <v>36</v>
      </c>
      <c r="D61" s="59" t="s">
        <v>338</v>
      </c>
      <c r="E61" s="60" t="s">
        <v>339</v>
      </c>
      <c r="F61" s="61">
        <v>2008.0</v>
      </c>
      <c r="G61" s="62">
        <v>56.88</v>
      </c>
      <c r="H61" s="63"/>
      <c r="I61" s="64"/>
      <c r="J61" s="65">
        <v>33.0</v>
      </c>
      <c r="K61" s="65">
        <v>35.0</v>
      </c>
      <c r="L61" s="65">
        <v>36.0</v>
      </c>
      <c r="M61" s="66">
        <f t="shared" si="92"/>
        <v>71</v>
      </c>
      <c r="N61" s="65">
        <v>36.0</v>
      </c>
      <c r="O61" s="65">
        <v>38.0</v>
      </c>
      <c r="P61" s="65">
        <v>40.0</v>
      </c>
      <c r="Q61" s="66">
        <f t="shared" si="93"/>
        <v>78</v>
      </c>
      <c r="R61" s="67">
        <f t="shared" si="94"/>
        <v>149</v>
      </c>
      <c r="S61" s="68">
        <f t="shared" si="95"/>
        <v>92.12</v>
      </c>
      <c r="T61" s="69" t="str">
        <f t="shared" si="96"/>
        <v>#N/A</v>
      </c>
      <c r="U61" s="70" t="str">
        <f t="shared" si="97"/>
        <v>#N/A</v>
      </c>
      <c r="V61" s="71" t="str">
        <f t="shared" si="98"/>
        <v>#N/A</v>
      </c>
      <c r="W61" s="72" t="str">
        <f t="shared" si="99"/>
        <v>#N/A</v>
      </c>
      <c r="X61" s="72" t="str">
        <f t="shared" si="100"/>
        <v>#N/A</v>
      </c>
      <c r="Y61" s="72" t="str">
        <f t="shared" si="101"/>
        <v>#N/A</v>
      </c>
      <c r="Z61" s="72" t="str">
        <f t="shared" si="102"/>
        <v>#N/A</v>
      </c>
      <c r="AA61" s="72" t="str">
        <f t="shared" si="103"/>
        <v>#N/A</v>
      </c>
      <c r="AB61" s="72" t="str">
        <f t="shared" si="104"/>
        <v>#N/A</v>
      </c>
      <c r="AC61" s="72" t="str">
        <f t="shared" si="105"/>
        <v>#N/A</v>
      </c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</row>
    <row r="62">
      <c r="A62" s="56">
        <f t="shared" si="91"/>
        <v>192.6472476</v>
      </c>
      <c r="B62" s="57" t="s">
        <v>41</v>
      </c>
      <c r="D62" s="59" t="s">
        <v>340</v>
      </c>
      <c r="E62" s="60" t="s">
        <v>341</v>
      </c>
      <c r="F62" s="61">
        <v>2008.0</v>
      </c>
      <c r="G62" s="62">
        <v>64.22</v>
      </c>
      <c r="H62" s="63"/>
      <c r="I62" s="64"/>
      <c r="J62" s="65">
        <v>30.0</v>
      </c>
      <c r="K62" s="65">
        <v>32.0</v>
      </c>
      <c r="L62" s="65">
        <v>33.0</v>
      </c>
      <c r="M62" s="66">
        <f t="shared" si="92"/>
        <v>65</v>
      </c>
      <c r="N62" s="65">
        <v>34.0</v>
      </c>
      <c r="O62" s="65">
        <v>36.0</v>
      </c>
      <c r="P62" s="65">
        <v>38.0</v>
      </c>
      <c r="Q62" s="66">
        <f t="shared" si="93"/>
        <v>74</v>
      </c>
      <c r="R62" s="67">
        <f t="shared" si="94"/>
        <v>139</v>
      </c>
      <c r="S62" s="68">
        <f t="shared" si="95"/>
        <v>74.78</v>
      </c>
      <c r="T62" s="69" t="str">
        <f t="shared" si="96"/>
        <v>#N/A</v>
      </c>
      <c r="U62" s="70" t="str">
        <f t="shared" si="97"/>
        <v>#N/A</v>
      </c>
      <c r="V62" s="71" t="str">
        <f t="shared" si="98"/>
        <v>B45</v>
      </c>
      <c r="W62" s="72" t="str">
        <f t="shared" si="99"/>
        <v>#N/A</v>
      </c>
      <c r="X62" s="72" t="str">
        <f t="shared" si="100"/>
        <v>#N/A</v>
      </c>
      <c r="Y62" s="72" t="str">
        <f t="shared" si="101"/>
        <v>#N/A</v>
      </c>
      <c r="Z62" s="72" t="str">
        <f t="shared" si="102"/>
        <v>#N/A</v>
      </c>
      <c r="AA62" s="72" t="str">
        <f t="shared" si="103"/>
        <v>#N/A</v>
      </c>
      <c r="AB62" s="72" t="str">
        <f t="shared" si="104"/>
        <v>#N/A</v>
      </c>
      <c r="AC62" s="72" t="str">
        <f t="shared" si="105"/>
        <v>#N/A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</row>
    <row r="63">
      <c r="A63" s="56">
        <f t="shared" si="91"/>
        <v>149.8965572</v>
      </c>
      <c r="B63" s="57" t="s">
        <v>41</v>
      </c>
      <c r="D63" s="74" t="s">
        <v>342</v>
      </c>
      <c r="E63" s="75" t="s">
        <v>343</v>
      </c>
      <c r="F63" s="76">
        <v>2008.0</v>
      </c>
      <c r="G63" s="77">
        <v>76.12</v>
      </c>
      <c r="H63" s="78"/>
      <c r="I63" s="79"/>
      <c r="J63" s="80">
        <v>29.0</v>
      </c>
      <c r="K63" s="133">
        <v>-30.0</v>
      </c>
      <c r="L63" s="80">
        <v>30.0</v>
      </c>
      <c r="M63" s="81">
        <f t="shared" si="92"/>
        <v>59</v>
      </c>
      <c r="N63" s="80">
        <v>30.0</v>
      </c>
      <c r="O63" s="113">
        <v>-32.0</v>
      </c>
      <c r="P63" s="80">
        <v>32.0</v>
      </c>
      <c r="Q63" s="81">
        <f t="shared" si="93"/>
        <v>62</v>
      </c>
      <c r="R63" s="82">
        <f t="shared" si="94"/>
        <v>121</v>
      </c>
      <c r="S63" s="83">
        <f t="shared" si="95"/>
        <v>44.88</v>
      </c>
      <c r="T63" s="84" t="str">
        <f t="shared" si="96"/>
        <v>#N/A</v>
      </c>
      <c r="U63" s="85" t="str">
        <f t="shared" si="97"/>
        <v>#N/A</v>
      </c>
      <c r="V63" s="86" t="str">
        <f t="shared" si="98"/>
        <v>B45</v>
      </c>
      <c r="W63" s="72" t="str">
        <f t="shared" si="99"/>
        <v>#N/A</v>
      </c>
      <c r="X63" s="72" t="str">
        <f t="shared" si="100"/>
        <v>#N/A</v>
      </c>
      <c r="Y63" s="72" t="str">
        <f t="shared" si="101"/>
        <v>#N/A</v>
      </c>
      <c r="Z63" s="72" t="str">
        <f t="shared" si="102"/>
        <v>#N/A</v>
      </c>
      <c r="AA63" s="72" t="str">
        <f t="shared" si="103"/>
        <v>#N/A</v>
      </c>
      <c r="AB63" s="72" t="str">
        <f t="shared" si="104"/>
        <v>#N/A</v>
      </c>
      <c r="AC63" s="72" t="str">
        <f t="shared" si="105"/>
        <v>#N/A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</row>
    <row r="64" ht="12.75" customHeight="1">
      <c r="A64" s="56"/>
      <c r="B64" s="57"/>
      <c r="C64" s="87"/>
      <c r="D64" s="134"/>
      <c r="E64" s="135"/>
      <c r="F64" s="309"/>
      <c r="G64" s="309"/>
      <c r="H64" s="310"/>
      <c r="I64" s="310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141"/>
      <c r="U64" s="142"/>
      <c r="V64" s="143"/>
      <c r="W64" s="72"/>
      <c r="X64" s="72"/>
      <c r="Y64" s="72"/>
      <c r="Z64" s="72"/>
      <c r="AA64" s="72"/>
      <c r="AB64" s="72"/>
      <c r="AC64" s="72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</row>
    <row r="65" ht="12.75" customHeight="1">
      <c r="A65" s="56"/>
      <c r="B65" s="57"/>
      <c r="C65" s="87"/>
      <c r="D65" s="134"/>
      <c r="E65" s="135"/>
      <c r="F65" s="309"/>
      <c r="G65" s="309"/>
      <c r="H65" s="310"/>
      <c r="I65" s="310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141"/>
      <c r="U65" s="142"/>
      <c r="V65" s="143"/>
      <c r="W65" s="72"/>
      <c r="X65" s="72"/>
      <c r="Y65" s="72"/>
      <c r="Z65" s="72"/>
      <c r="AA65" s="72"/>
      <c r="AB65" s="72"/>
      <c r="AC65" s="72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</row>
    <row r="66">
      <c r="A66" s="56"/>
      <c r="B66" s="57"/>
      <c r="C66" s="87"/>
      <c r="D66" s="134"/>
      <c r="E66" s="135"/>
      <c r="F66" s="144" t="s">
        <v>100</v>
      </c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6"/>
      <c r="T66" s="141"/>
      <c r="U66" s="142"/>
      <c r="V66" s="143"/>
      <c r="W66" s="72"/>
      <c r="X66" s="72"/>
      <c r="Y66" s="72"/>
      <c r="Z66" s="72"/>
      <c r="AA66" s="72"/>
      <c r="AB66" s="72"/>
      <c r="AC66" s="72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</row>
    <row r="67" ht="16.5" customHeight="1">
      <c r="A67" s="57"/>
      <c r="B67" s="57"/>
      <c r="C67" s="44"/>
      <c r="D67" s="147"/>
      <c r="E67" s="54"/>
      <c r="F67" s="148"/>
      <c r="G67" s="149"/>
      <c r="H67" s="148"/>
      <c r="I67" s="54"/>
      <c r="J67" s="150"/>
      <c r="K67" s="150"/>
      <c r="L67" s="150"/>
      <c r="M67" s="151"/>
      <c r="N67" s="150"/>
      <c r="O67" s="150"/>
      <c r="P67" s="150"/>
      <c r="Q67" s="151"/>
      <c r="R67" s="44"/>
      <c r="S67" s="152"/>
      <c r="T67" s="153"/>
      <c r="U67" s="154"/>
      <c r="V67" s="155"/>
      <c r="W67" s="72"/>
      <c r="X67" s="72"/>
      <c r="Y67" s="72"/>
      <c r="Z67" s="72"/>
      <c r="AA67" s="72"/>
      <c r="AB67" s="72"/>
      <c r="AC67" s="72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</row>
    <row r="68" ht="16.5" customHeight="1">
      <c r="A68" s="57"/>
      <c r="B68" s="57"/>
      <c r="C68" s="44"/>
      <c r="D68" s="156"/>
      <c r="E68" s="157"/>
      <c r="F68" s="148"/>
      <c r="G68" s="148"/>
      <c r="H68" s="148"/>
      <c r="I68" s="148"/>
      <c r="J68" s="148"/>
      <c r="K68" s="150"/>
      <c r="L68" s="150"/>
      <c r="M68" s="161"/>
      <c r="N68" s="135"/>
      <c r="O68" s="135"/>
      <c r="P68" s="135"/>
      <c r="Q68" s="151"/>
      <c r="R68" s="311"/>
      <c r="S68" s="311"/>
      <c r="T68" s="153"/>
      <c r="U68" s="154"/>
      <c r="V68" s="155"/>
      <c r="W68" s="72"/>
      <c r="X68" s="72"/>
      <c r="Y68" s="72"/>
      <c r="Z68" s="72"/>
      <c r="AA68" s="72"/>
      <c r="AB68" s="72"/>
      <c r="AC68" s="72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</row>
    <row r="69" ht="16.5" customHeight="1">
      <c r="A69" s="57"/>
      <c r="B69" s="57"/>
      <c r="C69" s="44"/>
      <c r="D69" s="156"/>
      <c r="E69" s="157" t="s">
        <v>101</v>
      </c>
      <c r="F69" s="158"/>
      <c r="G69" s="159"/>
      <c r="H69" s="159"/>
      <c r="I69" s="159"/>
      <c r="J69" s="160"/>
      <c r="K69" s="150"/>
      <c r="L69" s="150"/>
      <c r="M69" s="161" t="s">
        <v>102</v>
      </c>
      <c r="N69" s="312"/>
      <c r="O69" s="312"/>
      <c r="P69" s="312"/>
      <c r="Q69" s="151"/>
      <c r="R69" s="163"/>
      <c r="S69" s="160"/>
      <c r="T69" s="153"/>
      <c r="U69" s="154"/>
      <c r="V69" s="155"/>
      <c r="W69" s="72"/>
      <c r="X69" s="72"/>
      <c r="Y69" s="72"/>
      <c r="Z69" s="72"/>
      <c r="AA69" s="72"/>
      <c r="AB69" s="72"/>
      <c r="AC69" s="72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</row>
    <row r="70" ht="12.75" customHeight="1">
      <c r="A70" s="56"/>
      <c r="B70" s="54"/>
      <c r="C70" s="150"/>
      <c r="D70" s="147"/>
      <c r="E70" s="54"/>
      <c r="F70" s="148"/>
      <c r="G70" s="56"/>
      <c r="H70" s="56"/>
      <c r="I70" s="56"/>
      <c r="J70" s="56"/>
      <c r="K70" s="54"/>
      <c r="L70" s="164" t="s">
        <v>103</v>
      </c>
      <c r="M70" s="161" t="s">
        <v>104</v>
      </c>
      <c r="N70" s="313"/>
      <c r="O70" s="313"/>
      <c r="P70" s="313"/>
      <c r="Q70" s="157" t="s">
        <v>105</v>
      </c>
      <c r="R70" s="158"/>
      <c r="S70" s="160"/>
      <c r="T70" s="54"/>
      <c r="U70" s="54"/>
      <c r="V70" s="165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</row>
    <row r="71" ht="15.75" customHeight="1">
      <c r="A71" s="56"/>
      <c r="B71" s="54"/>
      <c r="C71" s="150"/>
      <c r="D71" s="147"/>
      <c r="E71" s="135"/>
      <c r="F71" s="166"/>
      <c r="G71" s="166"/>
      <c r="H71" s="166"/>
      <c r="I71" s="166"/>
      <c r="J71" s="166"/>
      <c r="K71" s="166"/>
      <c r="L71" s="166"/>
      <c r="M71" s="161" t="s">
        <v>106</v>
      </c>
      <c r="N71" s="162"/>
      <c r="O71" s="159"/>
      <c r="P71" s="160"/>
      <c r="Q71" s="54"/>
      <c r="R71" s="158"/>
      <c r="S71" s="160"/>
      <c r="T71" s="54"/>
      <c r="U71" s="54"/>
      <c r="V71" s="165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</row>
    <row r="72" ht="12.75" customHeight="1">
      <c r="A72" s="301"/>
      <c r="C72" s="1"/>
      <c r="D72" s="167"/>
      <c r="E72" s="168" t="s">
        <v>107</v>
      </c>
      <c r="F72" s="169"/>
      <c r="G72" s="159"/>
      <c r="H72" s="159"/>
      <c r="I72" s="159"/>
      <c r="J72" s="160"/>
      <c r="L72" s="56"/>
      <c r="N72" s="56"/>
      <c r="O72" s="170"/>
      <c r="P72" s="170"/>
      <c r="V72" s="171"/>
    </row>
    <row r="73" ht="12.75" customHeight="1">
      <c r="A73" s="301"/>
      <c r="C73" s="1"/>
      <c r="D73" s="167"/>
      <c r="E73" s="135"/>
      <c r="F73" s="3"/>
      <c r="M73" s="161" t="s">
        <v>102</v>
      </c>
      <c r="N73" s="162"/>
      <c r="O73" s="159"/>
      <c r="P73" s="160"/>
      <c r="R73" s="163"/>
      <c r="S73" s="160"/>
      <c r="V73" s="171"/>
    </row>
    <row r="74" ht="12.75" customHeight="1">
      <c r="A74" s="301"/>
      <c r="C74" s="1"/>
      <c r="D74" s="167"/>
      <c r="E74" s="135"/>
      <c r="F74" s="3"/>
      <c r="L74" s="172" t="s">
        <v>108</v>
      </c>
      <c r="M74" s="161" t="s">
        <v>104</v>
      </c>
      <c r="N74" s="162"/>
      <c r="O74" s="159"/>
      <c r="P74" s="160"/>
      <c r="Q74" s="157" t="s">
        <v>105</v>
      </c>
      <c r="R74" s="158"/>
      <c r="S74" s="160"/>
      <c r="V74" s="171"/>
    </row>
    <row r="75" ht="12.75" customHeight="1">
      <c r="A75" s="301"/>
      <c r="C75" s="1"/>
      <c r="D75" s="167"/>
      <c r="E75" s="168" t="s">
        <v>109</v>
      </c>
      <c r="F75" s="169"/>
      <c r="G75" s="159"/>
      <c r="H75" s="159"/>
      <c r="I75" s="159"/>
      <c r="J75" s="160"/>
      <c r="L75" s="135"/>
      <c r="M75" s="161" t="s">
        <v>106</v>
      </c>
      <c r="N75" s="162"/>
      <c r="O75" s="159"/>
      <c r="P75" s="160"/>
      <c r="R75" s="158"/>
      <c r="S75" s="160"/>
      <c r="V75" s="171"/>
    </row>
    <row r="76" ht="12.75" customHeight="1">
      <c r="A76" s="301"/>
      <c r="C76" s="1"/>
      <c r="D76" s="173"/>
      <c r="E76" s="174"/>
      <c r="F76" s="175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6"/>
    </row>
    <row r="77" ht="12.75" customHeight="1">
      <c r="A77" s="301"/>
      <c r="C77" s="1"/>
      <c r="D77" s="2"/>
      <c r="F77" s="3"/>
    </row>
    <row r="78" ht="12.75" customHeight="1">
      <c r="A78" s="301"/>
      <c r="C78" s="1"/>
      <c r="D78" s="2"/>
      <c r="F78" s="3"/>
    </row>
    <row r="79" ht="12.75" customHeight="1">
      <c r="A79" s="301"/>
      <c r="C79" s="1"/>
      <c r="D79" s="2"/>
      <c r="F79" s="3"/>
    </row>
    <row r="80" ht="12.75" customHeight="1">
      <c r="A80" s="301"/>
      <c r="C80" s="1"/>
      <c r="D80" s="2"/>
      <c r="F80" s="3"/>
    </row>
    <row r="81" ht="12.75" customHeight="1">
      <c r="A81" s="301"/>
      <c r="C81" s="1"/>
      <c r="D81" s="2"/>
      <c r="F81" s="3"/>
    </row>
    <row r="82" ht="12.75" customHeight="1">
      <c r="A82" s="301"/>
      <c r="C82" s="1"/>
      <c r="D82" s="2"/>
      <c r="F82" s="3"/>
    </row>
    <row r="83" ht="12.75" customHeight="1">
      <c r="A83" s="301"/>
      <c r="C83" s="1"/>
      <c r="D83" s="2"/>
      <c r="F83" s="3"/>
    </row>
    <row r="84" ht="12.75" customHeight="1">
      <c r="A84" s="301"/>
      <c r="C84" s="1"/>
      <c r="D84" s="180"/>
      <c r="E84" s="178"/>
      <c r="F84" s="182"/>
    </row>
    <row r="85" ht="12.75" customHeight="1">
      <c r="A85" s="301"/>
      <c r="C85" s="1"/>
      <c r="D85" s="177"/>
      <c r="E85" s="178"/>
      <c r="F85" s="179"/>
    </row>
    <row r="86" ht="12.75" customHeight="1">
      <c r="A86" s="301"/>
      <c r="C86" s="1"/>
      <c r="D86" s="177"/>
      <c r="E86" s="178"/>
      <c r="F86" s="179"/>
    </row>
    <row r="87" ht="12.75" customHeight="1">
      <c r="A87" s="301"/>
      <c r="C87" s="1"/>
      <c r="D87" s="177"/>
      <c r="E87" s="178"/>
      <c r="F87" s="179"/>
    </row>
    <row r="88" ht="12.75" customHeight="1">
      <c r="A88" s="301"/>
      <c r="C88" s="1"/>
      <c r="D88" s="177"/>
      <c r="E88" s="178"/>
      <c r="F88" s="179"/>
    </row>
    <row r="89" ht="12.75" customHeight="1">
      <c r="A89" s="301"/>
      <c r="C89" s="1"/>
      <c r="D89" s="183"/>
      <c r="E89" s="135"/>
      <c r="F89" s="42"/>
    </row>
    <row r="90" ht="12.75" customHeight="1">
      <c r="A90" s="301"/>
      <c r="C90" s="1"/>
      <c r="D90" s="180"/>
      <c r="E90" s="178"/>
      <c r="F90" s="182"/>
    </row>
    <row r="91" ht="12.75" customHeight="1">
      <c r="A91" s="301"/>
      <c r="C91" s="1"/>
      <c r="D91" s="177"/>
      <c r="E91" s="178"/>
      <c r="F91" s="179"/>
    </row>
    <row r="92" ht="36.75" customHeight="1">
      <c r="A92" s="301"/>
      <c r="C92" s="1"/>
      <c r="D92" s="177"/>
      <c r="E92" s="178"/>
      <c r="F92" s="179"/>
    </row>
    <row r="93" ht="12.75" customHeight="1">
      <c r="A93" s="301"/>
      <c r="C93" s="1"/>
      <c r="D93" s="177"/>
      <c r="E93" s="178"/>
      <c r="F93" s="179"/>
    </row>
    <row r="94" ht="11.25" customHeight="1">
      <c r="A94" s="301"/>
      <c r="C94" s="1"/>
      <c r="D94" s="177"/>
      <c r="E94" s="178"/>
      <c r="F94" s="179"/>
    </row>
    <row r="95" ht="12.75" customHeight="1">
      <c r="A95" s="301"/>
      <c r="C95" s="1"/>
      <c r="D95" s="183"/>
      <c r="E95" s="135"/>
      <c r="F95" s="42"/>
    </row>
    <row r="96" ht="12.75" customHeight="1">
      <c r="A96" s="301"/>
      <c r="C96" s="1"/>
      <c r="D96" s="180"/>
      <c r="E96" s="181"/>
      <c r="F96" s="182"/>
    </row>
    <row r="97" ht="12.75" customHeight="1">
      <c r="A97" s="301"/>
      <c r="C97" s="1"/>
      <c r="D97" s="177"/>
      <c r="E97" s="178"/>
      <c r="F97" s="179"/>
    </row>
    <row r="98" ht="12.75" customHeight="1">
      <c r="A98" s="301"/>
      <c r="C98" s="1"/>
      <c r="D98" s="177"/>
      <c r="E98" s="178"/>
      <c r="F98" s="179"/>
    </row>
    <row r="99" ht="12.75" customHeight="1">
      <c r="A99" s="301"/>
      <c r="C99" s="1"/>
      <c r="D99" s="177"/>
      <c r="E99" s="178"/>
      <c r="F99" s="179"/>
    </row>
    <row r="100" ht="12.75" customHeight="1">
      <c r="A100" s="301"/>
      <c r="C100" s="1"/>
      <c r="D100" s="177"/>
      <c r="E100" s="178"/>
      <c r="F100" s="179"/>
    </row>
    <row r="101" ht="12.75" customHeight="1">
      <c r="A101" s="301"/>
      <c r="C101" s="1"/>
      <c r="D101" s="183"/>
      <c r="E101" s="135"/>
      <c r="F101" s="42"/>
    </row>
    <row r="102" ht="12.75" customHeight="1">
      <c r="A102" s="301"/>
      <c r="C102" s="1"/>
      <c r="D102" s="180"/>
      <c r="E102" s="181"/>
      <c r="F102" s="182"/>
    </row>
    <row r="103" ht="19.5" customHeight="1">
      <c r="A103" s="301"/>
      <c r="C103" s="1"/>
      <c r="D103" s="177"/>
      <c r="E103" s="178"/>
      <c r="F103" s="179"/>
    </row>
    <row r="104" ht="12.75" customHeight="1">
      <c r="A104" s="301"/>
      <c r="C104" s="1"/>
      <c r="D104" s="177"/>
      <c r="E104" s="178"/>
      <c r="F104" s="179"/>
    </row>
    <row r="105" ht="12.75" customHeight="1">
      <c r="A105" s="301"/>
      <c r="C105" s="1"/>
      <c r="D105" s="177"/>
      <c r="E105" s="178"/>
      <c r="F105" s="179"/>
    </row>
    <row r="106" ht="12.75" customHeight="1">
      <c r="A106" s="301"/>
      <c r="C106" s="1"/>
      <c r="D106" s="177"/>
      <c r="E106" s="178"/>
      <c r="F106" s="179"/>
    </row>
    <row r="107" ht="12.75" customHeight="1">
      <c r="A107" s="301"/>
      <c r="C107" s="1"/>
      <c r="D107" s="183"/>
      <c r="E107" s="135"/>
      <c r="F107" s="42"/>
    </row>
    <row r="108" ht="12.75" customHeight="1">
      <c r="A108" s="301"/>
      <c r="C108" s="1"/>
      <c r="D108" s="180"/>
      <c r="E108" s="181"/>
      <c r="F108" s="182"/>
    </row>
    <row r="109" ht="12.75" customHeight="1">
      <c r="A109" s="301"/>
      <c r="C109" s="1"/>
      <c r="D109" s="177"/>
      <c r="E109" s="178"/>
      <c r="F109" s="179"/>
    </row>
    <row r="110" ht="12.75" customHeight="1">
      <c r="A110" s="301"/>
      <c r="C110" s="1"/>
      <c r="D110" s="177"/>
      <c r="E110" s="178"/>
      <c r="F110" s="179"/>
    </row>
    <row r="111" ht="12.75" customHeight="1">
      <c r="A111" s="301"/>
      <c r="C111" s="1"/>
      <c r="D111" s="177"/>
      <c r="E111" s="178"/>
      <c r="F111" s="179"/>
    </row>
    <row r="112" ht="12.75" customHeight="1">
      <c r="A112" s="301"/>
      <c r="C112" s="1"/>
      <c r="D112" s="177"/>
      <c r="E112" s="178"/>
      <c r="F112" s="179"/>
    </row>
    <row r="113" ht="20.25" customHeight="1">
      <c r="A113" s="301"/>
      <c r="C113" s="1"/>
      <c r="D113" s="183"/>
      <c r="E113" s="135"/>
      <c r="F113" s="42"/>
    </row>
    <row r="114" ht="12.75" customHeight="1">
      <c r="A114" s="301"/>
      <c r="C114" s="1"/>
      <c r="D114" s="180"/>
      <c r="E114" s="178"/>
      <c r="F114" s="182"/>
    </row>
    <row r="115" ht="12.75" customHeight="1">
      <c r="A115" s="301"/>
      <c r="C115" s="1"/>
      <c r="D115" s="177"/>
      <c r="E115" s="178"/>
      <c r="F115" s="179"/>
    </row>
    <row r="116" ht="12.75" customHeight="1">
      <c r="A116" s="301"/>
      <c r="C116" s="1"/>
      <c r="D116" s="177"/>
      <c r="E116" s="178"/>
      <c r="F116" s="179"/>
    </row>
    <row r="117" ht="12.75" customHeight="1">
      <c r="A117" s="301"/>
      <c r="C117" s="1"/>
      <c r="D117" s="177"/>
      <c r="E117" s="178"/>
      <c r="F117" s="179"/>
    </row>
    <row r="118" ht="12.75" customHeight="1">
      <c r="A118" s="301"/>
      <c r="C118" s="1"/>
      <c r="D118" s="177"/>
      <c r="E118" s="178"/>
      <c r="F118" s="179"/>
    </row>
    <row r="119" ht="12.75" customHeight="1">
      <c r="A119" s="301"/>
      <c r="C119" s="1"/>
      <c r="D119" s="183"/>
      <c r="E119" s="135"/>
      <c r="F119" s="42"/>
    </row>
    <row r="120" ht="12.75" customHeight="1">
      <c r="A120" s="301"/>
      <c r="C120" s="1"/>
      <c r="D120" s="180"/>
      <c r="E120" s="178"/>
      <c r="F120" s="182"/>
    </row>
    <row r="121" ht="12.75" customHeight="1">
      <c r="A121" s="301"/>
      <c r="C121" s="1"/>
      <c r="D121" s="177"/>
      <c r="E121" s="178"/>
      <c r="F121" s="179"/>
    </row>
    <row r="122" ht="12.75" customHeight="1">
      <c r="A122" s="301"/>
      <c r="C122" s="1"/>
      <c r="D122" s="177"/>
      <c r="E122" s="178"/>
      <c r="F122" s="179"/>
    </row>
    <row r="123" ht="24.0" customHeight="1">
      <c r="A123" s="301"/>
      <c r="C123" s="1"/>
      <c r="D123" s="177"/>
      <c r="E123" s="178"/>
      <c r="F123" s="179"/>
    </row>
    <row r="124" ht="12.75" customHeight="1">
      <c r="A124" s="301"/>
      <c r="C124" s="1"/>
      <c r="D124" s="177"/>
      <c r="E124" s="178"/>
      <c r="F124" s="179"/>
    </row>
    <row r="125" ht="12.75" customHeight="1">
      <c r="A125" s="301"/>
      <c r="C125" s="1"/>
      <c r="D125" s="183"/>
      <c r="E125" s="135"/>
      <c r="F125" s="42"/>
    </row>
    <row r="126" ht="12.75" customHeight="1">
      <c r="A126" s="301"/>
      <c r="C126" s="1"/>
      <c r="D126" s="180"/>
      <c r="E126" s="178"/>
      <c r="F126" s="182"/>
    </row>
    <row r="127" ht="12.75" customHeight="1">
      <c r="A127" s="301"/>
      <c r="C127" s="1"/>
      <c r="D127" s="177"/>
      <c r="E127" s="178"/>
      <c r="F127" s="179"/>
    </row>
    <row r="128" ht="12.75" customHeight="1">
      <c r="A128" s="301"/>
      <c r="C128" s="1"/>
      <c r="D128" s="177"/>
      <c r="E128" s="178"/>
      <c r="F128" s="179"/>
    </row>
    <row r="129" ht="12.75" customHeight="1">
      <c r="A129" s="301"/>
      <c r="C129" s="1"/>
      <c r="D129" s="177"/>
      <c r="E129" s="178"/>
      <c r="F129" s="179"/>
    </row>
    <row r="130" ht="12.75" customHeight="1">
      <c r="A130" s="301"/>
      <c r="C130" s="1"/>
      <c r="D130" s="177"/>
      <c r="E130" s="178"/>
      <c r="F130" s="179"/>
    </row>
    <row r="131" ht="12.75" customHeight="1">
      <c r="A131" s="301"/>
      <c r="C131" s="1"/>
      <c r="D131" s="183"/>
      <c r="E131" s="135"/>
      <c r="F131" s="42"/>
    </row>
    <row r="132" ht="12.75" customHeight="1">
      <c r="A132" s="301"/>
      <c r="C132" s="1"/>
      <c r="D132" s="180"/>
      <c r="E132" s="181"/>
      <c r="F132" s="182"/>
    </row>
    <row r="133" ht="12.75" customHeight="1">
      <c r="A133" s="301"/>
      <c r="C133" s="1"/>
      <c r="D133" s="177"/>
      <c r="E133" s="178"/>
      <c r="F133" s="179"/>
    </row>
    <row r="134" ht="12.75" customHeight="1">
      <c r="A134" s="301"/>
      <c r="C134" s="1"/>
      <c r="D134" s="177"/>
      <c r="E134" s="178"/>
      <c r="F134" s="179"/>
    </row>
    <row r="135" ht="12.75" customHeight="1">
      <c r="A135" s="301"/>
      <c r="C135" s="1"/>
      <c r="D135" s="177"/>
      <c r="E135" s="178"/>
      <c r="F135" s="179"/>
    </row>
    <row r="136" ht="12.75" customHeight="1">
      <c r="A136" s="301"/>
      <c r="C136" s="1"/>
      <c r="D136" s="177"/>
      <c r="E136" s="178"/>
      <c r="F136" s="179"/>
    </row>
    <row r="137" ht="12.75" customHeight="1">
      <c r="A137" s="301"/>
      <c r="C137" s="1"/>
      <c r="D137" s="2"/>
      <c r="F137" s="3"/>
    </row>
    <row r="138" ht="12.75" customHeight="1">
      <c r="A138" s="301"/>
      <c r="C138" s="1"/>
      <c r="D138" s="2"/>
      <c r="F138" s="3"/>
    </row>
    <row r="139" ht="12.75" customHeight="1">
      <c r="A139" s="301"/>
      <c r="C139" s="1"/>
      <c r="D139" s="2"/>
      <c r="F139" s="3"/>
    </row>
    <row r="140" ht="12.75" customHeight="1">
      <c r="A140" s="301"/>
      <c r="C140" s="1"/>
      <c r="D140" s="2"/>
      <c r="F140" s="3"/>
    </row>
    <row r="141" ht="12.75" customHeight="1">
      <c r="A141" s="301"/>
      <c r="C141" s="1"/>
      <c r="D141" s="2"/>
      <c r="F141" s="3"/>
    </row>
    <row r="142" ht="12.75" customHeight="1">
      <c r="A142" s="301"/>
      <c r="C142" s="1"/>
      <c r="D142" s="2"/>
      <c r="F142" s="3"/>
    </row>
    <row r="143" ht="12.75" customHeight="1">
      <c r="A143" s="301"/>
      <c r="C143" s="1"/>
      <c r="D143" s="2"/>
      <c r="F143" s="3"/>
    </row>
    <row r="144" ht="12.75" customHeight="1">
      <c r="A144" s="301"/>
      <c r="C144" s="1"/>
      <c r="D144" s="2"/>
      <c r="F144" s="3"/>
    </row>
    <row r="145" ht="12.75" customHeight="1">
      <c r="A145" s="301"/>
      <c r="C145" s="1"/>
      <c r="D145" s="2"/>
      <c r="F145" s="3"/>
    </row>
    <row r="146" ht="12.75" customHeight="1">
      <c r="A146" s="301"/>
      <c r="C146" s="1"/>
      <c r="D146" s="2"/>
      <c r="F146" s="3"/>
    </row>
    <row r="147" ht="12.75" customHeight="1">
      <c r="A147" s="301"/>
      <c r="C147" s="1"/>
      <c r="D147" s="2"/>
      <c r="F147" s="3"/>
    </row>
    <row r="148" ht="12.75" customHeight="1">
      <c r="A148" s="301"/>
      <c r="C148" s="1"/>
      <c r="D148" s="2"/>
      <c r="F148" s="3"/>
    </row>
    <row r="149" ht="12.75" customHeight="1">
      <c r="A149" s="301"/>
      <c r="C149" s="1"/>
      <c r="D149" s="2"/>
      <c r="F149" s="3"/>
    </row>
    <row r="150" ht="12.75" customHeight="1">
      <c r="A150" s="301"/>
      <c r="C150" s="1"/>
      <c r="D150" s="2"/>
      <c r="F150" s="3"/>
    </row>
    <row r="151" ht="12.75" customHeight="1">
      <c r="A151" s="301"/>
      <c r="C151" s="1"/>
      <c r="D151" s="2"/>
      <c r="F151" s="3"/>
    </row>
    <row r="152" ht="12.75" customHeight="1">
      <c r="A152" s="301"/>
      <c r="C152" s="1"/>
      <c r="D152" s="2"/>
      <c r="F152" s="3"/>
    </row>
    <row r="153" ht="12.75" customHeight="1">
      <c r="A153" s="301"/>
      <c r="C153" s="1"/>
      <c r="D153" s="2"/>
      <c r="F153" s="3"/>
    </row>
    <row r="154" ht="12.75" customHeight="1">
      <c r="A154" s="301"/>
      <c r="C154" s="1"/>
      <c r="D154" s="2"/>
      <c r="F154" s="3"/>
    </row>
    <row r="155" ht="12.75" customHeight="1">
      <c r="A155" s="301"/>
      <c r="C155" s="1"/>
      <c r="D155" s="2"/>
      <c r="F155" s="3"/>
    </row>
    <row r="156" ht="12.75" customHeight="1">
      <c r="A156" s="301"/>
      <c r="C156" s="1"/>
      <c r="D156" s="2"/>
      <c r="F156" s="3"/>
    </row>
    <row r="157" ht="12.75" customHeight="1">
      <c r="A157" s="301"/>
      <c r="C157" s="1"/>
      <c r="D157" s="2"/>
      <c r="F157" s="3"/>
    </row>
    <row r="158" ht="12.75" customHeight="1">
      <c r="A158" s="301"/>
      <c r="C158" s="1"/>
      <c r="D158" s="2"/>
      <c r="F158" s="3"/>
    </row>
    <row r="159" ht="12.75" customHeight="1">
      <c r="A159" s="301"/>
      <c r="C159" s="1"/>
      <c r="D159" s="2"/>
      <c r="F159" s="3"/>
    </row>
    <row r="160" ht="12.75" customHeight="1">
      <c r="A160" s="301"/>
      <c r="C160" s="1"/>
      <c r="D160" s="2"/>
      <c r="F160" s="3"/>
    </row>
    <row r="161" ht="12.75" customHeight="1">
      <c r="A161" s="301"/>
      <c r="C161" s="1"/>
      <c r="D161" s="2"/>
      <c r="F161" s="3"/>
    </row>
    <row r="162" ht="12.75" customHeight="1">
      <c r="A162" s="301"/>
      <c r="C162" s="1"/>
      <c r="D162" s="2"/>
      <c r="F162" s="3"/>
    </row>
    <row r="163" ht="12.75" customHeight="1">
      <c r="A163" s="301"/>
      <c r="C163" s="1"/>
      <c r="D163" s="2"/>
      <c r="F163" s="3"/>
    </row>
    <row r="164" ht="12.75" customHeight="1">
      <c r="A164" s="301"/>
      <c r="C164" s="1"/>
      <c r="D164" s="2"/>
      <c r="F164" s="3"/>
    </row>
    <row r="165" ht="12.75" customHeight="1">
      <c r="A165" s="301"/>
      <c r="C165" s="1"/>
      <c r="D165" s="2"/>
      <c r="F165" s="3"/>
    </row>
    <row r="166" ht="12.75" customHeight="1">
      <c r="A166" s="301"/>
      <c r="C166" s="1"/>
      <c r="D166" s="2"/>
      <c r="F166" s="3"/>
    </row>
    <row r="167" ht="12.75" customHeight="1">
      <c r="A167" s="301"/>
      <c r="C167" s="1"/>
      <c r="D167" s="2"/>
      <c r="F167" s="3"/>
    </row>
    <row r="168" ht="12.75" customHeight="1">
      <c r="A168" s="301"/>
      <c r="C168" s="1"/>
      <c r="D168" s="2"/>
      <c r="F168" s="3"/>
    </row>
    <row r="169" ht="12.75" customHeight="1">
      <c r="A169" s="301"/>
      <c r="C169" s="1"/>
      <c r="D169" s="2"/>
      <c r="F169" s="3"/>
    </row>
    <row r="170" ht="12.75" customHeight="1">
      <c r="A170" s="301"/>
      <c r="C170" s="1"/>
      <c r="D170" s="2"/>
      <c r="F170" s="3"/>
    </row>
    <row r="171" ht="12.75" customHeight="1">
      <c r="A171" s="301"/>
      <c r="C171" s="1"/>
      <c r="D171" s="2"/>
      <c r="F171" s="3"/>
    </row>
    <row r="172" ht="12.75" customHeight="1">
      <c r="A172" s="301"/>
      <c r="C172" s="1"/>
      <c r="D172" s="2"/>
      <c r="F172" s="3"/>
    </row>
    <row r="173" ht="12.75" customHeight="1">
      <c r="A173" s="301"/>
      <c r="C173" s="1"/>
      <c r="D173" s="2"/>
      <c r="F173" s="3"/>
    </row>
    <row r="174" ht="12.75" customHeight="1">
      <c r="A174" s="301"/>
      <c r="C174" s="1"/>
      <c r="D174" s="2"/>
      <c r="F174" s="3"/>
    </row>
    <row r="175" ht="12.75" customHeight="1">
      <c r="A175" s="301"/>
      <c r="C175" s="1"/>
      <c r="D175" s="2"/>
      <c r="F175" s="3"/>
    </row>
    <row r="176" ht="12.75" customHeight="1">
      <c r="A176" s="301"/>
      <c r="C176" s="1"/>
      <c r="D176" s="2"/>
      <c r="F176" s="3"/>
    </row>
    <row r="177" ht="12.75" customHeight="1">
      <c r="A177" s="301"/>
      <c r="C177" s="1"/>
      <c r="D177" s="2"/>
      <c r="F177" s="3"/>
    </row>
    <row r="178" ht="12.75" customHeight="1">
      <c r="A178" s="301"/>
      <c r="C178" s="1"/>
      <c r="D178" s="2"/>
      <c r="F178" s="3"/>
    </row>
    <row r="179" ht="12.75" customHeight="1">
      <c r="A179" s="301"/>
      <c r="C179" s="1"/>
      <c r="D179" s="2"/>
      <c r="F179" s="3"/>
    </row>
    <row r="180" ht="12.75" customHeight="1">
      <c r="A180" s="301"/>
      <c r="C180" s="1"/>
      <c r="D180" s="2"/>
      <c r="F180" s="3"/>
    </row>
    <row r="181" ht="12.75" customHeight="1">
      <c r="A181" s="301"/>
      <c r="C181" s="1"/>
      <c r="D181" s="2"/>
      <c r="F181" s="3"/>
    </row>
    <row r="182" ht="12.75" customHeight="1">
      <c r="A182" s="301"/>
      <c r="C182" s="1"/>
      <c r="D182" s="2"/>
      <c r="F182" s="3"/>
    </row>
    <row r="183" ht="12.75" customHeight="1">
      <c r="A183" s="301"/>
      <c r="C183" s="1"/>
      <c r="D183" s="2"/>
      <c r="F183" s="3"/>
    </row>
    <row r="184" ht="12.75" customHeight="1">
      <c r="A184" s="301"/>
      <c r="C184" s="1"/>
      <c r="D184" s="2"/>
      <c r="F184" s="3"/>
    </row>
    <row r="185" ht="12.75" customHeight="1">
      <c r="A185" s="301"/>
      <c r="C185" s="1"/>
      <c r="D185" s="2"/>
      <c r="F185" s="3"/>
    </row>
    <row r="186" ht="12.75" customHeight="1">
      <c r="A186" s="301"/>
      <c r="C186" s="1"/>
      <c r="D186" s="2"/>
      <c r="F186" s="3"/>
    </row>
    <row r="187" ht="12.75" customHeight="1">
      <c r="A187" s="301"/>
      <c r="C187" s="1"/>
      <c r="D187" s="2"/>
      <c r="F187" s="3"/>
    </row>
    <row r="188" ht="12.75" customHeight="1">
      <c r="A188" s="301"/>
      <c r="C188" s="1"/>
      <c r="D188" s="2"/>
      <c r="F188" s="3"/>
    </row>
    <row r="189" ht="12.75" customHeight="1">
      <c r="A189" s="301"/>
      <c r="C189" s="1"/>
      <c r="D189" s="2"/>
      <c r="F189" s="3"/>
    </row>
    <row r="190" ht="12.75" customHeight="1">
      <c r="A190" s="301"/>
      <c r="C190" s="1"/>
      <c r="D190" s="2"/>
      <c r="F190" s="3"/>
    </row>
    <row r="191" ht="12.75" customHeight="1">
      <c r="A191" s="301"/>
      <c r="C191" s="1"/>
      <c r="D191" s="2"/>
      <c r="F191" s="3"/>
    </row>
    <row r="192" ht="12.75" customHeight="1">
      <c r="A192" s="301"/>
      <c r="C192" s="1"/>
      <c r="D192" s="2"/>
      <c r="F192" s="3"/>
    </row>
    <row r="193" ht="12.75" customHeight="1">
      <c r="A193" s="301"/>
      <c r="C193" s="1"/>
      <c r="D193" s="2"/>
      <c r="F193" s="3"/>
    </row>
    <row r="194" ht="12.75" customHeight="1">
      <c r="A194" s="301"/>
      <c r="C194" s="1"/>
      <c r="D194" s="2"/>
      <c r="F194" s="3"/>
    </row>
    <row r="195" ht="12.75" customHeight="1">
      <c r="A195" s="301"/>
      <c r="C195" s="1"/>
      <c r="D195" s="2"/>
      <c r="F195" s="3"/>
    </row>
    <row r="196" ht="12.75" customHeight="1">
      <c r="A196" s="301"/>
      <c r="C196" s="1"/>
      <c r="D196" s="2"/>
      <c r="F196" s="3"/>
    </row>
    <row r="197" ht="12.75" customHeight="1">
      <c r="A197" s="301"/>
      <c r="C197" s="1"/>
      <c r="D197" s="2"/>
      <c r="F197" s="3"/>
    </row>
    <row r="198" ht="12.75" customHeight="1">
      <c r="A198" s="301"/>
      <c r="C198" s="1"/>
      <c r="D198" s="2"/>
      <c r="F198" s="3"/>
    </row>
    <row r="199" ht="12.75" customHeight="1">
      <c r="A199" s="301"/>
      <c r="C199" s="1"/>
      <c r="D199" s="2"/>
      <c r="F199" s="3"/>
    </row>
    <row r="200" ht="12.75" customHeight="1">
      <c r="A200" s="301"/>
      <c r="C200" s="1"/>
      <c r="D200" s="2"/>
      <c r="F200" s="3"/>
    </row>
    <row r="201" ht="12.75" customHeight="1">
      <c r="A201" s="301"/>
      <c r="C201" s="1"/>
      <c r="D201" s="2"/>
      <c r="F201" s="3"/>
    </row>
    <row r="202" ht="12.75" customHeight="1">
      <c r="A202" s="301"/>
      <c r="C202" s="1"/>
      <c r="D202" s="2"/>
      <c r="F202" s="3"/>
    </row>
    <row r="203" ht="12.75" customHeight="1">
      <c r="A203" s="301"/>
      <c r="C203" s="1"/>
      <c r="D203" s="2"/>
      <c r="F203" s="3"/>
    </row>
    <row r="204" ht="12.75" customHeight="1">
      <c r="A204" s="301"/>
      <c r="C204" s="1"/>
      <c r="D204" s="2"/>
      <c r="F204" s="3"/>
      <c r="H204" s="3"/>
    </row>
    <row r="205" ht="12.75" customHeight="1">
      <c r="A205" s="301"/>
      <c r="C205" s="1"/>
      <c r="D205" s="2"/>
      <c r="F205" s="3"/>
      <c r="H205" s="3"/>
    </row>
    <row r="206" ht="12.75" customHeight="1">
      <c r="A206" s="301"/>
      <c r="C206" s="1"/>
      <c r="D206" s="2"/>
      <c r="F206" s="3"/>
      <c r="H206" s="3"/>
    </row>
    <row r="207" ht="12.75" customHeight="1">
      <c r="A207" s="301"/>
      <c r="C207" s="1"/>
      <c r="D207" s="2"/>
      <c r="F207" s="3"/>
      <c r="H207" s="3"/>
    </row>
    <row r="208" ht="12.75" customHeight="1">
      <c r="A208" s="301"/>
      <c r="C208" s="1"/>
      <c r="D208" s="2"/>
      <c r="F208" s="3"/>
      <c r="H208" s="3"/>
    </row>
    <row r="209" ht="12.75" customHeight="1">
      <c r="A209" s="301"/>
      <c r="C209" s="1"/>
      <c r="D209" s="2"/>
      <c r="F209" s="3"/>
      <c r="H209" s="3"/>
    </row>
    <row r="210" ht="12.75" customHeight="1">
      <c r="A210" s="301"/>
      <c r="C210" s="1"/>
      <c r="D210" s="2"/>
      <c r="F210" s="3"/>
      <c r="H210" s="3"/>
    </row>
    <row r="211" ht="12.75" customHeight="1">
      <c r="A211" s="301"/>
      <c r="C211" s="1"/>
      <c r="D211" s="2"/>
      <c r="F211" s="3"/>
      <c r="H211" s="3"/>
    </row>
    <row r="212" ht="12.75" customHeight="1">
      <c r="A212" s="301"/>
      <c r="C212" s="1"/>
      <c r="D212" s="2"/>
      <c r="F212" s="3"/>
      <c r="H212" s="3"/>
    </row>
    <row r="213" ht="12.75" customHeight="1">
      <c r="A213" s="301"/>
      <c r="C213" s="1"/>
      <c r="D213" s="2"/>
      <c r="F213" s="3"/>
      <c r="H213" s="3"/>
    </row>
    <row r="214" ht="12.75" customHeight="1">
      <c r="A214" s="301"/>
      <c r="C214" s="1"/>
      <c r="D214" s="2"/>
      <c r="F214" s="3"/>
      <c r="H214" s="3"/>
    </row>
    <row r="215" ht="12.75" customHeight="1">
      <c r="A215" s="301"/>
      <c r="C215" s="1"/>
      <c r="D215" s="2"/>
      <c r="F215" s="3"/>
      <c r="H215" s="3"/>
    </row>
    <row r="216" ht="12.75" customHeight="1">
      <c r="A216" s="301"/>
      <c r="C216" s="1"/>
      <c r="D216" s="2"/>
      <c r="F216" s="3"/>
      <c r="H216" s="3"/>
    </row>
    <row r="217" ht="12.75" customHeight="1">
      <c r="A217" s="301"/>
      <c r="C217" s="1"/>
      <c r="D217" s="2"/>
      <c r="F217" s="3"/>
      <c r="H217" s="3"/>
    </row>
    <row r="218" ht="12.75" customHeight="1">
      <c r="A218" s="301"/>
      <c r="C218" s="1"/>
      <c r="D218" s="2"/>
      <c r="F218" s="3"/>
      <c r="H218" s="3"/>
    </row>
    <row r="219" ht="12.75" customHeight="1">
      <c r="A219" s="301"/>
      <c r="C219" s="1"/>
      <c r="D219" s="2"/>
      <c r="F219" s="3"/>
      <c r="H219" s="3"/>
    </row>
    <row r="220" ht="12.75" customHeight="1">
      <c r="A220" s="301"/>
      <c r="C220" s="1"/>
      <c r="D220" s="2"/>
      <c r="F220" s="3"/>
      <c r="H220" s="3"/>
    </row>
    <row r="221" ht="12.75" customHeight="1">
      <c r="A221" s="301"/>
      <c r="C221" s="1"/>
      <c r="D221" s="2"/>
      <c r="F221" s="3"/>
      <c r="H221" s="3"/>
    </row>
    <row r="222" ht="12.75" customHeight="1">
      <c r="A222" s="301"/>
      <c r="C222" s="1"/>
      <c r="D222" s="2"/>
      <c r="F222" s="3"/>
      <c r="H222" s="3"/>
    </row>
    <row r="223" ht="12.75" customHeight="1">
      <c r="A223" s="301"/>
      <c r="C223" s="1"/>
      <c r="D223" s="2"/>
      <c r="F223" s="3"/>
      <c r="H223" s="3"/>
    </row>
    <row r="224" ht="12.75" customHeight="1">
      <c r="A224" s="301"/>
      <c r="C224" s="1"/>
      <c r="D224" s="2"/>
      <c r="F224" s="3"/>
      <c r="H224" s="3"/>
    </row>
    <row r="225" ht="12.75" customHeight="1">
      <c r="A225" s="301"/>
      <c r="C225" s="1"/>
      <c r="D225" s="2"/>
      <c r="F225" s="3"/>
      <c r="H225" s="3"/>
    </row>
    <row r="226" ht="12.75" customHeight="1">
      <c r="A226" s="301"/>
      <c r="C226" s="1"/>
      <c r="D226" s="2"/>
      <c r="F226" s="3"/>
      <c r="H226" s="3"/>
    </row>
    <row r="227" ht="12.75" customHeight="1">
      <c r="A227" s="301"/>
      <c r="C227" s="1"/>
      <c r="D227" s="2"/>
      <c r="F227" s="3"/>
      <c r="H227" s="3"/>
    </row>
    <row r="228" ht="12.75" customHeight="1">
      <c r="A228" s="301"/>
      <c r="C228" s="1"/>
      <c r="D228" s="2"/>
      <c r="F228" s="3"/>
      <c r="H228" s="3"/>
    </row>
    <row r="229" ht="12.75" customHeight="1">
      <c r="A229" s="301"/>
      <c r="C229" s="1"/>
      <c r="D229" s="2"/>
      <c r="F229" s="3"/>
      <c r="H229" s="3"/>
    </row>
    <row r="230" ht="12.75" customHeight="1">
      <c r="A230" s="301"/>
      <c r="C230" s="1"/>
      <c r="D230" s="2"/>
      <c r="F230" s="3"/>
      <c r="H230" s="3"/>
    </row>
    <row r="231" ht="12.75" customHeight="1">
      <c r="A231" s="301"/>
      <c r="C231" s="1"/>
      <c r="D231" s="2"/>
      <c r="F231" s="3"/>
      <c r="H231" s="3"/>
    </row>
    <row r="232" ht="12.75" customHeight="1">
      <c r="A232" s="301"/>
      <c r="C232" s="1"/>
      <c r="D232" s="2"/>
      <c r="F232" s="3"/>
      <c r="H232" s="3"/>
    </row>
    <row r="233" ht="12.75" customHeight="1">
      <c r="A233" s="301"/>
      <c r="C233" s="1"/>
      <c r="D233" s="2"/>
      <c r="F233" s="3"/>
      <c r="H233" s="3"/>
    </row>
    <row r="234" ht="12.75" customHeight="1">
      <c r="A234" s="301"/>
      <c r="C234" s="1"/>
      <c r="D234" s="2"/>
      <c r="F234" s="3"/>
      <c r="H234" s="3"/>
    </row>
    <row r="235" ht="12.75" customHeight="1">
      <c r="A235" s="301"/>
      <c r="C235" s="1"/>
      <c r="D235" s="2"/>
      <c r="F235" s="3"/>
      <c r="H235" s="3"/>
    </row>
    <row r="236" ht="12.75" customHeight="1">
      <c r="A236" s="301"/>
      <c r="C236" s="1"/>
      <c r="D236" s="2"/>
      <c r="F236" s="3"/>
      <c r="H236" s="3"/>
    </row>
    <row r="237" ht="12.75" customHeight="1">
      <c r="A237" s="301"/>
      <c r="C237" s="1"/>
      <c r="D237" s="2"/>
      <c r="F237" s="3"/>
      <c r="H237" s="3"/>
    </row>
    <row r="238" ht="12.75" customHeight="1">
      <c r="A238" s="301"/>
      <c r="C238" s="1"/>
      <c r="D238" s="2"/>
      <c r="F238" s="3"/>
      <c r="H238" s="3"/>
    </row>
    <row r="239" ht="12.75" customHeight="1">
      <c r="A239" s="301"/>
      <c r="C239" s="1"/>
      <c r="D239" s="2"/>
      <c r="F239" s="3"/>
      <c r="H239" s="3"/>
    </row>
    <row r="240" ht="12.75" customHeight="1">
      <c r="A240" s="301"/>
      <c r="C240" s="1"/>
      <c r="D240" s="2"/>
      <c r="F240" s="3"/>
      <c r="H240" s="3"/>
    </row>
    <row r="241" ht="12.75" customHeight="1">
      <c r="A241" s="301"/>
      <c r="C241" s="1"/>
      <c r="D241" s="2"/>
      <c r="F241" s="3"/>
      <c r="H241" s="3"/>
    </row>
    <row r="242" ht="12.75" customHeight="1">
      <c r="A242" s="301"/>
      <c r="C242" s="1"/>
      <c r="D242" s="2"/>
      <c r="F242" s="3"/>
      <c r="H242" s="3"/>
    </row>
    <row r="243" ht="12.75" customHeight="1">
      <c r="A243" s="301"/>
      <c r="C243" s="1"/>
      <c r="D243" s="2"/>
      <c r="F243" s="3"/>
      <c r="H243" s="3"/>
    </row>
    <row r="244" ht="12.75" customHeight="1">
      <c r="A244" s="301"/>
      <c r="C244" s="1"/>
      <c r="D244" s="2"/>
      <c r="F244" s="3"/>
      <c r="H244" s="3"/>
    </row>
    <row r="245" ht="12.75" customHeight="1">
      <c r="A245" s="301"/>
      <c r="C245" s="1"/>
      <c r="D245" s="2"/>
      <c r="F245" s="3"/>
      <c r="H245" s="3"/>
    </row>
    <row r="246" ht="12.75" customHeight="1">
      <c r="A246" s="301"/>
      <c r="C246" s="1"/>
      <c r="D246" s="2"/>
      <c r="F246" s="3"/>
      <c r="H246" s="3"/>
    </row>
    <row r="247" ht="12.75" customHeight="1">
      <c r="A247" s="301"/>
      <c r="C247" s="1"/>
      <c r="D247" s="2"/>
      <c r="F247" s="3"/>
      <c r="H247" s="3"/>
    </row>
    <row r="248" ht="12.75" customHeight="1">
      <c r="A248" s="301"/>
      <c r="C248" s="1"/>
      <c r="D248" s="2"/>
      <c r="F248" s="3"/>
      <c r="H248" s="3"/>
    </row>
    <row r="249" ht="12.75" customHeight="1">
      <c r="A249" s="301"/>
      <c r="C249" s="1"/>
      <c r="D249" s="2"/>
      <c r="F249" s="3"/>
      <c r="H249" s="3"/>
    </row>
    <row r="250" ht="12.75" customHeight="1">
      <c r="A250" s="301"/>
      <c r="C250" s="1"/>
      <c r="D250" s="2"/>
      <c r="F250" s="3"/>
      <c r="H250" s="3"/>
    </row>
    <row r="251" ht="12.75" customHeight="1">
      <c r="A251" s="301"/>
      <c r="C251" s="1"/>
      <c r="D251" s="2"/>
      <c r="F251" s="3"/>
      <c r="H251" s="3"/>
    </row>
    <row r="252" ht="12.75" customHeight="1">
      <c r="A252" s="301"/>
      <c r="C252" s="1"/>
      <c r="D252" s="2"/>
      <c r="F252" s="3"/>
      <c r="H252" s="3"/>
    </row>
    <row r="253" ht="12.75" customHeight="1">
      <c r="A253" s="301"/>
      <c r="C253" s="1"/>
      <c r="D253" s="2"/>
      <c r="F253" s="3"/>
      <c r="H253" s="3"/>
    </row>
    <row r="254" ht="12.75" customHeight="1">
      <c r="A254" s="301"/>
      <c r="C254" s="1"/>
      <c r="D254" s="2"/>
      <c r="F254" s="3"/>
      <c r="H254" s="3"/>
    </row>
    <row r="255" ht="12.75" customHeight="1">
      <c r="A255" s="301"/>
      <c r="C255" s="1"/>
      <c r="D255" s="2"/>
      <c r="F255" s="3"/>
      <c r="H255" s="3"/>
    </row>
    <row r="256" ht="12.75" customHeight="1">
      <c r="A256" s="301"/>
      <c r="C256" s="1"/>
      <c r="D256" s="2"/>
      <c r="F256" s="3"/>
      <c r="H256" s="3"/>
    </row>
    <row r="257" ht="12.75" customHeight="1">
      <c r="A257" s="301"/>
      <c r="C257" s="1"/>
      <c r="D257" s="2"/>
      <c r="F257" s="3"/>
      <c r="H257" s="3"/>
    </row>
    <row r="258" ht="12.75" customHeight="1">
      <c r="A258" s="301"/>
      <c r="C258" s="1"/>
      <c r="D258" s="2"/>
      <c r="F258" s="3"/>
      <c r="H258" s="3"/>
    </row>
    <row r="259" ht="12.75" customHeight="1">
      <c r="A259" s="301"/>
      <c r="C259" s="1"/>
      <c r="D259" s="2"/>
      <c r="F259" s="3"/>
      <c r="H259" s="3"/>
    </row>
    <row r="260" ht="12.75" customHeight="1">
      <c r="A260" s="301"/>
      <c r="C260" s="1"/>
      <c r="D260" s="2"/>
      <c r="F260" s="3"/>
      <c r="H260" s="3"/>
    </row>
    <row r="261" ht="12.75" customHeight="1">
      <c r="A261" s="301"/>
      <c r="C261" s="1"/>
      <c r="D261" s="2"/>
      <c r="F261" s="3"/>
      <c r="H261" s="3"/>
    </row>
    <row r="262" ht="12.75" customHeight="1">
      <c r="A262" s="301"/>
      <c r="C262" s="1"/>
      <c r="D262" s="2"/>
      <c r="F262" s="3"/>
      <c r="H262" s="3"/>
    </row>
    <row r="263" ht="12.75" customHeight="1">
      <c r="A263" s="301"/>
      <c r="C263" s="1"/>
      <c r="D263" s="2"/>
      <c r="F263" s="3"/>
      <c r="H263" s="3"/>
    </row>
    <row r="264" ht="12.75" customHeight="1">
      <c r="A264" s="301"/>
      <c r="C264" s="1"/>
      <c r="D264" s="2"/>
      <c r="F264" s="3"/>
      <c r="H264" s="3"/>
    </row>
    <row r="265" ht="12.75" customHeight="1">
      <c r="A265" s="301"/>
      <c r="C265" s="1"/>
      <c r="D265" s="2"/>
      <c r="F265" s="3"/>
      <c r="H265" s="3"/>
    </row>
    <row r="266" ht="12.75" customHeight="1">
      <c r="A266" s="301"/>
      <c r="C266" s="1"/>
      <c r="D266" s="2"/>
      <c r="F266" s="3"/>
      <c r="H266" s="3"/>
    </row>
    <row r="267" ht="12.75" customHeight="1">
      <c r="A267" s="301"/>
      <c r="C267" s="1"/>
      <c r="D267" s="2"/>
      <c r="F267" s="3"/>
      <c r="H267" s="3"/>
    </row>
    <row r="268" ht="12.75" customHeight="1">
      <c r="A268" s="301"/>
      <c r="C268" s="1"/>
      <c r="D268" s="2"/>
      <c r="F268" s="3"/>
      <c r="H268" s="3"/>
    </row>
    <row r="269" ht="12.75" customHeight="1">
      <c r="A269" s="301"/>
      <c r="C269" s="1"/>
      <c r="D269" s="2"/>
      <c r="F269" s="3"/>
      <c r="H269" s="3"/>
    </row>
    <row r="270" ht="12.75" customHeight="1">
      <c r="A270" s="301"/>
      <c r="C270" s="1"/>
      <c r="D270" s="2"/>
      <c r="F270" s="3"/>
      <c r="H270" s="3"/>
    </row>
    <row r="271" ht="12.75" customHeight="1">
      <c r="A271" s="301"/>
      <c r="C271" s="1"/>
      <c r="D271" s="2"/>
      <c r="F271" s="3"/>
      <c r="H271" s="3"/>
    </row>
    <row r="272" ht="12.75" customHeight="1">
      <c r="A272" s="301"/>
      <c r="C272" s="1"/>
      <c r="D272" s="2"/>
      <c r="F272" s="3"/>
      <c r="H272" s="3"/>
    </row>
    <row r="273" ht="12.75" customHeight="1">
      <c r="A273" s="301"/>
      <c r="C273" s="1"/>
      <c r="D273" s="2"/>
      <c r="F273" s="3"/>
      <c r="H273" s="3"/>
    </row>
    <row r="274" ht="12.75" customHeight="1">
      <c r="A274" s="301"/>
      <c r="C274" s="1"/>
      <c r="D274" s="2"/>
      <c r="F274" s="3"/>
      <c r="H274" s="3"/>
    </row>
    <row r="275" ht="12.75" customHeight="1">
      <c r="A275" s="301"/>
      <c r="C275" s="1"/>
      <c r="D275" s="2"/>
      <c r="F275" s="3"/>
      <c r="H275" s="3"/>
    </row>
    <row r="276" ht="12.75" customHeight="1">
      <c r="A276" s="301"/>
      <c r="C276" s="1"/>
      <c r="D276" s="2"/>
      <c r="F276" s="3"/>
      <c r="H276" s="3"/>
    </row>
    <row r="277" ht="12.75" customHeight="1">
      <c r="A277" s="301"/>
      <c r="C277" s="1"/>
      <c r="D277" s="2"/>
      <c r="F277" s="3"/>
      <c r="H277" s="3"/>
    </row>
    <row r="278" ht="12.75" customHeight="1">
      <c r="A278" s="301"/>
      <c r="C278" s="1"/>
      <c r="D278" s="2"/>
      <c r="F278" s="3"/>
      <c r="H278" s="3"/>
    </row>
    <row r="279" ht="12.75" customHeight="1">
      <c r="A279" s="301"/>
      <c r="C279" s="1"/>
      <c r="D279" s="2"/>
      <c r="F279" s="3"/>
      <c r="H279" s="3"/>
    </row>
    <row r="280" ht="12.75" customHeight="1">
      <c r="A280" s="301"/>
      <c r="C280" s="1"/>
      <c r="D280" s="2"/>
      <c r="F280" s="3"/>
      <c r="H280" s="3"/>
    </row>
    <row r="281" ht="12.75" customHeight="1">
      <c r="A281" s="301"/>
      <c r="C281" s="1"/>
      <c r="D281" s="2"/>
      <c r="F281" s="3"/>
      <c r="H281" s="3"/>
    </row>
    <row r="282" ht="12.75" customHeight="1">
      <c r="A282" s="301"/>
      <c r="C282" s="1"/>
      <c r="D282" s="2"/>
      <c r="F282" s="3"/>
      <c r="H282" s="3"/>
    </row>
    <row r="283" ht="12.75" customHeight="1">
      <c r="A283" s="301"/>
      <c r="C283" s="1"/>
      <c r="D283" s="2"/>
      <c r="F283" s="3"/>
      <c r="H283" s="3"/>
    </row>
    <row r="284" ht="12.75" customHeight="1">
      <c r="A284" s="301"/>
      <c r="C284" s="1"/>
      <c r="D284" s="2"/>
      <c r="F284" s="3"/>
      <c r="H284" s="3"/>
    </row>
    <row r="285" ht="12.75" customHeight="1">
      <c r="A285" s="301"/>
      <c r="C285" s="1"/>
      <c r="D285" s="2"/>
      <c r="F285" s="3"/>
      <c r="H285" s="3"/>
    </row>
    <row r="286" ht="12.75" customHeight="1">
      <c r="A286" s="301"/>
      <c r="C286" s="1"/>
      <c r="D286" s="2"/>
      <c r="F286" s="3"/>
      <c r="H286" s="3"/>
    </row>
    <row r="287" ht="12.75" customHeight="1">
      <c r="A287" s="301"/>
      <c r="C287" s="1"/>
      <c r="D287" s="2"/>
      <c r="F287" s="3"/>
      <c r="H287" s="3"/>
    </row>
    <row r="288" ht="12.75" customHeight="1">
      <c r="A288" s="301"/>
      <c r="C288" s="1"/>
      <c r="D288" s="2"/>
      <c r="F288" s="3"/>
      <c r="H288" s="3"/>
    </row>
    <row r="289" ht="12.75" customHeight="1">
      <c r="A289" s="301"/>
      <c r="C289" s="1"/>
      <c r="D289" s="2"/>
      <c r="F289" s="3"/>
      <c r="H289" s="3"/>
    </row>
    <row r="290" ht="12.75" customHeight="1">
      <c r="A290" s="301"/>
      <c r="C290" s="1"/>
      <c r="D290" s="2"/>
      <c r="F290" s="3"/>
      <c r="H290" s="3"/>
    </row>
    <row r="291" ht="12.75" customHeight="1">
      <c r="A291" s="301"/>
      <c r="C291" s="1"/>
      <c r="D291" s="2"/>
      <c r="F291" s="3"/>
      <c r="H291" s="3"/>
    </row>
    <row r="292" ht="12.75" customHeight="1">
      <c r="A292" s="301"/>
      <c r="C292" s="1"/>
      <c r="D292" s="2"/>
      <c r="F292" s="3"/>
      <c r="H292" s="3"/>
    </row>
    <row r="293" ht="12.75" customHeight="1">
      <c r="A293" s="301"/>
      <c r="C293" s="1"/>
      <c r="D293" s="2"/>
      <c r="F293" s="3"/>
      <c r="H293" s="3"/>
    </row>
    <row r="294" ht="12.75" customHeight="1">
      <c r="A294" s="301"/>
      <c r="C294" s="1"/>
      <c r="D294" s="2"/>
      <c r="F294" s="3"/>
      <c r="H294" s="3"/>
    </row>
    <row r="295" ht="12.75" customHeight="1">
      <c r="A295" s="301"/>
      <c r="C295" s="1"/>
      <c r="D295" s="2"/>
      <c r="F295" s="3"/>
      <c r="H295" s="3"/>
    </row>
    <row r="296" ht="12.75" customHeight="1">
      <c r="A296" s="301"/>
      <c r="C296" s="1"/>
      <c r="D296" s="2"/>
      <c r="F296" s="3"/>
      <c r="H296" s="3"/>
    </row>
    <row r="297" ht="12.75" customHeight="1">
      <c r="A297" s="301"/>
      <c r="C297" s="1"/>
      <c r="D297" s="2"/>
      <c r="F297" s="3"/>
      <c r="H297" s="3"/>
    </row>
    <row r="298" ht="12.75" customHeight="1">
      <c r="A298" s="301"/>
      <c r="C298" s="1"/>
      <c r="D298" s="2"/>
      <c r="F298" s="3"/>
      <c r="H298" s="3"/>
    </row>
    <row r="299" ht="12.75" customHeight="1">
      <c r="A299" s="301"/>
      <c r="C299" s="1"/>
      <c r="D299" s="2"/>
      <c r="F299" s="3"/>
      <c r="H299" s="3"/>
    </row>
    <row r="300" ht="12.75" customHeight="1">
      <c r="A300" s="301"/>
      <c r="C300" s="1"/>
      <c r="D300" s="2"/>
      <c r="F300" s="3"/>
      <c r="H300" s="3"/>
    </row>
    <row r="301" ht="12.75" customHeight="1">
      <c r="A301" s="301"/>
      <c r="C301" s="1"/>
      <c r="D301" s="2"/>
      <c r="F301" s="3"/>
      <c r="H301" s="3"/>
    </row>
    <row r="302" ht="12.75" customHeight="1">
      <c r="A302" s="301"/>
      <c r="C302" s="1"/>
      <c r="D302" s="2"/>
      <c r="F302" s="3"/>
      <c r="H302" s="3"/>
    </row>
    <row r="303" ht="12.75" customHeight="1">
      <c r="A303" s="301"/>
      <c r="C303" s="1"/>
      <c r="D303" s="2"/>
      <c r="F303" s="3"/>
      <c r="H303" s="3"/>
    </row>
    <row r="304" ht="12.75" customHeight="1">
      <c r="A304" s="301"/>
      <c r="C304" s="1"/>
      <c r="D304" s="2"/>
      <c r="F304" s="3"/>
      <c r="H304" s="3"/>
    </row>
    <row r="305" ht="12.75" customHeight="1">
      <c r="A305" s="301"/>
      <c r="C305" s="1"/>
      <c r="D305" s="2"/>
      <c r="F305" s="3"/>
      <c r="H305" s="3"/>
    </row>
    <row r="306" ht="12.75" customHeight="1">
      <c r="A306" s="301"/>
      <c r="C306" s="1"/>
      <c r="D306" s="2"/>
      <c r="F306" s="3"/>
      <c r="H306" s="3"/>
    </row>
    <row r="307" ht="12.75" customHeight="1">
      <c r="A307" s="301"/>
      <c r="C307" s="1"/>
      <c r="D307" s="2"/>
      <c r="F307" s="3"/>
      <c r="H307" s="3"/>
    </row>
    <row r="308" ht="12.75" customHeight="1">
      <c r="A308" s="301"/>
      <c r="C308" s="1"/>
      <c r="D308" s="2"/>
      <c r="F308" s="3"/>
      <c r="H308" s="3"/>
    </row>
    <row r="309" ht="12.75" customHeight="1">
      <c r="A309" s="301"/>
      <c r="C309" s="1"/>
      <c r="D309" s="2"/>
      <c r="F309" s="3"/>
      <c r="H309" s="3"/>
    </row>
    <row r="310" ht="12.75" customHeight="1">
      <c r="A310" s="301"/>
      <c r="C310" s="1"/>
      <c r="D310" s="2"/>
      <c r="F310" s="3"/>
      <c r="H310" s="3"/>
    </row>
    <row r="311" ht="12.75" customHeight="1">
      <c r="A311" s="301"/>
      <c r="C311" s="1"/>
      <c r="D311" s="2"/>
      <c r="F311" s="3"/>
      <c r="H311" s="3"/>
    </row>
    <row r="312" ht="12.75" customHeight="1">
      <c r="A312" s="301"/>
      <c r="C312" s="1"/>
      <c r="D312" s="2"/>
      <c r="F312" s="3"/>
      <c r="H312" s="3"/>
    </row>
    <row r="313" ht="12.75" customHeight="1">
      <c r="A313" s="301"/>
      <c r="C313" s="1"/>
      <c r="D313" s="2"/>
      <c r="F313" s="3"/>
      <c r="H313" s="3"/>
    </row>
    <row r="314" ht="12.75" customHeight="1">
      <c r="A314" s="301"/>
      <c r="C314" s="1"/>
      <c r="D314" s="2"/>
      <c r="F314" s="3"/>
      <c r="H314" s="3"/>
    </row>
    <row r="315" ht="12.75" customHeight="1">
      <c r="A315" s="301"/>
      <c r="C315" s="1"/>
      <c r="D315" s="2"/>
      <c r="F315" s="3"/>
      <c r="H315" s="3"/>
    </row>
    <row r="316" ht="12.75" customHeight="1">
      <c r="A316" s="301"/>
      <c r="C316" s="1"/>
      <c r="D316" s="2"/>
      <c r="F316" s="3"/>
      <c r="H316" s="3"/>
    </row>
    <row r="317" ht="12.75" customHeight="1">
      <c r="A317" s="301"/>
      <c r="C317" s="1"/>
      <c r="D317" s="2"/>
      <c r="F317" s="3"/>
      <c r="H317" s="3"/>
    </row>
    <row r="318" ht="12.75" customHeight="1">
      <c r="A318" s="301"/>
      <c r="C318" s="1"/>
      <c r="D318" s="2"/>
      <c r="F318" s="3"/>
      <c r="H318" s="3"/>
    </row>
    <row r="319" ht="12.75" customHeight="1">
      <c r="A319" s="301"/>
      <c r="C319" s="1"/>
      <c r="D319" s="2"/>
      <c r="F319" s="3"/>
      <c r="H319" s="3"/>
    </row>
    <row r="320" ht="12.75" customHeight="1">
      <c r="A320" s="301"/>
      <c r="C320" s="1"/>
      <c r="D320" s="2"/>
      <c r="F320" s="3"/>
      <c r="H320" s="3"/>
    </row>
    <row r="321" ht="12.75" customHeight="1">
      <c r="A321" s="301"/>
      <c r="C321" s="1"/>
      <c r="D321" s="2"/>
      <c r="F321" s="3"/>
      <c r="H321" s="3"/>
    </row>
    <row r="322" ht="12.75" customHeight="1">
      <c r="A322" s="301"/>
      <c r="C322" s="1"/>
      <c r="D322" s="2"/>
      <c r="F322" s="3"/>
      <c r="H322" s="3"/>
    </row>
    <row r="323" ht="12.75" customHeight="1">
      <c r="A323" s="301"/>
      <c r="C323" s="1"/>
      <c r="D323" s="2"/>
      <c r="F323" s="3"/>
      <c r="H323" s="3"/>
    </row>
    <row r="324" ht="12.75" customHeight="1">
      <c r="A324" s="301"/>
      <c r="C324" s="1"/>
      <c r="D324" s="2"/>
      <c r="F324" s="3"/>
      <c r="H324" s="3"/>
    </row>
    <row r="325" ht="12.75" customHeight="1">
      <c r="A325" s="301"/>
      <c r="C325" s="1"/>
      <c r="D325" s="2"/>
      <c r="F325" s="3"/>
      <c r="H325" s="3"/>
    </row>
    <row r="326" ht="12.75" customHeight="1">
      <c r="A326" s="301"/>
      <c r="C326" s="1"/>
      <c r="D326" s="2"/>
      <c r="F326" s="3"/>
      <c r="H326" s="3"/>
    </row>
    <row r="327" ht="12.75" customHeight="1">
      <c r="A327" s="301"/>
      <c r="C327" s="1"/>
      <c r="D327" s="2"/>
      <c r="F327" s="3"/>
      <c r="H327" s="3"/>
    </row>
    <row r="328" ht="12.75" customHeight="1">
      <c r="A328" s="301"/>
      <c r="C328" s="1"/>
      <c r="D328" s="2"/>
      <c r="F328" s="3"/>
      <c r="H328" s="3"/>
    </row>
    <row r="329" ht="12.75" customHeight="1">
      <c r="A329" s="301"/>
      <c r="C329" s="1"/>
      <c r="D329" s="2"/>
      <c r="F329" s="3"/>
      <c r="H329" s="3"/>
    </row>
    <row r="330" ht="12.75" customHeight="1">
      <c r="A330" s="301"/>
      <c r="C330" s="1"/>
      <c r="D330" s="2"/>
      <c r="F330" s="3"/>
      <c r="H330" s="3"/>
    </row>
    <row r="331" ht="12.75" customHeight="1">
      <c r="A331" s="301"/>
      <c r="C331" s="1"/>
      <c r="D331" s="2"/>
      <c r="F331" s="3"/>
      <c r="H331" s="3"/>
    </row>
    <row r="332" ht="12.75" customHeight="1">
      <c r="A332" s="301"/>
      <c r="C332" s="1"/>
      <c r="D332" s="2"/>
      <c r="F332" s="3"/>
      <c r="H332" s="3"/>
    </row>
    <row r="333" ht="12.75" customHeight="1">
      <c r="A333" s="301"/>
      <c r="C333" s="1"/>
      <c r="D333" s="2"/>
      <c r="F333" s="3"/>
      <c r="H333" s="3"/>
    </row>
    <row r="334" ht="12.75" customHeight="1">
      <c r="A334" s="301"/>
      <c r="C334" s="1"/>
      <c r="D334" s="2"/>
      <c r="F334" s="3"/>
      <c r="H334" s="3"/>
    </row>
    <row r="335" ht="12.75" customHeight="1">
      <c r="A335" s="301"/>
      <c r="C335" s="1"/>
      <c r="D335" s="2"/>
      <c r="F335" s="3"/>
      <c r="H335" s="3"/>
    </row>
    <row r="336" ht="12.75" customHeight="1">
      <c r="A336" s="301"/>
      <c r="C336" s="1"/>
      <c r="D336" s="2"/>
      <c r="F336" s="3"/>
      <c r="H336" s="3"/>
    </row>
    <row r="337" ht="12.75" customHeight="1">
      <c r="A337" s="301"/>
      <c r="C337" s="1"/>
      <c r="D337" s="2"/>
      <c r="F337" s="3"/>
      <c r="H337" s="3"/>
    </row>
    <row r="338" ht="12.75" customHeight="1">
      <c r="A338" s="301"/>
      <c r="C338" s="1"/>
      <c r="D338" s="2"/>
      <c r="F338" s="3"/>
      <c r="H338" s="3"/>
    </row>
    <row r="339" ht="12.75" customHeight="1">
      <c r="A339" s="301"/>
      <c r="C339" s="1"/>
      <c r="D339" s="2"/>
      <c r="F339" s="3"/>
      <c r="H339" s="3"/>
    </row>
    <row r="340" ht="12.75" customHeight="1">
      <c r="A340" s="301"/>
      <c r="C340" s="1"/>
      <c r="D340" s="2"/>
      <c r="F340" s="3"/>
      <c r="H340" s="3"/>
    </row>
    <row r="341" ht="12.75" customHeight="1">
      <c r="A341" s="301"/>
      <c r="C341" s="1"/>
      <c r="D341" s="2"/>
      <c r="F341" s="3"/>
      <c r="H341" s="3"/>
    </row>
    <row r="342" ht="12.75" customHeight="1">
      <c r="A342" s="301"/>
      <c r="C342" s="1"/>
      <c r="D342" s="2"/>
      <c r="F342" s="3"/>
      <c r="H342" s="3"/>
    </row>
    <row r="343" ht="12.75" customHeight="1">
      <c r="A343" s="301"/>
      <c r="C343" s="1"/>
      <c r="D343" s="2"/>
      <c r="F343" s="3"/>
      <c r="H343" s="3"/>
    </row>
    <row r="344" ht="12.75" customHeight="1">
      <c r="A344" s="301"/>
      <c r="C344" s="1"/>
      <c r="D344" s="2"/>
      <c r="F344" s="3"/>
      <c r="H344" s="3"/>
    </row>
    <row r="345" ht="12.75" customHeight="1">
      <c r="A345" s="301"/>
      <c r="C345" s="1"/>
      <c r="D345" s="2"/>
      <c r="F345" s="3"/>
      <c r="H345" s="3"/>
    </row>
    <row r="346" ht="12.75" customHeight="1">
      <c r="A346" s="301"/>
      <c r="C346" s="1"/>
      <c r="D346" s="2"/>
      <c r="F346" s="3"/>
      <c r="H346" s="3"/>
    </row>
    <row r="347" ht="12.75" customHeight="1">
      <c r="A347" s="301"/>
      <c r="C347" s="1"/>
      <c r="D347" s="2"/>
      <c r="F347" s="3"/>
      <c r="H347" s="3"/>
    </row>
    <row r="348" ht="12.75" customHeight="1">
      <c r="A348" s="301"/>
      <c r="C348" s="1"/>
      <c r="D348" s="2"/>
      <c r="F348" s="3"/>
      <c r="H348" s="3"/>
    </row>
    <row r="349" ht="12.75" customHeight="1">
      <c r="A349" s="301"/>
      <c r="C349" s="1"/>
      <c r="D349" s="2"/>
      <c r="F349" s="3"/>
      <c r="H349" s="3"/>
    </row>
    <row r="350" ht="12.75" customHeight="1">
      <c r="A350" s="301"/>
      <c r="C350" s="1"/>
      <c r="D350" s="2"/>
      <c r="F350" s="3"/>
      <c r="H350" s="3"/>
    </row>
    <row r="351" ht="12.75" customHeight="1">
      <c r="A351" s="301"/>
      <c r="C351" s="1"/>
      <c r="D351" s="2"/>
      <c r="F351" s="3"/>
      <c r="H351" s="3"/>
    </row>
    <row r="352" ht="12.75" customHeight="1">
      <c r="A352" s="301"/>
      <c r="C352" s="1"/>
      <c r="D352" s="2"/>
      <c r="F352" s="3"/>
      <c r="H352" s="3"/>
    </row>
    <row r="353" ht="12.75" customHeight="1">
      <c r="A353" s="301"/>
      <c r="C353" s="1"/>
      <c r="D353" s="2"/>
      <c r="F353" s="3"/>
      <c r="H353" s="3"/>
    </row>
    <row r="354" ht="12.75" customHeight="1">
      <c r="A354" s="301"/>
      <c r="C354" s="1"/>
      <c r="D354" s="2"/>
      <c r="F354" s="3"/>
      <c r="H354" s="3"/>
    </row>
    <row r="355" ht="12.75" customHeight="1">
      <c r="A355" s="301"/>
      <c r="C355" s="1"/>
      <c r="D355" s="2"/>
      <c r="F355" s="3"/>
      <c r="H355" s="3"/>
    </row>
    <row r="356" ht="12.75" customHeight="1">
      <c r="A356" s="301"/>
      <c r="C356" s="1"/>
      <c r="D356" s="2"/>
      <c r="F356" s="3"/>
      <c r="H356" s="3"/>
    </row>
    <row r="357" ht="12.75" customHeight="1">
      <c r="A357" s="301"/>
      <c r="C357" s="1"/>
      <c r="D357" s="2"/>
      <c r="F357" s="3"/>
      <c r="H357" s="3"/>
    </row>
    <row r="358" ht="12.75" customHeight="1">
      <c r="A358" s="301"/>
      <c r="C358" s="1"/>
      <c r="D358" s="2"/>
      <c r="F358" s="3"/>
      <c r="H358" s="3"/>
    </row>
    <row r="359" ht="12.75" customHeight="1">
      <c r="A359" s="301"/>
      <c r="C359" s="1"/>
      <c r="D359" s="2"/>
      <c r="F359" s="3"/>
      <c r="H359" s="3"/>
    </row>
    <row r="360" ht="12.75" customHeight="1">
      <c r="A360" s="301"/>
      <c r="C360" s="1"/>
      <c r="D360" s="2"/>
      <c r="F360" s="3"/>
      <c r="H360" s="3"/>
    </row>
    <row r="361" ht="12.75" customHeight="1">
      <c r="A361" s="301"/>
      <c r="C361" s="1"/>
      <c r="D361" s="2"/>
      <c r="F361" s="3"/>
      <c r="H361" s="3"/>
    </row>
    <row r="362" ht="12.75" customHeight="1">
      <c r="A362" s="301"/>
      <c r="C362" s="1"/>
      <c r="D362" s="2"/>
      <c r="F362" s="3"/>
      <c r="H362" s="3"/>
    </row>
    <row r="363" ht="12.75" customHeight="1">
      <c r="A363" s="301"/>
      <c r="C363" s="1"/>
      <c r="D363" s="2"/>
      <c r="F363" s="3"/>
      <c r="H363" s="3"/>
    </row>
    <row r="364" ht="12.75" customHeight="1">
      <c r="A364" s="301"/>
      <c r="C364" s="1"/>
      <c r="D364" s="2"/>
      <c r="F364" s="3"/>
      <c r="H364" s="3"/>
    </row>
    <row r="365" ht="12.75" customHeight="1">
      <c r="A365" s="301"/>
      <c r="C365" s="1"/>
      <c r="D365" s="2"/>
      <c r="F365" s="3"/>
      <c r="H365" s="3"/>
    </row>
    <row r="366" ht="12.75" customHeight="1">
      <c r="A366" s="301"/>
      <c r="C366" s="1"/>
      <c r="D366" s="2"/>
      <c r="F366" s="3"/>
      <c r="H366" s="3"/>
    </row>
    <row r="367" ht="12.75" customHeight="1">
      <c r="A367" s="301"/>
      <c r="C367" s="1"/>
      <c r="D367" s="2"/>
      <c r="F367" s="3"/>
      <c r="H367" s="3"/>
    </row>
    <row r="368" ht="12.75" customHeight="1">
      <c r="A368" s="301"/>
      <c r="C368" s="1"/>
      <c r="D368" s="2"/>
      <c r="F368" s="3"/>
      <c r="H368" s="3"/>
    </row>
    <row r="369" ht="12.75" customHeight="1">
      <c r="A369" s="301"/>
      <c r="C369" s="1"/>
      <c r="D369" s="2"/>
      <c r="F369" s="3"/>
      <c r="H369" s="3"/>
    </row>
    <row r="370" ht="12.75" customHeight="1">
      <c r="A370" s="301"/>
      <c r="C370" s="1"/>
      <c r="D370" s="2"/>
      <c r="F370" s="3"/>
      <c r="H370" s="3"/>
    </row>
    <row r="371" ht="12.75" customHeight="1">
      <c r="A371" s="301"/>
      <c r="C371" s="1"/>
      <c r="D371" s="2"/>
      <c r="F371" s="3"/>
      <c r="H371" s="3"/>
    </row>
    <row r="372" ht="12.75" customHeight="1">
      <c r="A372" s="301"/>
      <c r="C372" s="1"/>
      <c r="D372" s="2"/>
      <c r="F372" s="3"/>
      <c r="H372" s="3"/>
    </row>
    <row r="373" ht="12.75" customHeight="1">
      <c r="A373" s="301"/>
      <c r="C373" s="1"/>
      <c r="D373" s="2"/>
      <c r="F373" s="3"/>
      <c r="H373" s="3"/>
    </row>
    <row r="374" ht="12.75" customHeight="1">
      <c r="A374" s="301"/>
      <c r="C374" s="1"/>
      <c r="D374" s="2"/>
      <c r="F374" s="3"/>
      <c r="H374" s="3"/>
    </row>
    <row r="375" ht="12.75" customHeight="1">
      <c r="A375" s="301"/>
      <c r="C375" s="1"/>
      <c r="D375" s="2"/>
      <c r="F375" s="3"/>
      <c r="H375" s="3"/>
    </row>
    <row r="376" ht="12.75" customHeight="1">
      <c r="A376" s="301"/>
      <c r="C376" s="1"/>
      <c r="D376" s="2"/>
      <c r="F376" s="3"/>
      <c r="H376" s="3"/>
    </row>
    <row r="377" ht="12.75" customHeight="1">
      <c r="A377" s="301"/>
      <c r="C377" s="1"/>
      <c r="D377" s="2"/>
      <c r="F377" s="3"/>
      <c r="H377" s="3"/>
    </row>
    <row r="378" ht="12.75" customHeight="1">
      <c r="A378" s="301"/>
      <c r="C378" s="1"/>
      <c r="D378" s="2"/>
      <c r="F378" s="3"/>
      <c r="H378" s="3"/>
    </row>
    <row r="379" ht="12.75" customHeight="1">
      <c r="A379" s="301"/>
      <c r="C379" s="1"/>
      <c r="D379" s="2"/>
      <c r="F379" s="3"/>
      <c r="H379" s="3"/>
    </row>
    <row r="380" ht="12.75" customHeight="1">
      <c r="A380" s="301"/>
      <c r="C380" s="1"/>
      <c r="D380" s="2"/>
      <c r="F380" s="3"/>
      <c r="H380" s="3"/>
    </row>
    <row r="381" ht="12.75" customHeight="1">
      <c r="A381" s="301"/>
      <c r="C381" s="1"/>
      <c r="D381" s="2"/>
      <c r="F381" s="3"/>
      <c r="H381" s="3"/>
    </row>
    <row r="382" ht="12.75" customHeight="1">
      <c r="A382" s="301"/>
      <c r="C382" s="1"/>
      <c r="D382" s="2"/>
      <c r="F382" s="3"/>
      <c r="H382" s="3"/>
    </row>
    <row r="383" ht="12.75" customHeight="1">
      <c r="A383" s="301"/>
      <c r="C383" s="1"/>
      <c r="D383" s="2"/>
      <c r="F383" s="3"/>
      <c r="H383" s="3"/>
    </row>
    <row r="384" ht="12.75" customHeight="1">
      <c r="A384" s="301"/>
      <c r="C384" s="1"/>
      <c r="D384" s="2"/>
      <c r="F384" s="3"/>
      <c r="H384" s="3"/>
    </row>
    <row r="385" ht="12.75" customHeight="1">
      <c r="A385" s="301"/>
      <c r="C385" s="1"/>
      <c r="D385" s="2"/>
      <c r="F385" s="3"/>
      <c r="H385" s="3"/>
    </row>
    <row r="386" ht="12.75" customHeight="1">
      <c r="A386" s="301"/>
      <c r="C386" s="1"/>
      <c r="D386" s="2"/>
      <c r="F386" s="3"/>
      <c r="H386" s="3"/>
    </row>
    <row r="387" ht="12.75" customHeight="1">
      <c r="A387" s="301"/>
      <c r="C387" s="1"/>
      <c r="D387" s="2"/>
      <c r="F387" s="3"/>
      <c r="H387" s="3"/>
    </row>
    <row r="388" ht="12.75" customHeight="1">
      <c r="A388" s="301"/>
      <c r="C388" s="1"/>
      <c r="D388" s="2"/>
      <c r="F388" s="3"/>
      <c r="H388" s="3"/>
    </row>
    <row r="389" ht="12.75" customHeight="1">
      <c r="A389" s="301"/>
      <c r="C389" s="1"/>
      <c r="D389" s="2"/>
      <c r="F389" s="3"/>
      <c r="H389" s="3"/>
    </row>
    <row r="390" ht="12.75" customHeight="1">
      <c r="A390" s="301"/>
      <c r="C390" s="1"/>
      <c r="D390" s="2"/>
      <c r="F390" s="3"/>
      <c r="H390" s="3"/>
    </row>
    <row r="391" ht="12.75" customHeight="1">
      <c r="A391" s="301"/>
      <c r="C391" s="1"/>
      <c r="D391" s="2"/>
      <c r="F391" s="3"/>
      <c r="H391" s="3"/>
    </row>
    <row r="392" ht="12.75" customHeight="1">
      <c r="A392" s="301"/>
      <c r="C392" s="1"/>
      <c r="D392" s="2"/>
      <c r="F392" s="3"/>
      <c r="H392" s="3"/>
    </row>
    <row r="393" ht="12.75" customHeight="1">
      <c r="A393" s="301"/>
      <c r="C393" s="1"/>
      <c r="D393" s="2"/>
      <c r="F393" s="3"/>
      <c r="H393" s="3"/>
    </row>
    <row r="394" ht="12.75" customHeight="1">
      <c r="A394" s="301"/>
      <c r="C394" s="1"/>
      <c r="D394" s="2"/>
      <c r="F394" s="3"/>
      <c r="H394" s="3"/>
    </row>
    <row r="395" ht="12.75" customHeight="1">
      <c r="A395" s="301"/>
      <c r="C395" s="1"/>
      <c r="D395" s="2"/>
      <c r="F395" s="3"/>
      <c r="H395" s="3"/>
    </row>
    <row r="396" ht="12.75" customHeight="1">
      <c r="A396" s="301"/>
      <c r="C396" s="1"/>
      <c r="D396" s="2"/>
      <c r="F396" s="3"/>
      <c r="H396" s="3"/>
    </row>
    <row r="397" ht="12.75" customHeight="1">
      <c r="A397" s="301"/>
      <c r="C397" s="1"/>
      <c r="D397" s="2"/>
      <c r="F397" s="3"/>
      <c r="H397" s="3"/>
    </row>
    <row r="398" ht="12.75" customHeight="1">
      <c r="A398" s="301"/>
      <c r="C398" s="1"/>
      <c r="D398" s="2"/>
      <c r="F398" s="3"/>
      <c r="H398" s="3"/>
    </row>
    <row r="399" ht="12.75" customHeight="1">
      <c r="A399" s="301"/>
      <c r="C399" s="1"/>
      <c r="D399" s="2"/>
      <c r="F399" s="3"/>
      <c r="H399" s="3"/>
    </row>
    <row r="400" ht="12.75" customHeight="1">
      <c r="A400" s="301"/>
      <c r="C400" s="1"/>
      <c r="D400" s="2"/>
      <c r="F400" s="3"/>
      <c r="H400" s="3"/>
    </row>
    <row r="401" ht="12.75" customHeight="1">
      <c r="A401" s="301"/>
      <c r="C401" s="1"/>
      <c r="D401" s="2"/>
      <c r="F401" s="3"/>
      <c r="H401" s="3"/>
    </row>
    <row r="402" ht="12.75" customHeight="1">
      <c r="A402" s="301"/>
      <c r="C402" s="1"/>
      <c r="D402" s="2"/>
      <c r="F402" s="3"/>
      <c r="H402" s="3"/>
    </row>
    <row r="403" ht="12.75" customHeight="1">
      <c r="A403" s="301"/>
      <c r="C403" s="1"/>
      <c r="D403" s="2"/>
      <c r="F403" s="3"/>
      <c r="H403" s="3"/>
    </row>
    <row r="404" ht="12.75" customHeight="1">
      <c r="A404" s="301"/>
      <c r="C404" s="1"/>
      <c r="D404" s="2"/>
      <c r="F404" s="3"/>
      <c r="H404" s="3"/>
    </row>
    <row r="405" ht="12.75" customHeight="1">
      <c r="A405" s="301"/>
      <c r="C405" s="1"/>
      <c r="D405" s="2"/>
      <c r="F405" s="3"/>
      <c r="H405" s="3"/>
    </row>
    <row r="406" ht="12.75" customHeight="1">
      <c r="A406" s="301"/>
      <c r="C406" s="1"/>
      <c r="D406" s="2"/>
      <c r="F406" s="3"/>
      <c r="H406" s="3"/>
    </row>
    <row r="407" ht="12.75" customHeight="1">
      <c r="A407" s="301"/>
      <c r="C407" s="1"/>
      <c r="D407" s="2"/>
      <c r="F407" s="3"/>
      <c r="H407" s="3"/>
    </row>
    <row r="408" ht="12.75" customHeight="1">
      <c r="A408" s="301"/>
      <c r="C408" s="1"/>
      <c r="D408" s="2"/>
      <c r="F408" s="3"/>
      <c r="H408" s="3"/>
    </row>
    <row r="409" ht="12.75" customHeight="1">
      <c r="A409" s="301"/>
      <c r="C409" s="1"/>
      <c r="D409" s="2"/>
      <c r="F409" s="3"/>
      <c r="H409" s="3"/>
    </row>
    <row r="410" ht="12.75" customHeight="1">
      <c r="A410" s="301"/>
      <c r="C410" s="1"/>
      <c r="D410" s="2"/>
      <c r="F410" s="3"/>
      <c r="H410" s="3"/>
    </row>
    <row r="411" ht="12.75" customHeight="1">
      <c r="A411" s="301"/>
      <c r="C411" s="1"/>
      <c r="D411" s="2"/>
      <c r="F411" s="3"/>
      <c r="H411" s="3"/>
    </row>
    <row r="412" ht="12.75" customHeight="1">
      <c r="A412" s="301"/>
      <c r="C412" s="1"/>
      <c r="D412" s="2"/>
      <c r="F412" s="3"/>
      <c r="H412" s="3"/>
    </row>
    <row r="413" ht="12.75" customHeight="1">
      <c r="A413" s="301"/>
      <c r="C413" s="1"/>
      <c r="D413" s="2"/>
      <c r="F413" s="3"/>
      <c r="H413" s="3"/>
    </row>
    <row r="414" ht="12.75" customHeight="1">
      <c r="A414" s="301"/>
      <c r="C414" s="1"/>
      <c r="D414" s="2"/>
      <c r="F414" s="3"/>
      <c r="H414" s="3"/>
    </row>
    <row r="415" ht="12.75" customHeight="1">
      <c r="A415" s="301"/>
      <c r="C415" s="1"/>
      <c r="D415" s="2"/>
      <c r="F415" s="3"/>
      <c r="H415" s="3"/>
    </row>
    <row r="416" ht="12.75" customHeight="1">
      <c r="A416" s="301"/>
      <c r="C416" s="1"/>
      <c r="D416" s="2"/>
      <c r="F416" s="3"/>
      <c r="H416" s="3"/>
    </row>
    <row r="417" ht="12.75" customHeight="1">
      <c r="A417" s="301"/>
      <c r="C417" s="1"/>
      <c r="D417" s="2"/>
      <c r="F417" s="3"/>
      <c r="H417" s="3"/>
    </row>
    <row r="418" ht="12.75" customHeight="1">
      <c r="A418" s="301"/>
      <c r="C418" s="1"/>
      <c r="D418" s="2"/>
      <c r="F418" s="3"/>
      <c r="H418" s="3"/>
    </row>
    <row r="419" ht="12.75" customHeight="1">
      <c r="A419" s="301"/>
      <c r="C419" s="1"/>
      <c r="D419" s="2"/>
      <c r="F419" s="3"/>
      <c r="H419" s="3"/>
    </row>
    <row r="420" ht="12.75" customHeight="1">
      <c r="A420" s="301"/>
      <c r="C420" s="1"/>
      <c r="D420" s="2"/>
      <c r="F420" s="3"/>
      <c r="H420" s="3"/>
    </row>
    <row r="421" ht="12.75" customHeight="1">
      <c r="A421" s="301"/>
      <c r="C421" s="1"/>
      <c r="D421" s="2"/>
      <c r="F421" s="3"/>
      <c r="H421" s="3"/>
    </row>
    <row r="422" ht="12.75" customHeight="1">
      <c r="A422" s="301"/>
      <c r="C422" s="1"/>
      <c r="D422" s="2"/>
      <c r="F422" s="3"/>
      <c r="H422" s="3"/>
    </row>
    <row r="423" ht="12.75" customHeight="1">
      <c r="A423" s="301"/>
      <c r="C423" s="1"/>
      <c r="D423" s="2"/>
      <c r="F423" s="3"/>
      <c r="H423" s="3"/>
    </row>
    <row r="424" ht="12.75" customHeight="1">
      <c r="A424" s="301"/>
      <c r="C424" s="1"/>
      <c r="D424" s="2"/>
      <c r="F424" s="3"/>
      <c r="H424" s="3"/>
    </row>
    <row r="425" ht="12.75" customHeight="1">
      <c r="A425" s="301"/>
      <c r="C425" s="1"/>
      <c r="D425" s="2"/>
      <c r="F425" s="3"/>
      <c r="H425" s="3"/>
    </row>
    <row r="426" ht="12.75" customHeight="1">
      <c r="A426" s="301"/>
      <c r="C426" s="1"/>
      <c r="D426" s="2"/>
      <c r="F426" s="3"/>
      <c r="H426" s="3"/>
    </row>
    <row r="427" ht="12.75" customHeight="1">
      <c r="A427" s="301"/>
      <c r="C427" s="1"/>
      <c r="D427" s="2"/>
      <c r="F427" s="3"/>
      <c r="H427" s="3"/>
    </row>
    <row r="428" ht="12.75" customHeight="1">
      <c r="A428" s="301"/>
      <c r="C428" s="1"/>
      <c r="D428" s="2"/>
      <c r="F428" s="3"/>
      <c r="H428" s="3"/>
    </row>
    <row r="429" ht="12.75" customHeight="1">
      <c r="A429" s="301"/>
      <c r="C429" s="1"/>
      <c r="D429" s="2"/>
      <c r="F429" s="3"/>
      <c r="H429" s="3"/>
    </row>
    <row r="430" ht="12.75" customHeight="1">
      <c r="A430" s="301"/>
      <c r="C430" s="1"/>
      <c r="D430" s="2"/>
      <c r="F430" s="3"/>
      <c r="H430" s="3"/>
    </row>
    <row r="431" ht="12.75" customHeight="1">
      <c r="A431" s="301"/>
      <c r="C431" s="1"/>
      <c r="D431" s="2"/>
      <c r="F431" s="3"/>
      <c r="H431" s="3"/>
    </row>
    <row r="432" ht="12.75" customHeight="1">
      <c r="A432" s="301"/>
      <c r="C432" s="1"/>
      <c r="D432" s="2"/>
      <c r="F432" s="3"/>
      <c r="H432" s="3"/>
    </row>
    <row r="433" ht="12.75" customHeight="1">
      <c r="A433" s="301"/>
      <c r="C433" s="1"/>
      <c r="D433" s="2"/>
      <c r="F433" s="3"/>
      <c r="H433" s="3"/>
    </row>
    <row r="434" ht="12.75" customHeight="1">
      <c r="A434" s="301"/>
      <c r="C434" s="1"/>
      <c r="D434" s="2"/>
      <c r="F434" s="3"/>
      <c r="H434" s="3"/>
    </row>
    <row r="435" ht="12.75" customHeight="1">
      <c r="A435" s="301"/>
      <c r="C435" s="1"/>
      <c r="D435" s="2"/>
      <c r="F435" s="3"/>
      <c r="H435" s="3"/>
    </row>
    <row r="436" ht="12.75" customHeight="1">
      <c r="A436" s="301"/>
      <c r="C436" s="1"/>
      <c r="D436" s="2"/>
      <c r="F436" s="3"/>
      <c r="H436" s="3"/>
    </row>
    <row r="437" ht="12.75" customHeight="1">
      <c r="A437" s="301"/>
      <c r="C437" s="1"/>
      <c r="D437" s="2"/>
      <c r="F437" s="3"/>
      <c r="H437" s="3"/>
    </row>
    <row r="438" ht="12.75" customHeight="1">
      <c r="A438" s="301"/>
      <c r="C438" s="1"/>
      <c r="D438" s="2"/>
      <c r="F438" s="3"/>
      <c r="H438" s="3"/>
    </row>
    <row r="439" ht="12.75" customHeight="1">
      <c r="A439" s="301"/>
      <c r="C439" s="1"/>
      <c r="D439" s="2"/>
      <c r="F439" s="3"/>
      <c r="H439" s="3"/>
    </row>
    <row r="440" ht="12.75" customHeight="1">
      <c r="A440" s="301"/>
      <c r="C440" s="1"/>
      <c r="D440" s="2"/>
      <c r="F440" s="3"/>
      <c r="H440" s="3"/>
    </row>
    <row r="441" ht="12.75" customHeight="1">
      <c r="A441" s="301"/>
      <c r="C441" s="1"/>
      <c r="D441" s="2"/>
      <c r="F441" s="3"/>
      <c r="H441" s="3"/>
    </row>
    <row r="442" ht="12.75" customHeight="1">
      <c r="A442" s="301"/>
      <c r="C442" s="1"/>
      <c r="D442" s="2"/>
      <c r="F442" s="3"/>
      <c r="H442" s="3"/>
    </row>
    <row r="443" ht="12.75" customHeight="1">
      <c r="A443" s="301"/>
      <c r="C443" s="1"/>
      <c r="D443" s="2"/>
      <c r="F443" s="3"/>
      <c r="H443" s="3"/>
    </row>
    <row r="444" ht="12.75" customHeight="1">
      <c r="A444" s="301"/>
      <c r="C444" s="1"/>
      <c r="D444" s="2"/>
      <c r="F444" s="3"/>
      <c r="H444" s="3"/>
    </row>
    <row r="445" ht="12.75" customHeight="1">
      <c r="A445" s="301"/>
      <c r="C445" s="1"/>
      <c r="D445" s="2"/>
      <c r="F445" s="3"/>
      <c r="H445" s="3"/>
    </row>
    <row r="446" ht="12.75" customHeight="1">
      <c r="A446" s="301"/>
      <c r="C446" s="1"/>
      <c r="D446" s="2"/>
      <c r="F446" s="3"/>
      <c r="H446" s="3"/>
    </row>
    <row r="447" ht="12.75" customHeight="1">
      <c r="A447" s="301"/>
      <c r="C447" s="1"/>
      <c r="D447" s="2"/>
      <c r="F447" s="3"/>
      <c r="H447" s="3"/>
    </row>
    <row r="448" ht="12.75" customHeight="1">
      <c r="A448" s="301"/>
      <c r="C448" s="1"/>
      <c r="D448" s="2"/>
      <c r="F448" s="3"/>
      <c r="H448" s="3"/>
    </row>
    <row r="449" ht="12.75" customHeight="1">
      <c r="A449" s="301"/>
      <c r="C449" s="1"/>
      <c r="D449" s="2"/>
      <c r="F449" s="3"/>
      <c r="H449" s="3"/>
    </row>
    <row r="450" ht="12.75" customHeight="1">
      <c r="A450" s="301"/>
      <c r="C450" s="1"/>
      <c r="D450" s="2"/>
      <c r="F450" s="3"/>
      <c r="H450" s="3"/>
    </row>
    <row r="451" ht="12.75" customHeight="1">
      <c r="A451" s="301"/>
      <c r="C451" s="1"/>
      <c r="D451" s="2"/>
      <c r="F451" s="3"/>
      <c r="H451" s="3"/>
    </row>
    <row r="452" ht="12.75" customHeight="1">
      <c r="A452" s="301"/>
      <c r="C452" s="1"/>
      <c r="D452" s="2"/>
      <c r="F452" s="3"/>
      <c r="H452" s="3"/>
    </row>
    <row r="453" ht="12.75" customHeight="1">
      <c r="A453" s="301"/>
      <c r="C453" s="1"/>
      <c r="D453" s="2"/>
      <c r="F453" s="3"/>
      <c r="H453" s="3"/>
    </row>
    <row r="454" ht="12.75" customHeight="1">
      <c r="A454" s="301"/>
      <c r="C454" s="1"/>
      <c r="D454" s="2"/>
      <c r="F454" s="3"/>
      <c r="H454" s="3"/>
    </row>
    <row r="455" ht="12.75" customHeight="1">
      <c r="A455" s="301"/>
      <c r="C455" s="1"/>
      <c r="D455" s="2"/>
      <c r="F455" s="3"/>
      <c r="H455" s="3"/>
    </row>
    <row r="456" ht="12.75" customHeight="1">
      <c r="A456" s="301"/>
      <c r="C456" s="1"/>
      <c r="D456" s="2"/>
      <c r="F456" s="3"/>
      <c r="H456" s="3"/>
    </row>
    <row r="457" ht="12.75" customHeight="1">
      <c r="A457" s="301"/>
      <c r="C457" s="1"/>
      <c r="D457" s="2"/>
      <c r="F457" s="3"/>
      <c r="H457" s="3"/>
    </row>
    <row r="458" ht="12.75" customHeight="1">
      <c r="A458" s="301"/>
      <c r="C458" s="1"/>
      <c r="D458" s="2"/>
      <c r="F458" s="3"/>
      <c r="H458" s="3"/>
    </row>
    <row r="459" ht="12.75" customHeight="1">
      <c r="A459" s="301"/>
      <c r="C459" s="1"/>
      <c r="D459" s="2"/>
      <c r="F459" s="3"/>
      <c r="H459" s="3"/>
    </row>
    <row r="460" ht="12.75" customHeight="1">
      <c r="A460" s="301"/>
      <c r="C460" s="1"/>
      <c r="D460" s="2"/>
      <c r="F460" s="3"/>
      <c r="H460" s="3"/>
    </row>
    <row r="461" ht="12.75" customHeight="1">
      <c r="A461" s="301"/>
      <c r="C461" s="1"/>
      <c r="D461" s="2"/>
      <c r="F461" s="3"/>
      <c r="H461" s="3"/>
    </row>
    <row r="462" ht="12.75" customHeight="1">
      <c r="A462" s="301"/>
      <c r="C462" s="1"/>
      <c r="D462" s="2"/>
      <c r="F462" s="3"/>
      <c r="H462" s="3"/>
    </row>
    <row r="463" ht="12.75" customHeight="1">
      <c r="A463" s="301"/>
      <c r="C463" s="1"/>
      <c r="D463" s="2"/>
      <c r="F463" s="3"/>
      <c r="H463" s="3"/>
    </row>
    <row r="464" ht="12.75" customHeight="1">
      <c r="A464" s="301"/>
      <c r="C464" s="1"/>
      <c r="D464" s="2"/>
      <c r="F464" s="3"/>
      <c r="H464" s="3"/>
    </row>
    <row r="465" ht="12.75" customHeight="1">
      <c r="A465" s="301"/>
      <c r="C465" s="1"/>
      <c r="D465" s="2"/>
      <c r="F465" s="3"/>
      <c r="H465" s="3"/>
    </row>
    <row r="466" ht="12.75" customHeight="1">
      <c r="A466" s="301"/>
      <c r="C466" s="1"/>
      <c r="D466" s="2"/>
      <c r="F466" s="3"/>
      <c r="H466" s="3"/>
    </row>
    <row r="467" ht="12.75" customHeight="1">
      <c r="A467" s="301"/>
      <c r="C467" s="1"/>
      <c r="D467" s="2"/>
      <c r="F467" s="3"/>
      <c r="H467" s="3"/>
    </row>
    <row r="468" ht="12.75" customHeight="1">
      <c r="A468" s="301"/>
      <c r="C468" s="1"/>
      <c r="D468" s="2"/>
      <c r="F468" s="3"/>
      <c r="H468" s="3"/>
    </row>
    <row r="469" ht="12.75" customHeight="1">
      <c r="A469" s="301"/>
      <c r="C469" s="1"/>
      <c r="D469" s="2"/>
      <c r="F469" s="3"/>
      <c r="H469" s="3"/>
    </row>
    <row r="470" ht="12.75" customHeight="1">
      <c r="A470" s="301"/>
      <c r="C470" s="1"/>
      <c r="D470" s="2"/>
      <c r="F470" s="3"/>
      <c r="H470" s="3"/>
    </row>
    <row r="471" ht="12.75" customHeight="1">
      <c r="A471" s="301"/>
      <c r="C471" s="1"/>
      <c r="D471" s="2"/>
      <c r="F471" s="3"/>
      <c r="H471" s="3"/>
    </row>
    <row r="472" ht="12.75" customHeight="1">
      <c r="A472" s="301"/>
      <c r="C472" s="1"/>
      <c r="D472" s="2"/>
      <c r="F472" s="3"/>
      <c r="H472" s="3"/>
    </row>
    <row r="473" ht="12.75" customHeight="1">
      <c r="A473" s="301"/>
      <c r="C473" s="1"/>
      <c r="D473" s="2"/>
      <c r="F473" s="3"/>
      <c r="H473" s="3"/>
    </row>
    <row r="474" ht="12.75" customHeight="1">
      <c r="A474" s="301"/>
      <c r="C474" s="1"/>
      <c r="D474" s="2"/>
      <c r="F474" s="3"/>
      <c r="H474" s="3"/>
    </row>
    <row r="475" ht="12.75" customHeight="1">
      <c r="A475" s="301"/>
      <c r="C475" s="1"/>
      <c r="D475" s="2"/>
      <c r="F475" s="3"/>
      <c r="H475" s="3"/>
    </row>
    <row r="476" ht="12.75" customHeight="1">
      <c r="A476" s="301"/>
      <c r="C476" s="1"/>
      <c r="D476" s="2"/>
      <c r="F476" s="3"/>
      <c r="H476" s="3"/>
    </row>
    <row r="477" ht="12.75" customHeight="1">
      <c r="A477" s="301"/>
      <c r="C477" s="1"/>
      <c r="D477" s="2"/>
      <c r="F477" s="3"/>
      <c r="H477" s="3"/>
    </row>
    <row r="478" ht="12.75" customHeight="1">
      <c r="A478" s="301"/>
      <c r="C478" s="1"/>
      <c r="D478" s="2"/>
      <c r="F478" s="3"/>
      <c r="H478" s="3"/>
    </row>
    <row r="479" ht="12.75" customHeight="1">
      <c r="A479" s="301"/>
      <c r="C479" s="1"/>
      <c r="D479" s="2"/>
      <c r="F479" s="3"/>
      <c r="H479" s="3"/>
    </row>
    <row r="480" ht="12.75" customHeight="1">
      <c r="A480" s="301"/>
      <c r="C480" s="1"/>
      <c r="D480" s="2"/>
      <c r="F480" s="3"/>
      <c r="H480" s="3"/>
    </row>
    <row r="481" ht="12.75" customHeight="1">
      <c r="A481" s="301"/>
      <c r="C481" s="1"/>
      <c r="D481" s="2"/>
      <c r="F481" s="3"/>
      <c r="H481" s="3"/>
    </row>
    <row r="482" ht="12.75" customHeight="1">
      <c r="A482" s="301"/>
      <c r="C482" s="1"/>
      <c r="D482" s="2"/>
      <c r="F482" s="3"/>
      <c r="H482" s="3"/>
    </row>
    <row r="483" ht="12.75" customHeight="1">
      <c r="A483" s="301"/>
      <c r="C483" s="1"/>
      <c r="D483" s="2"/>
      <c r="F483" s="3"/>
      <c r="H483" s="3"/>
    </row>
    <row r="484" ht="12.75" customHeight="1">
      <c r="A484" s="301"/>
      <c r="C484" s="1"/>
      <c r="D484" s="2"/>
      <c r="F484" s="3"/>
      <c r="H484" s="3"/>
    </row>
    <row r="485" ht="12.75" customHeight="1">
      <c r="A485" s="301"/>
      <c r="C485" s="1"/>
      <c r="D485" s="2"/>
      <c r="F485" s="3"/>
      <c r="H485" s="3"/>
    </row>
    <row r="486" ht="12.75" customHeight="1">
      <c r="A486" s="301"/>
      <c r="C486" s="1"/>
      <c r="D486" s="2"/>
      <c r="F486" s="3"/>
      <c r="H486" s="3"/>
    </row>
    <row r="487" ht="12.75" customHeight="1">
      <c r="A487" s="301"/>
      <c r="C487" s="1"/>
      <c r="D487" s="2"/>
      <c r="F487" s="3"/>
      <c r="H487" s="3"/>
    </row>
    <row r="488" ht="12.75" customHeight="1">
      <c r="A488" s="301"/>
      <c r="C488" s="1"/>
      <c r="D488" s="2"/>
      <c r="F488" s="3"/>
      <c r="H488" s="3"/>
    </row>
    <row r="489" ht="12.75" customHeight="1">
      <c r="A489" s="301"/>
      <c r="C489" s="1"/>
      <c r="D489" s="2"/>
      <c r="F489" s="3"/>
      <c r="H489" s="3"/>
    </row>
    <row r="490" ht="12.75" customHeight="1">
      <c r="A490" s="301"/>
      <c r="C490" s="1"/>
      <c r="D490" s="2"/>
      <c r="F490" s="3"/>
      <c r="H490" s="3"/>
    </row>
    <row r="491" ht="12.75" customHeight="1">
      <c r="A491" s="301"/>
      <c r="C491" s="1"/>
      <c r="D491" s="2"/>
      <c r="F491" s="3"/>
      <c r="H491" s="3"/>
    </row>
    <row r="492" ht="12.75" customHeight="1">
      <c r="A492" s="301"/>
      <c r="C492" s="1"/>
      <c r="D492" s="2"/>
      <c r="F492" s="3"/>
      <c r="H492" s="3"/>
    </row>
    <row r="493" ht="12.75" customHeight="1">
      <c r="A493" s="301"/>
      <c r="C493" s="1"/>
      <c r="D493" s="2"/>
      <c r="F493" s="3"/>
      <c r="H493" s="3"/>
    </row>
    <row r="494" ht="12.75" customHeight="1">
      <c r="A494" s="301"/>
      <c r="C494" s="1"/>
      <c r="D494" s="2"/>
      <c r="F494" s="3"/>
      <c r="H494" s="3"/>
    </row>
    <row r="495" ht="12.75" customHeight="1">
      <c r="A495" s="301"/>
      <c r="C495" s="1"/>
      <c r="D495" s="2"/>
      <c r="F495" s="3"/>
      <c r="H495" s="3"/>
    </row>
    <row r="496" ht="12.75" customHeight="1">
      <c r="A496" s="301"/>
      <c r="C496" s="1"/>
      <c r="D496" s="2"/>
      <c r="F496" s="3"/>
      <c r="H496" s="3"/>
    </row>
    <row r="497" ht="12.75" customHeight="1">
      <c r="A497" s="301"/>
      <c r="C497" s="1"/>
      <c r="D497" s="2"/>
      <c r="F497" s="3"/>
      <c r="H497" s="3"/>
    </row>
    <row r="498" ht="12.75" customHeight="1">
      <c r="A498" s="301"/>
      <c r="C498" s="1"/>
      <c r="D498" s="2"/>
      <c r="F498" s="3"/>
      <c r="H498" s="3"/>
    </row>
    <row r="499" ht="12.75" customHeight="1">
      <c r="A499" s="301"/>
      <c r="C499" s="1"/>
      <c r="D499" s="2"/>
      <c r="F499" s="3"/>
      <c r="H499" s="3"/>
    </row>
    <row r="500" ht="12.75" customHeight="1">
      <c r="A500" s="301"/>
      <c r="C500" s="1"/>
      <c r="D500" s="2"/>
      <c r="F500" s="3"/>
      <c r="H500" s="3"/>
    </row>
    <row r="501" ht="12.75" customHeight="1">
      <c r="A501" s="301"/>
      <c r="C501" s="1"/>
      <c r="D501" s="2"/>
      <c r="F501" s="3"/>
      <c r="H501" s="3"/>
    </row>
    <row r="502" ht="12.75" customHeight="1">
      <c r="A502" s="301"/>
      <c r="C502" s="1"/>
      <c r="D502" s="2"/>
      <c r="F502" s="3"/>
      <c r="H502" s="3"/>
    </row>
    <row r="503" ht="12.75" customHeight="1">
      <c r="A503" s="301"/>
      <c r="C503" s="1"/>
      <c r="D503" s="2"/>
      <c r="F503" s="3"/>
      <c r="H503" s="3"/>
    </row>
    <row r="504" ht="12.75" customHeight="1">
      <c r="A504" s="301"/>
      <c r="C504" s="1"/>
      <c r="D504" s="2"/>
      <c r="F504" s="3"/>
      <c r="H504" s="3"/>
    </row>
    <row r="505" ht="12.75" customHeight="1">
      <c r="A505" s="301"/>
      <c r="C505" s="1"/>
      <c r="D505" s="2"/>
      <c r="F505" s="3"/>
      <c r="H505" s="3"/>
    </row>
    <row r="506" ht="12.75" customHeight="1">
      <c r="A506" s="301"/>
      <c r="C506" s="1"/>
      <c r="D506" s="2"/>
      <c r="F506" s="3"/>
      <c r="H506" s="3"/>
    </row>
    <row r="507" ht="12.75" customHeight="1">
      <c r="A507" s="301"/>
      <c r="C507" s="1"/>
      <c r="D507" s="2"/>
      <c r="F507" s="3"/>
      <c r="H507" s="3"/>
    </row>
    <row r="508" ht="12.75" customHeight="1">
      <c r="A508" s="301"/>
      <c r="C508" s="1"/>
      <c r="D508" s="2"/>
      <c r="F508" s="3"/>
      <c r="H508" s="3"/>
    </row>
    <row r="509" ht="12.75" customHeight="1">
      <c r="A509" s="301"/>
      <c r="C509" s="1"/>
      <c r="D509" s="2"/>
      <c r="F509" s="3"/>
      <c r="H509" s="3"/>
    </row>
    <row r="510" ht="12.75" customHeight="1">
      <c r="A510" s="301"/>
      <c r="C510" s="1"/>
      <c r="D510" s="2"/>
      <c r="F510" s="3"/>
      <c r="H510" s="3"/>
    </row>
    <row r="511" ht="12.75" customHeight="1">
      <c r="A511" s="301"/>
      <c r="C511" s="1"/>
      <c r="D511" s="2"/>
      <c r="F511" s="3"/>
      <c r="H511" s="3"/>
    </row>
    <row r="512" ht="12.75" customHeight="1">
      <c r="A512" s="301"/>
      <c r="C512" s="1"/>
      <c r="D512" s="2"/>
      <c r="F512" s="3"/>
      <c r="H512" s="3"/>
    </row>
    <row r="513" ht="12.75" customHeight="1">
      <c r="A513" s="301"/>
      <c r="C513" s="1"/>
      <c r="D513" s="2"/>
      <c r="F513" s="3"/>
      <c r="H513" s="3"/>
    </row>
    <row r="514" ht="12.75" customHeight="1">
      <c r="A514" s="301"/>
      <c r="C514" s="1"/>
      <c r="D514" s="2"/>
      <c r="F514" s="3"/>
      <c r="H514" s="3"/>
    </row>
    <row r="515" ht="12.75" customHeight="1">
      <c r="A515" s="301"/>
      <c r="C515" s="1"/>
      <c r="D515" s="2"/>
      <c r="F515" s="3"/>
      <c r="H515" s="3"/>
    </row>
    <row r="516" ht="12.75" customHeight="1">
      <c r="A516" s="301"/>
      <c r="C516" s="1"/>
      <c r="D516" s="2"/>
      <c r="F516" s="3"/>
      <c r="H516" s="3"/>
    </row>
    <row r="517" ht="12.75" customHeight="1">
      <c r="A517" s="301"/>
      <c r="C517" s="1"/>
      <c r="D517" s="2"/>
      <c r="F517" s="3"/>
      <c r="H517" s="3"/>
    </row>
    <row r="518" ht="12.75" customHeight="1">
      <c r="A518" s="301"/>
      <c r="C518" s="1"/>
      <c r="D518" s="2"/>
      <c r="F518" s="3"/>
      <c r="H518" s="3"/>
    </row>
    <row r="519" ht="12.75" customHeight="1">
      <c r="A519" s="301"/>
      <c r="C519" s="1"/>
      <c r="D519" s="2"/>
      <c r="F519" s="3"/>
      <c r="H519" s="3"/>
    </row>
    <row r="520" ht="12.75" customHeight="1">
      <c r="A520" s="301"/>
      <c r="C520" s="1"/>
      <c r="D520" s="2"/>
      <c r="F520" s="3"/>
      <c r="H520" s="3"/>
    </row>
    <row r="521" ht="12.75" customHeight="1">
      <c r="A521" s="301"/>
      <c r="C521" s="1"/>
      <c r="D521" s="2"/>
      <c r="F521" s="3"/>
      <c r="H521" s="3"/>
    </row>
    <row r="522" ht="12.75" customHeight="1">
      <c r="A522" s="301"/>
      <c r="C522" s="1"/>
      <c r="D522" s="2"/>
      <c r="F522" s="3"/>
      <c r="H522" s="3"/>
    </row>
    <row r="523" ht="12.75" customHeight="1">
      <c r="A523" s="301"/>
      <c r="C523" s="1"/>
      <c r="D523" s="2"/>
      <c r="F523" s="3"/>
      <c r="H523" s="3"/>
    </row>
    <row r="524" ht="12.75" customHeight="1">
      <c r="A524" s="301"/>
      <c r="C524" s="1"/>
      <c r="D524" s="2"/>
      <c r="F524" s="3"/>
      <c r="H524" s="3"/>
    </row>
    <row r="525" ht="12.75" customHeight="1">
      <c r="A525" s="301"/>
      <c r="C525" s="1"/>
      <c r="D525" s="2"/>
      <c r="F525" s="3"/>
      <c r="H525" s="3"/>
    </row>
    <row r="526" ht="12.75" customHeight="1">
      <c r="A526" s="301"/>
      <c r="C526" s="1"/>
      <c r="D526" s="2"/>
      <c r="F526" s="3"/>
      <c r="H526" s="3"/>
    </row>
    <row r="527" ht="12.75" customHeight="1">
      <c r="A527" s="301"/>
      <c r="C527" s="1"/>
      <c r="D527" s="2"/>
      <c r="F527" s="3"/>
      <c r="H527" s="3"/>
    </row>
    <row r="528" ht="12.75" customHeight="1">
      <c r="A528" s="301"/>
      <c r="C528" s="1"/>
      <c r="D528" s="2"/>
      <c r="F528" s="3"/>
      <c r="H528" s="3"/>
    </row>
    <row r="529" ht="12.75" customHeight="1">
      <c r="A529" s="301"/>
      <c r="C529" s="1"/>
      <c r="D529" s="2"/>
      <c r="F529" s="3"/>
      <c r="H529" s="3"/>
    </row>
    <row r="530" ht="12.75" customHeight="1">
      <c r="A530" s="301"/>
      <c r="C530" s="1"/>
      <c r="D530" s="2"/>
      <c r="F530" s="3"/>
      <c r="H530" s="3"/>
    </row>
    <row r="531" ht="12.75" customHeight="1">
      <c r="A531" s="301"/>
      <c r="C531" s="1"/>
      <c r="D531" s="2"/>
      <c r="F531" s="3"/>
      <c r="H531" s="3"/>
    </row>
    <row r="532" ht="12.75" customHeight="1">
      <c r="A532" s="301"/>
      <c r="C532" s="1"/>
      <c r="D532" s="2"/>
      <c r="F532" s="3"/>
      <c r="H532" s="3"/>
    </row>
    <row r="533" ht="12.75" customHeight="1">
      <c r="A533" s="301"/>
      <c r="C533" s="1"/>
      <c r="D533" s="2"/>
      <c r="F533" s="3"/>
      <c r="H533" s="3"/>
    </row>
    <row r="534" ht="12.75" customHeight="1">
      <c r="A534" s="301"/>
      <c r="C534" s="1"/>
      <c r="D534" s="2"/>
      <c r="F534" s="3"/>
      <c r="H534" s="3"/>
    </row>
    <row r="535" ht="12.75" customHeight="1">
      <c r="A535" s="301"/>
      <c r="C535" s="1"/>
      <c r="D535" s="2"/>
      <c r="F535" s="3"/>
      <c r="H535" s="3"/>
    </row>
    <row r="536" ht="12.75" customHeight="1">
      <c r="A536" s="301"/>
      <c r="C536" s="1"/>
      <c r="D536" s="2"/>
      <c r="F536" s="3"/>
      <c r="H536" s="3"/>
    </row>
    <row r="537" ht="12.75" customHeight="1">
      <c r="A537" s="301"/>
      <c r="C537" s="1"/>
      <c r="D537" s="2"/>
      <c r="F537" s="3"/>
      <c r="H537" s="3"/>
    </row>
    <row r="538" ht="12.75" customHeight="1">
      <c r="A538" s="301"/>
      <c r="C538" s="1"/>
      <c r="D538" s="2"/>
      <c r="F538" s="3"/>
      <c r="H538" s="3"/>
    </row>
    <row r="539" ht="12.75" customHeight="1">
      <c r="A539" s="301"/>
      <c r="C539" s="1"/>
      <c r="D539" s="2"/>
      <c r="F539" s="3"/>
      <c r="H539" s="3"/>
    </row>
    <row r="540" ht="12.75" customHeight="1">
      <c r="A540" s="301"/>
      <c r="C540" s="1"/>
      <c r="D540" s="2"/>
      <c r="F540" s="3"/>
      <c r="H540" s="3"/>
    </row>
    <row r="541" ht="12.75" customHeight="1">
      <c r="A541" s="301"/>
      <c r="C541" s="1"/>
      <c r="D541" s="2"/>
      <c r="F541" s="3"/>
      <c r="H541" s="3"/>
    </row>
    <row r="542" ht="12.75" customHeight="1">
      <c r="A542" s="301"/>
      <c r="C542" s="1"/>
      <c r="D542" s="2"/>
      <c r="F542" s="3"/>
      <c r="H542" s="3"/>
    </row>
    <row r="543" ht="12.75" customHeight="1">
      <c r="A543" s="301"/>
      <c r="C543" s="1"/>
      <c r="D543" s="2"/>
      <c r="F543" s="3"/>
      <c r="H543" s="3"/>
    </row>
    <row r="544" ht="12.75" customHeight="1">
      <c r="A544" s="301"/>
      <c r="C544" s="1"/>
      <c r="D544" s="2"/>
      <c r="F544" s="3"/>
      <c r="H544" s="3"/>
    </row>
    <row r="545" ht="12.75" customHeight="1">
      <c r="A545" s="301"/>
      <c r="C545" s="1"/>
      <c r="D545" s="2"/>
      <c r="F545" s="3"/>
      <c r="H545" s="3"/>
    </row>
    <row r="546" ht="12.75" customHeight="1">
      <c r="A546" s="301"/>
      <c r="C546" s="1"/>
      <c r="D546" s="2"/>
      <c r="F546" s="3"/>
      <c r="H546" s="3"/>
    </row>
    <row r="547" ht="12.75" customHeight="1">
      <c r="A547" s="301"/>
      <c r="C547" s="1"/>
      <c r="D547" s="2"/>
      <c r="F547" s="3"/>
      <c r="H547" s="3"/>
    </row>
    <row r="548" ht="12.75" customHeight="1">
      <c r="A548" s="301"/>
      <c r="C548" s="1"/>
      <c r="D548" s="2"/>
      <c r="F548" s="3"/>
      <c r="H548" s="3"/>
    </row>
    <row r="549" ht="12.75" customHeight="1">
      <c r="A549" s="301"/>
      <c r="C549" s="1"/>
      <c r="D549" s="2"/>
      <c r="F549" s="3"/>
      <c r="H549" s="3"/>
    </row>
    <row r="550" ht="12.75" customHeight="1">
      <c r="A550" s="301"/>
      <c r="C550" s="1"/>
      <c r="D550" s="2"/>
      <c r="F550" s="3"/>
      <c r="H550" s="3"/>
    </row>
    <row r="551" ht="12.75" customHeight="1">
      <c r="A551" s="301"/>
      <c r="C551" s="1"/>
      <c r="D551" s="2"/>
      <c r="F551" s="3"/>
      <c r="H551" s="3"/>
    </row>
    <row r="552" ht="12.75" customHeight="1">
      <c r="A552" s="301"/>
      <c r="C552" s="1"/>
      <c r="D552" s="2"/>
      <c r="F552" s="3"/>
      <c r="H552" s="3"/>
    </row>
    <row r="553" ht="12.75" customHeight="1">
      <c r="A553" s="301"/>
      <c r="C553" s="1"/>
      <c r="D553" s="2"/>
      <c r="F553" s="3"/>
      <c r="H553" s="3"/>
    </row>
    <row r="554" ht="12.75" customHeight="1">
      <c r="A554" s="301"/>
      <c r="C554" s="1"/>
      <c r="D554" s="2"/>
      <c r="F554" s="3"/>
      <c r="H554" s="3"/>
    </row>
    <row r="555" ht="12.75" customHeight="1">
      <c r="A555" s="301"/>
      <c r="C555" s="1"/>
      <c r="D555" s="2"/>
      <c r="F555" s="3"/>
      <c r="H555" s="3"/>
    </row>
    <row r="556" ht="12.75" customHeight="1">
      <c r="A556" s="301"/>
      <c r="C556" s="1"/>
      <c r="D556" s="2"/>
      <c r="F556" s="3"/>
      <c r="H556" s="3"/>
    </row>
    <row r="557" ht="12.75" customHeight="1">
      <c r="A557" s="301"/>
      <c r="C557" s="1"/>
      <c r="D557" s="2"/>
      <c r="F557" s="3"/>
      <c r="H557" s="3"/>
    </row>
    <row r="558" ht="12.75" customHeight="1">
      <c r="A558" s="301"/>
      <c r="C558" s="1"/>
      <c r="D558" s="2"/>
      <c r="F558" s="3"/>
      <c r="H558" s="3"/>
    </row>
    <row r="559" ht="12.75" customHeight="1">
      <c r="A559" s="301"/>
      <c r="C559" s="1"/>
      <c r="D559" s="2"/>
      <c r="F559" s="3"/>
      <c r="H559" s="3"/>
    </row>
    <row r="560" ht="12.75" customHeight="1">
      <c r="A560" s="301"/>
      <c r="C560" s="1"/>
      <c r="D560" s="2"/>
      <c r="F560" s="3"/>
      <c r="H560" s="3"/>
    </row>
    <row r="561" ht="12.75" customHeight="1">
      <c r="A561" s="301"/>
      <c r="C561" s="1"/>
      <c r="D561" s="2"/>
      <c r="F561" s="3"/>
      <c r="H561" s="3"/>
    </row>
    <row r="562" ht="12.75" customHeight="1">
      <c r="A562" s="301"/>
      <c r="C562" s="1"/>
      <c r="D562" s="2"/>
      <c r="F562" s="3"/>
      <c r="H562" s="3"/>
    </row>
    <row r="563" ht="12.75" customHeight="1">
      <c r="A563" s="301"/>
      <c r="C563" s="1"/>
      <c r="D563" s="2"/>
      <c r="F563" s="3"/>
      <c r="H563" s="3"/>
    </row>
    <row r="564" ht="12.75" customHeight="1">
      <c r="A564" s="301"/>
      <c r="C564" s="1"/>
      <c r="D564" s="2"/>
      <c r="F564" s="3"/>
      <c r="H564" s="3"/>
    </row>
    <row r="565" ht="12.75" customHeight="1">
      <c r="A565" s="301"/>
      <c r="C565" s="1"/>
      <c r="D565" s="2"/>
      <c r="F565" s="3"/>
      <c r="H565" s="3"/>
    </row>
    <row r="566" ht="12.75" customHeight="1">
      <c r="A566" s="301"/>
      <c r="C566" s="1"/>
      <c r="D566" s="2"/>
      <c r="F566" s="3"/>
      <c r="H566" s="3"/>
    </row>
    <row r="567" ht="12.75" customHeight="1">
      <c r="A567" s="301"/>
      <c r="C567" s="1"/>
      <c r="D567" s="2"/>
      <c r="F567" s="3"/>
      <c r="H567" s="3"/>
    </row>
    <row r="568" ht="12.75" customHeight="1">
      <c r="A568" s="301"/>
      <c r="C568" s="1"/>
      <c r="D568" s="2"/>
      <c r="F568" s="3"/>
      <c r="H568" s="3"/>
    </row>
    <row r="569" ht="12.75" customHeight="1">
      <c r="A569" s="301"/>
      <c r="C569" s="1"/>
      <c r="D569" s="2"/>
      <c r="F569" s="3"/>
      <c r="H569" s="3"/>
    </row>
    <row r="570" ht="12.75" customHeight="1">
      <c r="A570" s="301"/>
      <c r="C570" s="1"/>
      <c r="D570" s="2"/>
      <c r="F570" s="3"/>
      <c r="H570" s="3"/>
    </row>
    <row r="571" ht="12.75" customHeight="1">
      <c r="A571" s="301"/>
      <c r="C571" s="1"/>
      <c r="D571" s="2"/>
      <c r="F571" s="3"/>
      <c r="H571" s="3"/>
    </row>
    <row r="572" ht="12.75" customHeight="1">
      <c r="A572" s="301"/>
      <c r="C572" s="1"/>
      <c r="D572" s="2"/>
      <c r="F572" s="3"/>
      <c r="H572" s="3"/>
    </row>
    <row r="573" ht="12.75" customHeight="1">
      <c r="A573" s="301"/>
      <c r="C573" s="1"/>
      <c r="D573" s="2"/>
      <c r="F573" s="3"/>
      <c r="H573" s="3"/>
    </row>
    <row r="574" ht="12.75" customHeight="1">
      <c r="A574" s="301"/>
      <c r="C574" s="1"/>
      <c r="D574" s="2"/>
      <c r="F574" s="3"/>
      <c r="H574" s="3"/>
    </row>
    <row r="575" ht="12.75" customHeight="1">
      <c r="A575" s="301"/>
      <c r="C575" s="1"/>
      <c r="D575" s="2"/>
      <c r="F575" s="3"/>
      <c r="H575" s="3"/>
    </row>
    <row r="576" ht="12.75" customHeight="1">
      <c r="A576" s="301"/>
      <c r="C576" s="1"/>
      <c r="D576" s="2"/>
      <c r="F576" s="3"/>
      <c r="H576" s="3"/>
    </row>
    <row r="577" ht="12.75" customHeight="1">
      <c r="A577" s="301"/>
      <c r="C577" s="1"/>
      <c r="D577" s="2"/>
      <c r="F577" s="3"/>
      <c r="H577" s="3"/>
    </row>
    <row r="578" ht="12.75" customHeight="1">
      <c r="A578" s="301"/>
      <c r="C578" s="1"/>
      <c r="D578" s="2"/>
      <c r="F578" s="3"/>
      <c r="H578" s="3"/>
    </row>
    <row r="579" ht="12.75" customHeight="1">
      <c r="A579" s="301"/>
      <c r="C579" s="1"/>
      <c r="D579" s="2"/>
      <c r="F579" s="3"/>
      <c r="H579" s="3"/>
    </row>
    <row r="580" ht="12.75" customHeight="1">
      <c r="A580" s="301"/>
      <c r="C580" s="1"/>
      <c r="D580" s="2"/>
      <c r="F580" s="3"/>
      <c r="H580" s="3"/>
    </row>
    <row r="581" ht="12.75" customHeight="1">
      <c r="A581" s="301"/>
      <c r="C581" s="1"/>
      <c r="D581" s="2"/>
      <c r="F581" s="3"/>
      <c r="H581" s="3"/>
    </row>
    <row r="582" ht="12.75" customHeight="1">
      <c r="A582" s="301"/>
      <c r="C582" s="1"/>
      <c r="D582" s="2"/>
      <c r="F582" s="3"/>
      <c r="H582" s="3"/>
    </row>
    <row r="583" ht="12.75" customHeight="1">
      <c r="A583" s="301"/>
      <c r="C583" s="1"/>
      <c r="D583" s="2"/>
      <c r="F583" s="3"/>
      <c r="H583" s="3"/>
    </row>
    <row r="584" ht="12.75" customHeight="1">
      <c r="A584" s="301"/>
      <c r="C584" s="1"/>
      <c r="D584" s="2"/>
      <c r="F584" s="3"/>
      <c r="H584" s="3"/>
    </row>
    <row r="585" ht="12.75" customHeight="1">
      <c r="A585" s="301"/>
      <c r="C585" s="1"/>
      <c r="D585" s="2"/>
      <c r="F585" s="3"/>
      <c r="H585" s="3"/>
    </row>
    <row r="586" ht="12.75" customHeight="1">
      <c r="A586" s="301"/>
      <c r="C586" s="1"/>
      <c r="D586" s="2"/>
      <c r="F586" s="3"/>
      <c r="H586" s="3"/>
    </row>
    <row r="587" ht="12.75" customHeight="1">
      <c r="A587" s="301"/>
      <c r="C587" s="1"/>
      <c r="D587" s="2"/>
      <c r="F587" s="3"/>
      <c r="H587" s="3"/>
    </row>
    <row r="588" ht="12.75" customHeight="1">
      <c r="A588" s="301"/>
      <c r="C588" s="1"/>
      <c r="D588" s="2"/>
      <c r="F588" s="3"/>
      <c r="H588" s="3"/>
    </row>
    <row r="589" ht="12.75" customHeight="1">
      <c r="A589" s="301"/>
      <c r="C589" s="1"/>
      <c r="D589" s="2"/>
      <c r="F589" s="3"/>
      <c r="H589" s="3"/>
    </row>
    <row r="590" ht="12.75" customHeight="1">
      <c r="A590" s="301"/>
      <c r="C590" s="1"/>
      <c r="D590" s="2"/>
      <c r="F590" s="3"/>
      <c r="H590" s="3"/>
    </row>
    <row r="591" ht="12.75" customHeight="1">
      <c r="A591" s="301"/>
      <c r="C591" s="1"/>
      <c r="D591" s="2"/>
      <c r="F591" s="3"/>
      <c r="H591" s="3"/>
    </row>
    <row r="592" ht="12.75" customHeight="1">
      <c r="A592" s="301"/>
      <c r="C592" s="1"/>
      <c r="D592" s="2"/>
      <c r="F592" s="3"/>
      <c r="H592" s="3"/>
    </row>
    <row r="593" ht="12.75" customHeight="1">
      <c r="A593" s="301"/>
      <c r="C593" s="1"/>
      <c r="D593" s="2"/>
      <c r="F593" s="3"/>
      <c r="H593" s="3"/>
    </row>
    <row r="594" ht="12.75" customHeight="1">
      <c r="A594" s="301"/>
      <c r="C594" s="1"/>
      <c r="D594" s="2"/>
      <c r="F594" s="3"/>
      <c r="H594" s="3"/>
    </row>
    <row r="595" ht="12.75" customHeight="1">
      <c r="A595" s="301"/>
      <c r="C595" s="1"/>
      <c r="D595" s="2"/>
      <c r="F595" s="3"/>
      <c r="H595" s="3"/>
    </row>
    <row r="596" ht="12.75" customHeight="1">
      <c r="A596" s="301"/>
      <c r="C596" s="1"/>
      <c r="D596" s="2"/>
      <c r="F596" s="3"/>
      <c r="H596" s="3"/>
    </row>
    <row r="597" ht="12.75" customHeight="1">
      <c r="A597" s="301"/>
      <c r="C597" s="1"/>
      <c r="D597" s="2"/>
      <c r="F597" s="3"/>
      <c r="H597" s="3"/>
    </row>
    <row r="598" ht="12.75" customHeight="1">
      <c r="A598" s="301"/>
      <c r="C598" s="1"/>
      <c r="D598" s="2"/>
      <c r="F598" s="3"/>
      <c r="H598" s="3"/>
    </row>
    <row r="599" ht="12.75" customHeight="1">
      <c r="A599" s="301"/>
      <c r="C599" s="1"/>
      <c r="D599" s="2"/>
      <c r="F599" s="3"/>
      <c r="H599" s="3"/>
    </row>
    <row r="600" ht="12.75" customHeight="1">
      <c r="A600" s="301"/>
      <c r="C600" s="1"/>
      <c r="D600" s="2"/>
      <c r="F600" s="3"/>
      <c r="H600" s="3"/>
    </row>
    <row r="601" ht="12.75" customHeight="1">
      <c r="A601" s="301"/>
      <c r="C601" s="1"/>
      <c r="D601" s="2"/>
      <c r="F601" s="3"/>
      <c r="H601" s="3"/>
    </row>
    <row r="602" ht="12.75" customHeight="1">
      <c r="A602" s="301"/>
      <c r="C602" s="1"/>
      <c r="D602" s="2"/>
      <c r="F602" s="3"/>
      <c r="H602" s="3"/>
    </row>
    <row r="603" ht="12.75" customHeight="1">
      <c r="A603" s="301"/>
      <c r="C603" s="1"/>
      <c r="D603" s="2"/>
      <c r="F603" s="3"/>
      <c r="H603" s="3"/>
    </row>
    <row r="604" ht="12.75" customHeight="1">
      <c r="A604" s="301"/>
      <c r="C604" s="1"/>
      <c r="D604" s="2"/>
      <c r="F604" s="3"/>
      <c r="H604" s="3"/>
    </row>
    <row r="605" ht="12.75" customHeight="1">
      <c r="A605" s="301"/>
      <c r="C605" s="1"/>
      <c r="D605" s="2"/>
      <c r="F605" s="3"/>
      <c r="H605" s="3"/>
    </row>
    <row r="606" ht="12.75" customHeight="1">
      <c r="A606" s="301"/>
      <c r="C606" s="1"/>
      <c r="D606" s="2"/>
      <c r="F606" s="3"/>
      <c r="H606" s="3"/>
    </row>
    <row r="607" ht="12.75" customHeight="1">
      <c r="A607" s="301"/>
      <c r="C607" s="1"/>
      <c r="D607" s="2"/>
      <c r="F607" s="3"/>
      <c r="H607" s="3"/>
    </row>
    <row r="608" ht="12.75" customHeight="1">
      <c r="A608" s="301"/>
      <c r="C608" s="1"/>
      <c r="D608" s="2"/>
      <c r="F608" s="3"/>
      <c r="H608" s="3"/>
    </row>
    <row r="609" ht="12.75" customHeight="1">
      <c r="A609" s="301"/>
      <c r="C609" s="1"/>
      <c r="D609" s="2"/>
      <c r="F609" s="3"/>
      <c r="H609" s="3"/>
    </row>
    <row r="610" ht="12.75" customHeight="1">
      <c r="A610" s="301"/>
      <c r="C610" s="1"/>
      <c r="D610" s="2"/>
      <c r="F610" s="3"/>
      <c r="H610" s="3"/>
    </row>
    <row r="611" ht="12.75" customHeight="1">
      <c r="A611" s="301"/>
      <c r="C611" s="1"/>
      <c r="D611" s="2"/>
      <c r="F611" s="3"/>
      <c r="H611" s="3"/>
    </row>
    <row r="612" ht="12.75" customHeight="1">
      <c r="A612" s="301"/>
      <c r="C612" s="1"/>
      <c r="D612" s="2"/>
      <c r="F612" s="3"/>
      <c r="H612" s="3"/>
    </row>
    <row r="613" ht="12.75" customHeight="1">
      <c r="A613" s="301"/>
      <c r="C613" s="1"/>
      <c r="D613" s="2"/>
      <c r="F613" s="3"/>
      <c r="H613" s="3"/>
    </row>
    <row r="614" ht="12.75" customHeight="1">
      <c r="A614" s="301"/>
      <c r="C614" s="1"/>
      <c r="D614" s="2"/>
      <c r="F614" s="3"/>
      <c r="H614" s="3"/>
    </row>
    <row r="615" ht="12.75" customHeight="1">
      <c r="A615" s="301"/>
      <c r="C615" s="1"/>
      <c r="D615" s="2"/>
      <c r="F615" s="3"/>
      <c r="H615" s="3"/>
    </row>
    <row r="616" ht="12.75" customHeight="1">
      <c r="A616" s="301"/>
      <c r="C616" s="1"/>
      <c r="D616" s="2"/>
      <c r="F616" s="3"/>
      <c r="H616" s="3"/>
    </row>
    <row r="617" ht="12.75" customHeight="1">
      <c r="A617" s="301"/>
      <c r="C617" s="1"/>
      <c r="D617" s="2"/>
      <c r="F617" s="3"/>
      <c r="H617" s="3"/>
    </row>
    <row r="618" ht="12.75" customHeight="1">
      <c r="A618" s="301"/>
      <c r="C618" s="1"/>
      <c r="D618" s="2"/>
      <c r="F618" s="3"/>
      <c r="H618" s="3"/>
    </row>
    <row r="619" ht="12.75" customHeight="1">
      <c r="A619" s="301"/>
      <c r="C619" s="1"/>
      <c r="D619" s="2"/>
      <c r="F619" s="3"/>
      <c r="H619" s="3"/>
    </row>
    <row r="620" ht="12.75" customHeight="1">
      <c r="A620" s="301"/>
      <c r="C620" s="1"/>
      <c r="D620" s="2"/>
      <c r="F620" s="3"/>
      <c r="H620" s="3"/>
    </row>
    <row r="621" ht="12.75" customHeight="1">
      <c r="A621" s="301"/>
      <c r="C621" s="1"/>
      <c r="D621" s="2"/>
      <c r="F621" s="3"/>
      <c r="H621" s="3"/>
    </row>
    <row r="622" ht="12.75" customHeight="1">
      <c r="A622" s="301"/>
      <c r="C622" s="1"/>
      <c r="D622" s="2"/>
      <c r="F622" s="3"/>
      <c r="H622" s="3"/>
    </row>
    <row r="623" ht="12.75" customHeight="1">
      <c r="A623" s="301"/>
      <c r="C623" s="1"/>
      <c r="D623" s="2"/>
      <c r="F623" s="3"/>
      <c r="H623" s="3"/>
    </row>
    <row r="624" ht="12.75" customHeight="1">
      <c r="A624" s="301"/>
      <c r="C624" s="1"/>
      <c r="D624" s="2"/>
      <c r="F624" s="3"/>
      <c r="H624" s="3"/>
    </row>
    <row r="625" ht="12.75" customHeight="1">
      <c r="A625" s="301"/>
      <c r="C625" s="1"/>
      <c r="D625" s="2"/>
      <c r="F625" s="3"/>
      <c r="H625" s="3"/>
    </row>
    <row r="626" ht="12.75" customHeight="1">
      <c r="A626" s="301"/>
      <c r="C626" s="1"/>
      <c r="D626" s="2"/>
      <c r="F626" s="3"/>
      <c r="H626" s="3"/>
    </row>
    <row r="627" ht="12.75" customHeight="1">
      <c r="A627" s="301"/>
      <c r="C627" s="1"/>
      <c r="D627" s="2"/>
      <c r="F627" s="3"/>
      <c r="H627" s="3"/>
    </row>
    <row r="628" ht="12.75" customHeight="1">
      <c r="A628" s="301"/>
      <c r="C628" s="1"/>
      <c r="D628" s="2"/>
      <c r="F628" s="3"/>
      <c r="H628" s="3"/>
    </row>
    <row r="629" ht="12.75" customHeight="1">
      <c r="A629" s="301"/>
      <c r="C629" s="1"/>
      <c r="D629" s="2"/>
      <c r="F629" s="3"/>
      <c r="H629" s="3"/>
    </row>
    <row r="630" ht="12.75" customHeight="1">
      <c r="A630" s="301"/>
      <c r="C630" s="1"/>
      <c r="D630" s="2"/>
      <c r="F630" s="3"/>
      <c r="H630" s="3"/>
    </row>
    <row r="631" ht="12.75" customHeight="1">
      <c r="A631" s="301"/>
      <c r="C631" s="1"/>
      <c r="D631" s="2"/>
      <c r="F631" s="3"/>
      <c r="H631" s="3"/>
    </row>
    <row r="632" ht="12.75" customHeight="1">
      <c r="A632" s="301"/>
      <c r="C632" s="1"/>
      <c r="D632" s="2"/>
      <c r="F632" s="3"/>
      <c r="H632" s="3"/>
    </row>
    <row r="633" ht="12.75" customHeight="1">
      <c r="A633" s="301"/>
      <c r="C633" s="1"/>
      <c r="D633" s="2"/>
      <c r="F633" s="3"/>
      <c r="H633" s="3"/>
    </row>
    <row r="634" ht="12.75" customHeight="1">
      <c r="A634" s="301"/>
      <c r="C634" s="1"/>
      <c r="D634" s="2"/>
      <c r="F634" s="3"/>
      <c r="H634" s="3"/>
    </row>
    <row r="635" ht="12.75" customHeight="1">
      <c r="A635" s="301"/>
      <c r="C635" s="1"/>
      <c r="D635" s="2"/>
      <c r="F635" s="3"/>
      <c r="H635" s="3"/>
    </row>
    <row r="636" ht="12.75" customHeight="1">
      <c r="A636" s="301"/>
      <c r="C636" s="1"/>
      <c r="D636" s="2"/>
      <c r="F636" s="3"/>
      <c r="H636" s="3"/>
    </row>
    <row r="637" ht="12.75" customHeight="1">
      <c r="A637" s="301"/>
      <c r="C637" s="1"/>
      <c r="D637" s="2"/>
      <c r="F637" s="3"/>
      <c r="H637" s="3"/>
    </row>
    <row r="638" ht="12.75" customHeight="1">
      <c r="A638" s="301"/>
      <c r="C638" s="1"/>
      <c r="D638" s="2"/>
      <c r="F638" s="3"/>
      <c r="H638" s="3"/>
    </row>
    <row r="639" ht="12.75" customHeight="1">
      <c r="A639" s="301"/>
      <c r="C639" s="1"/>
      <c r="D639" s="2"/>
      <c r="F639" s="3"/>
      <c r="H639" s="3"/>
    </row>
    <row r="640" ht="12.75" customHeight="1">
      <c r="A640" s="301"/>
      <c r="C640" s="1"/>
      <c r="D640" s="2"/>
      <c r="F640" s="3"/>
      <c r="H640" s="3"/>
    </row>
    <row r="641" ht="12.75" customHeight="1">
      <c r="A641" s="301"/>
      <c r="C641" s="1"/>
      <c r="D641" s="2"/>
      <c r="F641" s="3"/>
      <c r="H641" s="3"/>
    </row>
    <row r="642" ht="12.75" customHeight="1">
      <c r="A642" s="301"/>
      <c r="C642" s="1"/>
      <c r="D642" s="2"/>
      <c r="F642" s="3"/>
      <c r="H642" s="3"/>
    </row>
    <row r="643" ht="12.75" customHeight="1">
      <c r="A643" s="301"/>
      <c r="C643" s="1"/>
      <c r="D643" s="2"/>
      <c r="F643" s="3"/>
      <c r="H643" s="3"/>
    </row>
    <row r="644" ht="12.75" customHeight="1">
      <c r="A644" s="301"/>
      <c r="C644" s="1"/>
      <c r="D644" s="2"/>
      <c r="F644" s="3"/>
      <c r="H644" s="3"/>
    </row>
    <row r="645" ht="12.75" customHeight="1">
      <c r="A645" s="301"/>
      <c r="C645" s="1"/>
      <c r="D645" s="2"/>
      <c r="F645" s="3"/>
      <c r="H645" s="3"/>
    </row>
    <row r="646" ht="12.75" customHeight="1">
      <c r="A646" s="301"/>
      <c r="C646" s="1"/>
      <c r="D646" s="2"/>
      <c r="F646" s="3"/>
      <c r="H646" s="3"/>
    </row>
    <row r="647" ht="12.75" customHeight="1">
      <c r="A647" s="301"/>
      <c r="C647" s="1"/>
      <c r="D647" s="2"/>
      <c r="F647" s="3"/>
      <c r="H647" s="3"/>
    </row>
    <row r="648" ht="12.75" customHeight="1">
      <c r="A648" s="301"/>
      <c r="C648" s="1"/>
      <c r="D648" s="2"/>
      <c r="F648" s="3"/>
      <c r="H648" s="3"/>
    </row>
    <row r="649" ht="12.75" customHeight="1">
      <c r="A649" s="301"/>
      <c r="C649" s="1"/>
      <c r="D649" s="2"/>
      <c r="F649" s="3"/>
      <c r="H649" s="3"/>
    </row>
    <row r="650" ht="12.75" customHeight="1">
      <c r="A650" s="301"/>
      <c r="C650" s="1"/>
      <c r="D650" s="2"/>
      <c r="F650" s="3"/>
      <c r="H650" s="3"/>
    </row>
    <row r="651" ht="12.75" customHeight="1">
      <c r="A651" s="301"/>
      <c r="C651" s="1"/>
      <c r="D651" s="2"/>
      <c r="F651" s="3"/>
      <c r="H651" s="3"/>
    </row>
    <row r="652" ht="12.75" customHeight="1">
      <c r="A652" s="301"/>
      <c r="C652" s="1"/>
      <c r="D652" s="2"/>
      <c r="F652" s="3"/>
      <c r="H652" s="3"/>
    </row>
    <row r="653" ht="12.75" customHeight="1">
      <c r="A653" s="301"/>
      <c r="C653" s="1"/>
      <c r="D653" s="2"/>
      <c r="F653" s="3"/>
      <c r="H653" s="3"/>
    </row>
    <row r="654" ht="12.75" customHeight="1">
      <c r="A654" s="301"/>
      <c r="C654" s="1"/>
      <c r="D654" s="2"/>
      <c r="F654" s="3"/>
      <c r="H654" s="3"/>
    </row>
    <row r="655" ht="12.75" customHeight="1">
      <c r="A655" s="301"/>
      <c r="C655" s="1"/>
      <c r="D655" s="2"/>
      <c r="F655" s="3"/>
      <c r="H655" s="3"/>
    </row>
    <row r="656" ht="12.75" customHeight="1">
      <c r="A656" s="301"/>
      <c r="C656" s="1"/>
      <c r="D656" s="2"/>
      <c r="F656" s="3"/>
      <c r="H656" s="3"/>
    </row>
    <row r="657" ht="12.75" customHeight="1">
      <c r="A657" s="301"/>
      <c r="C657" s="1"/>
      <c r="D657" s="2"/>
      <c r="F657" s="3"/>
      <c r="H657" s="3"/>
    </row>
    <row r="658" ht="12.75" customHeight="1">
      <c r="A658" s="301"/>
      <c r="C658" s="1"/>
      <c r="D658" s="2"/>
      <c r="F658" s="3"/>
      <c r="H658" s="3"/>
    </row>
    <row r="659" ht="12.75" customHeight="1">
      <c r="A659" s="301"/>
      <c r="C659" s="1"/>
      <c r="D659" s="2"/>
      <c r="F659" s="3"/>
      <c r="H659" s="3"/>
    </row>
    <row r="660" ht="12.75" customHeight="1">
      <c r="A660" s="301"/>
      <c r="C660" s="1"/>
      <c r="D660" s="2"/>
      <c r="F660" s="3"/>
      <c r="H660" s="3"/>
    </row>
    <row r="661" ht="12.75" customHeight="1">
      <c r="A661" s="301"/>
      <c r="C661" s="1"/>
      <c r="D661" s="2"/>
      <c r="F661" s="3"/>
      <c r="H661" s="3"/>
    </row>
    <row r="662" ht="12.75" customHeight="1">
      <c r="A662" s="301"/>
      <c r="C662" s="1"/>
      <c r="D662" s="2"/>
      <c r="F662" s="3"/>
      <c r="H662" s="3"/>
    </row>
    <row r="663" ht="12.75" customHeight="1">
      <c r="A663" s="301"/>
      <c r="C663" s="1"/>
      <c r="D663" s="2"/>
      <c r="F663" s="3"/>
      <c r="H663" s="3"/>
    </row>
    <row r="664" ht="12.75" customHeight="1">
      <c r="A664" s="301"/>
      <c r="C664" s="1"/>
      <c r="D664" s="2"/>
      <c r="F664" s="3"/>
      <c r="H664" s="3"/>
    </row>
    <row r="665" ht="12.75" customHeight="1">
      <c r="A665" s="301"/>
      <c r="C665" s="1"/>
      <c r="D665" s="2"/>
      <c r="F665" s="3"/>
      <c r="H665" s="3"/>
    </row>
    <row r="666" ht="12.75" customHeight="1">
      <c r="A666" s="301"/>
      <c r="C666" s="1"/>
      <c r="D666" s="2"/>
      <c r="F666" s="3"/>
      <c r="H666" s="3"/>
    </row>
    <row r="667" ht="12.75" customHeight="1">
      <c r="A667" s="301"/>
      <c r="C667" s="1"/>
      <c r="D667" s="2"/>
      <c r="F667" s="3"/>
      <c r="H667" s="3"/>
    </row>
    <row r="668" ht="12.75" customHeight="1">
      <c r="A668" s="301"/>
      <c r="C668" s="1"/>
      <c r="D668" s="2"/>
      <c r="F668" s="3"/>
      <c r="H668" s="3"/>
    </row>
    <row r="669" ht="12.75" customHeight="1">
      <c r="A669" s="301"/>
      <c r="C669" s="1"/>
      <c r="D669" s="2"/>
      <c r="F669" s="3"/>
      <c r="H669" s="3"/>
    </row>
    <row r="670" ht="12.75" customHeight="1">
      <c r="A670" s="301"/>
      <c r="C670" s="1"/>
      <c r="D670" s="2"/>
      <c r="F670" s="3"/>
      <c r="H670" s="3"/>
    </row>
    <row r="671" ht="12.75" customHeight="1">
      <c r="A671" s="301"/>
      <c r="C671" s="1"/>
      <c r="D671" s="2"/>
      <c r="F671" s="3"/>
      <c r="H671" s="3"/>
    </row>
    <row r="672" ht="12.75" customHeight="1">
      <c r="A672" s="301"/>
      <c r="C672" s="1"/>
      <c r="D672" s="2"/>
      <c r="F672" s="3"/>
      <c r="H672" s="3"/>
    </row>
    <row r="673" ht="12.75" customHeight="1">
      <c r="A673" s="301"/>
      <c r="C673" s="1"/>
      <c r="D673" s="2"/>
      <c r="F673" s="3"/>
      <c r="H673" s="3"/>
    </row>
    <row r="674" ht="12.75" customHeight="1">
      <c r="A674" s="301"/>
      <c r="C674" s="1"/>
      <c r="D674" s="2"/>
      <c r="F674" s="3"/>
      <c r="H674" s="3"/>
    </row>
    <row r="675" ht="12.75" customHeight="1">
      <c r="A675" s="301"/>
      <c r="C675" s="1"/>
      <c r="D675" s="2"/>
      <c r="F675" s="3"/>
      <c r="H675" s="3"/>
    </row>
    <row r="676" ht="12.75" customHeight="1">
      <c r="A676" s="301"/>
      <c r="C676" s="1"/>
      <c r="D676" s="2"/>
      <c r="F676" s="3"/>
      <c r="H676" s="3"/>
    </row>
    <row r="677" ht="12.75" customHeight="1">
      <c r="A677" s="301"/>
      <c r="C677" s="1"/>
      <c r="D677" s="2"/>
      <c r="F677" s="3"/>
      <c r="H677" s="3"/>
    </row>
    <row r="678" ht="12.75" customHeight="1">
      <c r="A678" s="301"/>
      <c r="C678" s="1"/>
      <c r="D678" s="2"/>
      <c r="F678" s="3"/>
      <c r="H678" s="3"/>
    </row>
    <row r="679" ht="12.75" customHeight="1">
      <c r="A679" s="301"/>
      <c r="C679" s="1"/>
      <c r="D679" s="2"/>
      <c r="F679" s="3"/>
      <c r="H679" s="3"/>
    </row>
    <row r="680" ht="12.75" customHeight="1">
      <c r="A680" s="301"/>
      <c r="C680" s="1"/>
      <c r="D680" s="2"/>
      <c r="F680" s="3"/>
      <c r="H680" s="3"/>
    </row>
    <row r="681" ht="12.75" customHeight="1">
      <c r="A681" s="301"/>
      <c r="C681" s="1"/>
      <c r="D681" s="2"/>
      <c r="F681" s="3"/>
      <c r="H681" s="3"/>
    </row>
    <row r="682" ht="12.75" customHeight="1">
      <c r="A682" s="301"/>
      <c r="C682" s="1"/>
      <c r="D682" s="2"/>
      <c r="F682" s="3"/>
      <c r="H682" s="3"/>
    </row>
    <row r="683" ht="12.75" customHeight="1">
      <c r="A683" s="301"/>
      <c r="C683" s="1"/>
      <c r="D683" s="2"/>
      <c r="F683" s="3"/>
      <c r="H683" s="3"/>
    </row>
    <row r="684" ht="12.75" customHeight="1">
      <c r="A684" s="301"/>
      <c r="C684" s="1"/>
      <c r="D684" s="2"/>
      <c r="F684" s="3"/>
      <c r="H684" s="3"/>
    </row>
    <row r="685" ht="12.75" customHeight="1">
      <c r="A685" s="301"/>
      <c r="C685" s="1"/>
      <c r="D685" s="2"/>
      <c r="F685" s="3"/>
      <c r="H685" s="3"/>
    </row>
    <row r="686" ht="12.75" customHeight="1">
      <c r="A686" s="301"/>
      <c r="C686" s="1"/>
      <c r="D686" s="2"/>
      <c r="F686" s="3"/>
      <c r="H686" s="3"/>
    </row>
    <row r="687" ht="12.75" customHeight="1">
      <c r="A687" s="301"/>
      <c r="C687" s="1"/>
      <c r="D687" s="2"/>
      <c r="F687" s="3"/>
      <c r="H687" s="3"/>
    </row>
    <row r="688" ht="12.75" customHeight="1">
      <c r="A688" s="301"/>
      <c r="C688" s="1"/>
      <c r="D688" s="2"/>
      <c r="F688" s="3"/>
      <c r="H688" s="3"/>
    </row>
    <row r="689" ht="12.75" customHeight="1">
      <c r="A689" s="301"/>
      <c r="C689" s="1"/>
      <c r="D689" s="2"/>
      <c r="F689" s="3"/>
      <c r="H689" s="3"/>
    </row>
    <row r="690" ht="12.75" customHeight="1">
      <c r="A690" s="301"/>
      <c r="C690" s="1"/>
      <c r="D690" s="2"/>
      <c r="F690" s="3"/>
      <c r="H690" s="3"/>
    </row>
    <row r="691" ht="12.75" customHeight="1">
      <c r="A691" s="301"/>
      <c r="C691" s="1"/>
      <c r="D691" s="2"/>
      <c r="F691" s="3"/>
      <c r="H691" s="3"/>
    </row>
    <row r="692" ht="12.75" customHeight="1">
      <c r="A692" s="301"/>
      <c r="C692" s="1"/>
      <c r="D692" s="2"/>
      <c r="F692" s="3"/>
      <c r="H692" s="3"/>
    </row>
    <row r="693" ht="12.75" customHeight="1">
      <c r="A693" s="301"/>
      <c r="C693" s="1"/>
      <c r="D693" s="2"/>
      <c r="F693" s="3"/>
      <c r="H693" s="3"/>
    </row>
    <row r="694" ht="12.75" customHeight="1">
      <c r="A694" s="301"/>
      <c r="C694" s="1"/>
      <c r="D694" s="2"/>
      <c r="F694" s="3"/>
      <c r="H694" s="3"/>
    </row>
    <row r="695" ht="12.75" customHeight="1">
      <c r="A695" s="301"/>
      <c r="C695" s="1"/>
      <c r="D695" s="2"/>
      <c r="F695" s="3"/>
      <c r="H695" s="3"/>
    </row>
    <row r="696" ht="12.75" customHeight="1">
      <c r="A696" s="301"/>
      <c r="C696" s="1"/>
      <c r="D696" s="2"/>
      <c r="F696" s="3"/>
      <c r="H696" s="3"/>
    </row>
    <row r="697" ht="12.75" customHeight="1">
      <c r="A697" s="301"/>
      <c r="C697" s="1"/>
      <c r="D697" s="2"/>
      <c r="F697" s="3"/>
      <c r="H697" s="3"/>
    </row>
    <row r="698" ht="12.75" customHeight="1">
      <c r="A698" s="301"/>
      <c r="C698" s="1"/>
      <c r="D698" s="2"/>
      <c r="F698" s="3"/>
      <c r="H698" s="3"/>
    </row>
    <row r="699" ht="12.75" customHeight="1">
      <c r="A699" s="301"/>
      <c r="C699" s="1"/>
      <c r="D699" s="2"/>
      <c r="F699" s="3"/>
      <c r="H699" s="3"/>
    </row>
    <row r="700" ht="12.75" customHeight="1">
      <c r="A700" s="301"/>
      <c r="C700" s="1"/>
      <c r="D700" s="2"/>
      <c r="F700" s="3"/>
      <c r="H700" s="3"/>
    </row>
    <row r="701" ht="12.75" customHeight="1">
      <c r="A701" s="301"/>
      <c r="C701" s="1"/>
      <c r="D701" s="2"/>
      <c r="F701" s="3"/>
      <c r="H701" s="3"/>
    </row>
    <row r="702" ht="12.75" customHeight="1">
      <c r="A702" s="301"/>
      <c r="C702" s="1"/>
      <c r="D702" s="2"/>
      <c r="F702" s="3"/>
      <c r="H702" s="3"/>
    </row>
    <row r="703" ht="12.75" customHeight="1">
      <c r="A703" s="301"/>
      <c r="C703" s="1"/>
      <c r="D703" s="2"/>
      <c r="F703" s="3"/>
      <c r="H703" s="3"/>
    </row>
    <row r="704" ht="12.75" customHeight="1">
      <c r="A704" s="301"/>
      <c r="C704" s="1"/>
      <c r="D704" s="2"/>
      <c r="F704" s="3"/>
      <c r="H704" s="3"/>
    </row>
    <row r="705" ht="12.75" customHeight="1">
      <c r="A705" s="301"/>
      <c r="C705" s="1"/>
      <c r="D705" s="2"/>
      <c r="F705" s="3"/>
      <c r="H705" s="3"/>
    </row>
    <row r="706" ht="12.75" customHeight="1">
      <c r="A706" s="301"/>
      <c r="C706" s="1"/>
      <c r="D706" s="2"/>
      <c r="F706" s="3"/>
      <c r="H706" s="3"/>
    </row>
    <row r="707" ht="12.75" customHeight="1">
      <c r="A707" s="301"/>
      <c r="C707" s="1"/>
      <c r="D707" s="2"/>
      <c r="F707" s="3"/>
      <c r="H707" s="3"/>
    </row>
    <row r="708" ht="12.75" customHeight="1">
      <c r="A708" s="301"/>
      <c r="C708" s="1"/>
      <c r="D708" s="2"/>
      <c r="F708" s="3"/>
      <c r="H708" s="3"/>
    </row>
    <row r="709" ht="12.75" customHeight="1">
      <c r="A709" s="301"/>
      <c r="C709" s="1"/>
      <c r="D709" s="2"/>
      <c r="F709" s="3"/>
      <c r="H709" s="3"/>
    </row>
    <row r="710" ht="12.75" customHeight="1">
      <c r="A710" s="301"/>
      <c r="C710" s="1"/>
      <c r="D710" s="2"/>
      <c r="F710" s="3"/>
      <c r="H710" s="3"/>
    </row>
    <row r="711" ht="12.75" customHeight="1">
      <c r="A711" s="301"/>
      <c r="C711" s="1"/>
      <c r="D711" s="2"/>
      <c r="F711" s="3"/>
      <c r="H711" s="3"/>
    </row>
    <row r="712" ht="12.75" customHeight="1">
      <c r="A712" s="301"/>
      <c r="C712" s="1"/>
      <c r="D712" s="2"/>
      <c r="F712" s="3"/>
      <c r="H712" s="3"/>
    </row>
    <row r="713" ht="12.75" customHeight="1">
      <c r="A713" s="301"/>
      <c r="C713" s="1"/>
      <c r="D713" s="2"/>
      <c r="F713" s="3"/>
      <c r="H713" s="3"/>
    </row>
    <row r="714" ht="12.75" customHeight="1">
      <c r="A714" s="301"/>
      <c r="C714" s="1"/>
      <c r="D714" s="2"/>
      <c r="F714" s="3"/>
      <c r="H714" s="3"/>
    </row>
    <row r="715" ht="12.75" customHeight="1">
      <c r="A715" s="301"/>
      <c r="C715" s="1"/>
      <c r="D715" s="2"/>
      <c r="F715" s="3"/>
      <c r="H715" s="3"/>
    </row>
    <row r="716" ht="12.75" customHeight="1">
      <c r="A716" s="301"/>
      <c r="C716" s="1"/>
      <c r="D716" s="2"/>
      <c r="F716" s="3"/>
      <c r="H716" s="3"/>
    </row>
    <row r="717" ht="12.75" customHeight="1">
      <c r="A717" s="301"/>
      <c r="C717" s="1"/>
      <c r="D717" s="2"/>
      <c r="F717" s="3"/>
      <c r="H717" s="3"/>
    </row>
    <row r="718" ht="12.75" customHeight="1">
      <c r="A718" s="301"/>
      <c r="C718" s="1"/>
      <c r="D718" s="2"/>
      <c r="F718" s="3"/>
      <c r="H718" s="3"/>
    </row>
    <row r="719" ht="12.75" customHeight="1">
      <c r="A719" s="301"/>
      <c r="C719" s="1"/>
      <c r="D719" s="2"/>
      <c r="F719" s="3"/>
      <c r="H719" s="3"/>
    </row>
    <row r="720" ht="12.75" customHeight="1">
      <c r="A720" s="301"/>
      <c r="C720" s="1"/>
      <c r="D720" s="2"/>
      <c r="F720" s="3"/>
      <c r="H720" s="3"/>
    </row>
    <row r="721" ht="12.75" customHeight="1">
      <c r="A721" s="301"/>
      <c r="C721" s="1"/>
      <c r="D721" s="2"/>
      <c r="F721" s="3"/>
      <c r="H721" s="3"/>
    </row>
    <row r="722" ht="12.75" customHeight="1">
      <c r="A722" s="301"/>
      <c r="C722" s="1"/>
      <c r="D722" s="2"/>
      <c r="F722" s="3"/>
      <c r="H722" s="3"/>
    </row>
    <row r="723" ht="12.75" customHeight="1">
      <c r="A723" s="301"/>
      <c r="C723" s="1"/>
      <c r="D723" s="2"/>
      <c r="F723" s="3"/>
      <c r="H723" s="3"/>
    </row>
    <row r="724" ht="12.75" customHeight="1">
      <c r="A724" s="301"/>
      <c r="C724" s="1"/>
      <c r="D724" s="2"/>
      <c r="F724" s="3"/>
      <c r="H724" s="3"/>
    </row>
    <row r="725" ht="12.75" customHeight="1">
      <c r="A725" s="301"/>
      <c r="C725" s="1"/>
      <c r="D725" s="2"/>
      <c r="F725" s="3"/>
      <c r="H725" s="3"/>
    </row>
    <row r="726" ht="12.75" customHeight="1">
      <c r="A726" s="301"/>
      <c r="C726" s="1"/>
      <c r="D726" s="2"/>
      <c r="F726" s="3"/>
      <c r="H726" s="3"/>
    </row>
    <row r="727" ht="12.75" customHeight="1">
      <c r="A727" s="301"/>
      <c r="C727" s="1"/>
      <c r="D727" s="2"/>
      <c r="F727" s="3"/>
      <c r="H727" s="3"/>
    </row>
    <row r="728" ht="12.75" customHeight="1">
      <c r="A728" s="301"/>
      <c r="C728" s="1"/>
      <c r="D728" s="2"/>
      <c r="F728" s="3"/>
      <c r="H728" s="3"/>
    </row>
    <row r="729" ht="12.75" customHeight="1">
      <c r="A729" s="301"/>
      <c r="C729" s="1"/>
      <c r="D729" s="2"/>
      <c r="F729" s="3"/>
      <c r="H729" s="3"/>
    </row>
    <row r="730" ht="12.75" customHeight="1">
      <c r="A730" s="301"/>
      <c r="C730" s="1"/>
      <c r="D730" s="2"/>
      <c r="F730" s="3"/>
      <c r="H730" s="3"/>
    </row>
    <row r="731" ht="12.75" customHeight="1">
      <c r="A731" s="301"/>
      <c r="C731" s="1"/>
      <c r="D731" s="2"/>
      <c r="F731" s="3"/>
      <c r="H731" s="3"/>
    </row>
    <row r="732" ht="12.75" customHeight="1">
      <c r="A732" s="301"/>
      <c r="C732" s="1"/>
      <c r="D732" s="2"/>
      <c r="F732" s="3"/>
      <c r="H732" s="3"/>
    </row>
    <row r="733" ht="12.75" customHeight="1">
      <c r="A733" s="301"/>
      <c r="C733" s="1"/>
      <c r="D733" s="2"/>
      <c r="F733" s="3"/>
      <c r="H733" s="3"/>
    </row>
    <row r="734" ht="12.75" customHeight="1">
      <c r="A734" s="301"/>
      <c r="C734" s="1"/>
      <c r="D734" s="2"/>
      <c r="F734" s="3"/>
      <c r="H734" s="3"/>
    </row>
    <row r="735" ht="12.75" customHeight="1">
      <c r="A735" s="301"/>
      <c r="C735" s="1"/>
      <c r="D735" s="2"/>
      <c r="F735" s="3"/>
      <c r="H735" s="3"/>
    </row>
    <row r="736" ht="12.75" customHeight="1">
      <c r="A736" s="301"/>
      <c r="C736" s="1"/>
      <c r="D736" s="2"/>
      <c r="F736" s="3"/>
      <c r="H736" s="3"/>
    </row>
    <row r="737" ht="12.75" customHeight="1">
      <c r="A737" s="301"/>
      <c r="C737" s="1"/>
      <c r="D737" s="2"/>
      <c r="F737" s="3"/>
      <c r="H737" s="3"/>
    </row>
    <row r="738" ht="12.75" customHeight="1">
      <c r="A738" s="301"/>
      <c r="C738" s="1"/>
      <c r="D738" s="2"/>
      <c r="F738" s="3"/>
      <c r="H738" s="3"/>
    </row>
    <row r="739" ht="12.75" customHeight="1">
      <c r="A739" s="301"/>
      <c r="C739" s="1"/>
      <c r="D739" s="2"/>
      <c r="F739" s="3"/>
      <c r="H739" s="3"/>
    </row>
    <row r="740" ht="12.75" customHeight="1">
      <c r="A740" s="301"/>
      <c r="C740" s="1"/>
      <c r="D740" s="2"/>
      <c r="F740" s="3"/>
      <c r="H740" s="3"/>
    </row>
    <row r="741" ht="12.75" customHeight="1">
      <c r="A741" s="301"/>
      <c r="C741" s="1"/>
      <c r="D741" s="2"/>
      <c r="F741" s="3"/>
      <c r="H741" s="3"/>
    </row>
    <row r="742" ht="12.75" customHeight="1">
      <c r="A742" s="301"/>
      <c r="C742" s="1"/>
      <c r="D742" s="2"/>
      <c r="F742" s="3"/>
      <c r="H742" s="3"/>
    </row>
    <row r="743" ht="12.75" customHeight="1">
      <c r="A743" s="301"/>
      <c r="C743" s="1"/>
      <c r="D743" s="2"/>
      <c r="F743" s="3"/>
      <c r="H743" s="3"/>
    </row>
    <row r="744" ht="12.75" customHeight="1">
      <c r="A744" s="301"/>
      <c r="C744" s="1"/>
      <c r="D744" s="2"/>
      <c r="F744" s="3"/>
      <c r="H744" s="3"/>
    </row>
    <row r="745" ht="12.75" customHeight="1">
      <c r="A745" s="301"/>
      <c r="C745" s="1"/>
      <c r="D745" s="2"/>
      <c r="F745" s="3"/>
      <c r="H745" s="3"/>
    </row>
    <row r="746" ht="12.75" customHeight="1">
      <c r="A746" s="301"/>
      <c r="C746" s="1"/>
      <c r="D746" s="2"/>
      <c r="F746" s="3"/>
      <c r="H746" s="3"/>
    </row>
    <row r="747" ht="12.75" customHeight="1">
      <c r="A747" s="301"/>
      <c r="C747" s="1"/>
      <c r="D747" s="2"/>
      <c r="F747" s="3"/>
      <c r="H747" s="3"/>
    </row>
    <row r="748" ht="12.75" customHeight="1">
      <c r="A748" s="301"/>
      <c r="C748" s="1"/>
      <c r="D748" s="2"/>
      <c r="F748" s="3"/>
      <c r="H748" s="3"/>
    </row>
    <row r="749" ht="12.75" customHeight="1">
      <c r="A749" s="301"/>
      <c r="C749" s="1"/>
      <c r="D749" s="2"/>
      <c r="F749" s="3"/>
      <c r="H749" s="3"/>
    </row>
    <row r="750" ht="12.75" customHeight="1">
      <c r="A750" s="301"/>
      <c r="C750" s="1"/>
      <c r="D750" s="2"/>
      <c r="F750" s="3"/>
      <c r="H750" s="3"/>
    </row>
    <row r="751" ht="12.75" customHeight="1">
      <c r="A751" s="301"/>
      <c r="C751" s="1"/>
      <c r="D751" s="2"/>
      <c r="F751" s="3"/>
      <c r="H751" s="3"/>
    </row>
    <row r="752" ht="12.75" customHeight="1">
      <c r="A752" s="301"/>
      <c r="C752" s="1"/>
      <c r="D752" s="2"/>
      <c r="F752" s="3"/>
      <c r="H752" s="3"/>
    </row>
    <row r="753" ht="12.75" customHeight="1">
      <c r="A753" s="301"/>
      <c r="C753" s="1"/>
      <c r="D753" s="2"/>
      <c r="F753" s="3"/>
      <c r="H753" s="3"/>
    </row>
    <row r="754" ht="12.75" customHeight="1">
      <c r="A754" s="301"/>
      <c r="C754" s="1"/>
      <c r="D754" s="2"/>
      <c r="F754" s="3"/>
      <c r="H754" s="3"/>
    </row>
    <row r="755" ht="12.75" customHeight="1">
      <c r="A755" s="301"/>
      <c r="C755" s="1"/>
      <c r="D755" s="2"/>
      <c r="F755" s="3"/>
      <c r="H755" s="3"/>
    </row>
    <row r="756" ht="12.75" customHeight="1">
      <c r="A756" s="301"/>
      <c r="C756" s="1"/>
      <c r="D756" s="2"/>
      <c r="F756" s="3"/>
      <c r="H756" s="3"/>
    </row>
    <row r="757" ht="12.75" customHeight="1">
      <c r="A757" s="301"/>
      <c r="C757" s="1"/>
      <c r="D757" s="2"/>
      <c r="F757" s="3"/>
      <c r="H757" s="3"/>
    </row>
    <row r="758" ht="12.75" customHeight="1">
      <c r="A758" s="301"/>
      <c r="C758" s="1"/>
      <c r="D758" s="2"/>
      <c r="F758" s="3"/>
      <c r="H758" s="3"/>
    </row>
    <row r="759" ht="12.75" customHeight="1">
      <c r="A759" s="301"/>
      <c r="C759" s="1"/>
      <c r="D759" s="2"/>
      <c r="F759" s="3"/>
      <c r="H759" s="3"/>
    </row>
    <row r="760" ht="12.75" customHeight="1">
      <c r="A760" s="301"/>
      <c r="C760" s="1"/>
      <c r="D760" s="2"/>
      <c r="F760" s="3"/>
      <c r="H760" s="3"/>
    </row>
    <row r="761" ht="12.75" customHeight="1">
      <c r="A761" s="301"/>
      <c r="C761" s="1"/>
      <c r="D761" s="2"/>
      <c r="F761" s="3"/>
      <c r="H761" s="3"/>
    </row>
    <row r="762" ht="12.75" customHeight="1">
      <c r="A762" s="301"/>
      <c r="C762" s="1"/>
      <c r="D762" s="2"/>
      <c r="F762" s="3"/>
      <c r="H762" s="3"/>
    </row>
    <row r="763" ht="12.75" customHeight="1">
      <c r="A763" s="301"/>
      <c r="C763" s="1"/>
      <c r="D763" s="2"/>
      <c r="F763" s="3"/>
      <c r="H763" s="3"/>
    </row>
    <row r="764" ht="12.75" customHeight="1">
      <c r="A764" s="301"/>
      <c r="C764" s="1"/>
      <c r="D764" s="2"/>
      <c r="F764" s="3"/>
      <c r="H764" s="3"/>
    </row>
    <row r="765" ht="12.75" customHeight="1">
      <c r="A765" s="301"/>
      <c r="C765" s="1"/>
      <c r="D765" s="2"/>
      <c r="F765" s="3"/>
      <c r="H765" s="3"/>
    </row>
    <row r="766" ht="12.75" customHeight="1">
      <c r="A766" s="301"/>
      <c r="C766" s="1"/>
      <c r="D766" s="2"/>
      <c r="F766" s="3"/>
      <c r="H766" s="3"/>
    </row>
    <row r="767" ht="12.75" customHeight="1">
      <c r="A767" s="301"/>
      <c r="C767" s="1"/>
      <c r="D767" s="2"/>
      <c r="F767" s="3"/>
      <c r="H767" s="3"/>
    </row>
    <row r="768" ht="12.75" customHeight="1">
      <c r="A768" s="301"/>
      <c r="C768" s="1"/>
      <c r="D768" s="2"/>
      <c r="F768" s="3"/>
      <c r="H768" s="3"/>
    </row>
    <row r="769" ht="12.75" customHeight="1">
      <c r="A769" s="301"/>
      <c r="C769" s="1"/>
      <c r="D769" s="2"/>
      <c r="F769" s="3"/>
      <c r="H769" s="3"/>
    </row>
    <row r="770" ht="12.75" customHeight="1">
      <c r="A770" s="301"/>
      <c r="C770" s="1"/>
      <c r="D770" s="2"/>
      <c r="F770" s="3"/>
      <c r="H770" s="3"/>
    </row>
    <row r="771" ht="12.75" customHeight="1">
      <c r="A771" s="301"/>
      <c r="C771" s="1"/>
      <c r="D771" s="2"/>
      <c r="F771" s="3"/>
      <c r="H771" s="3"/>
    </row>
    <row r="772" ht="12.75" customHeight="1">
      <c r="A772" s="301"/>
      <c r="C772" s="1"/>
      <c r="D772" s="2"/>
      <c r="F772" s="3"/>
      <c r="H772" s="3"/>
    </row>
    <row r="773" ht="12.75" customHeight="1">
      <c r="A773" s="301"/>
      <c r="C773" s="1"/>
      <c r="D773" s="2"/>
      <c r="F773" s="3"/>
      <c r="H773" s="3"/>
    </row>
    <row r="774" ht="12.75" customHeight="1">
      <c r="A774" s="301"/>
      <c r="C774" s="1"/>
      <c r="D774" s="2"/>
      <c r="F774" s="3"/>
      <c r="H774" s="3"/>
    </row>
    <row r="775" ht="12.75" customHeight="1">
      <c r="A775" s="301"/>
      <c r="C775" s="1"/>
      <c r="D775" s="2"/>
      <c r="F775" s="3"/>
      <c r="H775" s="3"/>
    </row>
    <row r="776" ht="12.75" customHeight="1">
      <c r="A776" s="301"/>
      <c r="C776" s="1"/>
      <c r="D776" s="2"/>
      <c r="F776" s="3"/>
      <c r="H776" s="3"/>
    </row>
    <row r="777" ht="12.75" customHeight="1">
      <c r="A777" s="301"/>
      <c r="C777" s="1"/>
      <c r="D777" s="2"/>
      <c r="F777" s="3"/>
      <c r="H777" s="3"/>
    </row>
    <row r="778" ht="12.75" customHeight="1">
      <c r="A778" s="301"/>
      <c r="C778" s="1"/>
      <c r="D778" s="2"/>
      <c r="F778" s="3"/>
      <c r="H778" s="3"/>
    </row>
    <row r="779" ht="12.75" customHeight="1">
      <c r="A779" s="301"/>
      <c r="C779" s="1"/>
      <c r="D779" s="2"/>
      <c r="F779" s="3"/>
      <c r="H779" s="3"/>
    </row>
    <row r="780" ht="12.75" customHeight="1">
      <c r="A780" s="301"/>
      <c r="C780" s="1"/>
      <c r="D780" s="2"/>
      <c r="F780" s="3"/>
      <c r="H780" s="3"/>
    </row>
    <row r="781" ht="12.75" customHeight="1">
      <c r="A781" s="301"/>
      <c r="C781" s="1"/>
      <c r="D781" s="2"/>
      <c r="F781" s="3"/>
      <c r="H781" s="3"/>
    </row>
    <row r="782" ht="12.75" customHeight="1">
      <c r="A782" s="301"/>
      <c r="C782" s="1"/>
      <c r="D782" s="2"/>
      <c r="F782" s="3"/>
      <c r="H782" s="3"/>
    </row>
    <row r="783" ht="12.75" customHeight="1">
      <c r="A783" s="301"/>
      <c r="C783" s="1"/>
      <c r="D783" s="2"/>
      <c r="F783" s="3"/>
      <c r="H783" s="3"/>
    </row>
    <row r="784" ht="12.75" customHeight="1">
      <c r="A784" s="301"/>
      <c r="C784" s="1"/>
      <c r="D784" s="2"/>
      <c r="F784" s="3"/>
      <c r="H784" s="3"/>
    </row>
    <row r="785" ht="12.75" customHeight="1">
      <c r="A785" s="301"/>
      <c r="C785" s="1"/>
      <c r="D785" s="2"/>
      <c r="F785" s="3"/>
      <c r="H785" s="3"/>
    </row>
    <row r="786" ht="12.75" customHeight="1">
      <c r="A786" s="301"/>
      <c r="C786" s="1"/>
      <c r="D786" s="2"/>
      <c r="F786" s="3"/>
      <c r="H786" s="3"/>
    </row>
    <row r="787" ht="12.75" customHeight="1">
      <c r="A787" s="301"/>
      <c r="C787" s="1"/>
      <c r="D787" s="2"/>
      <c r="F787" s="3"/>
      <c r="H787" s="3"/>
    </row>
    <row r="788" ht="12.75" customHeight="1">
      <c r="A788" s="301"/>
      <c r="C788" s="1"/>
      <c r="D788" s="2"/>
      <c r="F788" s="3"/>
      <c r="H788" s="3"/>
    </row>
    <row r="789" ht="12.75" customHeight="1">
      <c r="A789" s="301"/>
      <c r="C789" s="1"/>
      <c r="D789" s="2"/>
      <c r="F789" s="3"/>
      <c r="H789" s="3"/>
    </row>
    <row r="790" ht="12.75" customHeight="1">
      <c r="A790" s="301"/>
      <c r="C790" s="1"/>
      <c r="D790" s="2"/>
      <c r="F790" s="3"/>
      <c r="H790" s="3"/>
    </row>
    <row r="791" ht="12.75" customHeight="1">
      <c r="A791" s="301"/>
      <c r="C791" s="1"/>
      <c r="D791" s="2"/>
      <c r="F791" s="3"/>
      <c r="H791" s="3"/>
    </row>
    <row r="792" ht="12.75" customHeight="1">
      <c r="A792" s="301"/>
      <c r="C792" s="1"/>
      <c r="D792" s="2"/>
      <c r="F792" s="3"/>
      <c r="H792" s="3"/>
    </row>
    <row r="793" ht="12.75" customHeight="1">
      <c r="A793" s="301"/>
      <c r="C793" s="1"/>
      <c r="D793" s="2"/>
      <c r="F793" s="3"/>
      <c r="H793" s="3"/>
    </row>
    <row r="794" ht="12.75" customHeight="1">
      <c r="A794" s="301"/>
      <c r="C794" s="1"/>
      <c r="D794" s="2"/>
      <c r="F794" s="3"/>
      <c r="H794" s="3"/>
    </row>
    <row r="795" ht="12.75" customHeight="1">
      <c r="A795" s="301"/>
      <c r="C795" s="1"/>
      <c r="D795" s="2"/>
      <c r="F795" s="3"/>
      <c r="H795" s="3"/>
    </row>
    <row r="796" ht="12.75" customHeight="1">
      <c r="A796" s="301"/>
      <c r="C796" s="1"/>
      <c r="D796" s="2"/>
      <c r="F796" s="3"/>
      <c r="H796" s="3"/>
    </row>
    <row r="797" ht="12.75" customHeight="1">
      <c r="A797" s="301"/>
      <c r="C797" s="1"/>
      <c r="D797" s="2"/>
      <c r="F797" s="3"/>
      <c r="H797" s="3"/>
    </row>
    <row r="798" ht="12.75" customHeight="1">
      <c r="A798" s="301"/>
      <c r="C798" s="1"/>
      <c r="D798" s="2"/>
      <c r="F798" s="3"/>
      <c r="H798" s="3"/>
    </row>
    <row r="799" ht="12.75" customHeight="1">
      <c r="A799" s="301"/>
      <c r="C799" s="1"/>
      <c r="D799" s="2"/>
      <c r="F799" s="3"/>
      <c r="H799" s="3"/>
    </row>
    <row r="800" ht="12.75" customHeight="1">
      <c r="A800" s="301"/>
      <c r="C800" s="1"/>
      <c r="D800" s="2"/>
      <c r="F800" s="3"/>
      <c r="H800" s="3"/>
    </row>
    <row r="801" ht="12.75" customHeight="1">
      <c r="A801" s="301"/>
      <c r="C801" s="1"/>
      <c r="D801" s="2"/>
      <c r="F801" s="3"/>
      <c r="H801" s="3"/>
    </row>
    <row r="802" ht="12.75" customHeight="1">
      <c r="A802" s="301"/>
      <c r="C802" s="1"/>
      <c r="D802" s="2"/>
      <c r="F802" s="3"/>
      <c r="H802" s="3"/>
    </row>
    <row r="803" ht="12.75" customHeight="1">
      <c r="A803" s="301"/>
      <c r="C803" s="1"/>
      <c r="D803" s="2"/>
      <c r="F803" s="3"/>
      <c r="H803" s="3"/>
    </row>
    <row r="804" ht="12.75" customHeight="1">
      <c r="A804" s="301"/>
      <c r="C804" s="1"/>
      <c r="D804" s="2"/>
      <c r="F804" s="3"/>
      <c r="H804" s="3"/>
    </row>
    <row r="805" ht="12.75" customHeight="1">
      <c r="A805" s="301"/>
      <c r="C805" s="1"/>
      <c r="D805" s="2"/>
      <c r="F805" s="3"/>
      <c r="H805" s="3"/>
    </row>
    <row r="806" ht="12.75" customHeight="1">
      <c r="A806" s="301"/>
      <c r="C806" s="1"/>
      <c r="D806" s="2"/>
      <c r="F806" s="3"/>
      <c r="H806" s="3"/>
    </row>
    <row r="807" ht="12.75" customHeight="1">
      <c r="A807" s="301"/>
      <c r="C807" s="1"/>
      <c r="D807" s="2"/>
      <c r="F807" s="3"/>
      <c r="H807" s="3"/>
    </row>
    <row r="808" ht="12.75" customHeight="1">
      <c r="A808" s="301"/>
      <c r="C808" s="1"/>
      <c r="D808" s="2"/>
      <c r="F808" s="3"/>
      <c r="H808" s="3"/>
    </row>
    <row r="809" ht="12.75" customHeight="1">
      <c r="A809" s="301"/>
      <c r="C809" s="1"/>
      <c r="D809" s="2"/>
      <c r="F809" s="3"/>
      <c r="H809" s="3"/>
    </row>
    <row r="810" ht="12.75" customHeight="1">
      <c r="A810" s="301"/>
      <c r="C810" s="1"/>
      <c r="D810" s="2"/>
      <c r="F810" s="3"/>
      <c r="H810" s="3"/>
    </row>
    <row r="811" ht="12.75" customHeight="1">
      <c r="A811" s="301"/>
      <c r="C811" s="1"/>
      <c r="D811" s="2"/>
      <c r="F811" s="3"/>
      <c r="H811" s="3"/>
    </row>
    <row r="812" ht="12.75" customHeight="1">
      <c r="A812" s="301"/>
      <c r="C812" s="1"/>
      <c r="D812" s="2"/>
      <c r="F812" s="3"/>
      <c r="H812" s="3"/>
    </row>
    <row r="813" ht="12.75" customHeight="1">
      <c r="A813" s="301"/>
      <c r="C813" s="1"/>
      <c r="D813" s="2"/>
      <c r="F813" s="3"/>
      <c r="H813" s="3"/>
    </row>
    <row r="814" ht="12.75" customHeight="1">
      <c r="A814" s="301"/>
      <c r="C814" s="1"/>
      <c r="D814" s="2"/>
      <c r="F814" s="3"/>
      <c r="H814" s="3"/>
    </row>
    <row r="815" ht="12.75" customHeight="1">
      <c r="A815" s="301"/>
      <c r="C815" s="1"/>
      <c r="D815" s="2"/>
      <c r="F815" s="3"/>
      <c r="H815" s="3"/>
    </row>
    <row r="816" ht="12.75" customHeight="1">
      <c r="A816" s="301"/>
      <c r="C816" s="1"/>
      <c r="D816" s="2"/>
      <c r="F816" s="3"/>
      <c r="H816" s="3"/>
    </row>
    <row r="817" ht="12.75" customHeight="1">
      <c r="A817" s="301"/>
      <c r="C817" s="1"/>
      <c r="D817" s="2"/>
      <c r="F817" s="3"/>
      <c r="H817" s="3"/>
    </row>
    <row r="818" ht="12.75" customHeight="1">
      <c r="A818" s="301"/>
      <c r="C818" s="1"/>
      <c r="D818" s="2"/>
      <c r="F818" s="3"/>
      <c r="H818" s="3"/>
    </row>
    <row r="819" ht="12.75" customHeight="1">
      <c r="A819" s="301"/>
      <c r="C819" s="1"/>
      <c r="D819" s="2"/>
      <c r="F819" s="3"/>
      <c r="H819" s="3"/>
    </row>
    <row r="820" ht="12.75" customHeight="1">
      <c r="A820" s="301"/>
      <c r="C820" s="1"/>
      <c r="D820" s="2"/>
      <c r="F820" s="3"/>
      <c r="H820" s="3"/>
    </row>
    <row r="821" ht="12.75" customHeight="1">
      <c r="A821" s="301"/>
      <c r="C821" s="1"/>
      <c r="D821" s="2"/>
      <c r="F821" s="3"/>
      <c r="H821" s="3"/>
    </row>
    <row r="822" ht="12.75" customHeight="1">
      <c r="A822" s="301"/>
      <c r="C822" s="1"/>
      <c r="D822" s="2"/>
      <c r="F822" s="3"/>
      <c r="H822" s="3"/>
    </row>
    <row r="823" ht="12.75" customHeight="1">
      <c r="A823" s="301"/>
      <c r="C823" s="1"/>
      <c r="D823" s="2"/>
      <c r="F823" s="3"/>
      <c r="H823" s="3"/>
    </row>
    <row r="824" ht="12.75" customHeight="1">
      <c r="A824" s="301"/>
      <c r="C824" s="1"/>
      <c r="D824" s="2"/>
      <c r="F824" s="3"/>
      <c r="H824" s="3"/>
    </row>
    <row r="825" ht="12.75" customHeight="1">
      <c r="A825" s="301"/>
      <c r="C825" s="1"/>
      <c r="D825" s="2"/>
      <c r="F825" s="3"/>
      <c r="H825" s="3"/>
    </row>
    <row r="826" ht="12.75" customHeight="1">
      <c r="A826" s="301"/>
      <c r="C826" s="1"/>
      <c r="D826" s="2"/>
      <c r="F826" s="3"/>
      <c r="H826" s="3"/>
    </row>
    <row r="827" ht="12.75" customHeight="1">
      <c r="A827" s="301"/>
      <c r="C827" s="1"/>
      <c r="D827" s="2"/>
      <c r="F827" s="3"/>
      <c r="H827" s="3"/>
    </row>
    <row r="828" ht="12.75" customHeight="1">
      <c r="A828" s="301"/>
      <c r="C828" s="1"/>
      <c r="D828" s="2"/>
      <c r="F828" s="3"/>
      <c r="H828" s="3"/>
    </row>
    <row r="829" ht="12.75" customHeight="1">
      <c r="A829" s="301"/>
      <c r="C829" s="1"/>
      <c r="D829" s="2"/>
      <c r="F829" s="3"/>
      <c r="H829" s="3"/>
    </row>
    <row r="830" ht="12.75" customHeight="1">
      <c r="A830" s="301"/>
      <c r="C830" s="1"/>
      <c r="D830" s="2"/>
      <c r="F830" s="3"/>
      <c r="H830" s="3"/>
    </row>
    <row r="831" ht="12.75" customHeight="1">
      <c r="A831" s="301"/>
      <c r="C831" s="1"/>
      <c r="D831" s="2"/>
      <c r="F831" s="3"/>
      <c r="H831" s="3"/>
    </row>
    <row r="832" ht="12.75" customHeight="1">
      <c r="A832" s="301"/>
      <c r="C832" s="1"/>
      <c r="D832" s="2"/>
      <c r="F832" s="3"/>
      <c r="H832" s="3"/>
    </row>
    <row r="833" ht="12.75" customHeight="1">
      <c r="A833" s="301"/>
      <c r="C833" s="1"/>
      <c r="D833" s="2"/>
      <c r="F833" s="3"/>
      <c r="H833" s="3"/>
    </row>
    <row r="834" ht="12.75" customHeight="1">
      <c r="A834" s="301"/>
      <c r="C834" s="1"/>
      <c r="D834" s="2"/>
      <c r="F834" s="3"/>
      <c r="H834" s="3"/>
    </row>
    <row r="835" ht="12.75" customHeight="1">
      <c r="A835" s="301"/>
      <c r="C835" s="1"/>
      <c r="D835" s="2"/>
      <c r="F835" s="3"/>
      <c r="H835" s="3"/>
    </row>
    <row r="836" ht="12.75" customHeight="1">
      <c r="A836" s="301"/>
      <c r="C836" s="1"/>
      <c r="D836" s="2"/>
      <c r="F836" s="3"/>
      <c r="H836" s="3"/>
    </row>
    <row r="837" ht="12.75" customHeight="1">
      <c r="A837" s="301"/>
      <c r="C837" s="1"/>
      <c r="D837" s="2"/>
      <c r="F837" s="3"/>
      <c r="H837" s="3"/>
    </row>
    <row r="838" ht="12.75" customHeight="1">
      <c r="A838" s="301"/>
      <c r="C838" s="1"/>
      <c r="D838" s="2"/>
      <c r="F838" s="3"/>
      <c r="H838" s="3"/>
    </row>
    <row r="839" ht="12.75" customHeight="1">
      <c r="A839" s="301"/>
      <c r="C839" s="1"/>
      <c r="D839" s="2"/>
      <c r="F839" s="3"/>
      <c r="H839" s="3"/>
    </row>
    <row r="840" ht="12.75" customHeight="1">
      <c r="A840" s="301"/>
      <c r="C840" s="1"/>
      <c r="D840" s="2"/>
      <c r="F840" s="3"/>
      <c r="H840" s="3"/>
    </row>
    <row r="841" ht="12.75" customHeight="1">
      <c r="A841" s="301"/>
      <c r="C841" s="1"/>
      <c r="D841" s="2"/>
      <c r="F841" s="3"/>
      <c r="H841" s="3"/>
    </row>
    <row r="842" ht="12.75" customHeight="1">
      <c r="A842" s="301"/>
      <c r="C842" s="1"/>
      <c r="D842" s="2"/>
      <c r="F842" s="3"/>
      <c r="H842" s="3"/>
    </row>
    <row r="843" ht="12.75" customHeight="1">
      <c r="A843" s="301"/>
      <c r="C843" s="1"/>
      <c r="D843" s="2"/>
      <c r="F843" s="3"/>
      <c r="H843" s="3"/>
    </row>
    <row r="844" ht="12.75" customHeight="1">
      <c r="A844" s="301"/>
      <c r="C844" s="1"/>
      <c r="D844" s="2"/>
      <c r="F844" s="3"/>
      <c r="H844" s="3"/>
    </row>
    <row r="845" ht="12.75" customHeight="1">
      <c r="A845" s="301"/>
      <c r="C845" s="1"/>
      <c r="D845" s="2"/>
      <c r="F845" s="3"/>
      <c r="H845" s="3"/>
    </row>
    <row r="846" ht="12.75" customHeight="1">
      <c r="A846" s="301"/>
      <c r="C846" s="1"/>
      <c r="D846" s="2"/>
      <c r="F846" s="3"/>
      <c r="H846" s="3"/>
    </row>
    <row r="847" ht="12.75" customHeight="1">
      <c r="A847" s="301"/>
      <c r="C847" s="1"/>
      <c r="D847" s="2"/>
      <c r="F847" s="3"/>
      <c r="H847" s="3"/>
    </row>
    <row r="848" ht="12.75" customHeight="1">
      <c r="A848" s="301"/>
      <c r="C848" s="1"/>
      <c r="D848" s="2"/>
      <c r="F848" s="3"/>
      <c r="H848" s="3"/>
    </row>
    <row r="849" ht="12.75" customHeight="1">
      <c r="A849" s="301"/>
      <c r="C849" s="1"/>
      <c r="D849" s="2"/>
      <c r="F849" s="3"/>
      <c r="H849" s="3"/>
    </row>
    <row r="850" ht="12.75" customHeight="1">
      <c r="A850" s="301"/>
      <c r="C850" s="1"/>
      <c r="D850" s="2"/>
      <c r="F850" s="3"/>
      <c r="H850" s="3"/>
    </row>
    <row r="851" ht="12.75" customHeight="1">
      <c r="A851" s="301"/>
      <c r="C851" s="1"/>
      <c r="D851" s="2"/>
      <c r="F851" s="3"/>
      <c r="H851" s="3"/>
    </row>
    <row r="852" ht="12.75" customHeight="1">
      <c r="A852" s="301"/>
      <c r="C852" s="1"/>
      <c r="D852" s="2"/>
      <c r="F852" s="3"/>
      <c r="H852" s="3"/>
    </row>
    <row r="853" ht="12.75" customHeight="1">
      <c r="A853" s="301"/>
      <c r="C853" s="1"/>
      <c r="D853" s="2"/>
      <c r="F853" s="3"/>
      <c r="H853" s="3"/>
    </row>
    <row r="854" ht="12.75" customHeight="1">
      <c r="A854" s="301"/>
      <c r="C854" s="1"/>
      <c r="D854" s="2"/>
      <c r="F854" s="3"/>
      <c r="H854" s="3"/>
    </row>
    <row r="855" ht="12.75" customHeight="1">
      <c r="A855" s="301"/>
      <c r="C855" s="1"/>
      <c r="D855" s="2"/>
      <c r="F855" s="3"/>
      <c r="H855" s="3"/>
    </row>
    <row r="856" ht="12.75" customHeight="1">
      <c r="A856" s="301"/>
      <c r="C856" s="1"/>
      <c r="D856" s="2"/>
      <c r="F856" s="3"/>
      <c r="H856" s="3"/>
    </row>
    <row r="857" ht="12.75" customHeight="1">
      <c r="A857" s="301"/>
      <c r="C857" s="1"/>
      <c r="D857" s="2"/>
      <c r="F857" s="3"/>
      <c r="H857" s="3"/>
    </row>
    <row r="858" ht="12.75" customHeight="1">
      <c r="A858" s="301"/>
      <c r="C858" s="1"/>
      <c r="D858" s="2"/>
      <c r="F858" s="3"/>
      <c r="H858" s="3"/>
    </row>
    <row r="859" ht="12.75" customHeight="1">
      <c r="A859" s="301"/>
      <c r="C859" s="1"/>
      <c r="D859" s="2"/>
      <c r="F859" s="3"/>
      <c r="H859" s="3"/>
    </row>
    <row r="860" ht="12.75" customHeight="1">
      <c r="A860" s="301"/>
      <c r="C860" s="1"/>
      <c r="D860" s="2"/>
      <c r="F860" s="3"/>
      <c r="H860" s="3"/>
    </row>
    <row r="861" ht="12.75" customHeight="1">
      <c r="A861" s="301"/>
      <c r="C861" s="1"/>
      <c r="D861" s="2"/>
      <c r="F861" s="3"/>
      <c r="H861" s="3"/>
    </row>
    <row r="862" ht="12.75" customHeight="1">
      <c r="A862" s="301"/>
      <c r="C862" s="1"/>
      <c r="D862" s="2"/>
      <c r="F862" s="3"/>
      <c r="H862" s="3"/>
    </row>
    <row r="863" ht="12.75" customHeight="1">
      <c r="A863" s="301"/>
      <c r="C863" s="1"/>
      <c r="D863" s="2"/>
      <c r="F863" s="3"/>
      <c r="H863" s="3"/>
    </row>
    <row r="864" ht="12.75" customHeight="1">
      <c r="A864" s="301"/>
      <c r="C864" s="1"/>
      <c r="D864" s="2"/>
      <c r="F864" s="3"/>
      <c r="H864" s="3"/>
    </row>
    <row r="865" ht="12.75" customHeight="1">
      <c r="A865" s="301"/>
      <c r="C865" s="1"/>
      <c r="D865" s="2"/>
      <c r="F865" s="3"/>
      <c r="H865" s="3"/>
    </row>
    <row r="866" ht="12.75" customHeight="1">
      <c r="A866" s="301"/>
      <c r="C866" s="1"/>
      <c r="D866" s="2"/>
      <c r="F866" s="3"/>
      <c r="H866" s="3"/>
    </row>
    <row r="867" ht="12.75" customHeight="1">
      <c r="A867" s="301"/>
      <c r="C867" s="1"/>
      <c r="D867" s="2"/>
      <c r="F867" s="3"/>
      <c r="H867" s="3"/>
    </row>
    <row r="868" ht="12.75" customHeight="1">
      <c r="A868" s="301"/>
      <c r="C868" s="1"/>
      <c r="D868" s="2"/>
      <c r="F868" s="3"/>
      <c r="H868" s="3"/>
    </row>
    <row r="869" ht="12.75" customHeight="1">
      <c r="A869" s="301"/>
      <c r="C869" s="1"/>
      <c r="D869" s="2"/>
      <c r="F869" s="3"/>
      <c r="H869" s="3"/>
    </row>
    <row r="870" ht="12.75" customHeight="1">
      <c r="A870" s="301"/>
      <c r="C870" s="1"/>
      <c r="D870" s="2"/>
      <c r="F870" s="3"/>
      <c r="H870" s="3"/>
    </row>
    <row r="871" ht="12.75" customHeight="1">
      <c r="A871" s="301"/>
      <c r="C871" s="1"/>
      <c r="D871" s="2"/>
      <c r="F871" s="3"/>
      <c r="H871" s="3"/>
    </row>
    <row r="872" ht="12.75" customHeight="1">
      <c r="A872" s="301"/>
      <c r="C872" s="1"/>
      <c r="D872" s="2"/>
      <c r="F872" s="3"/>
      <c r="H872" s="3"/>
    </row>
    <row r="873" ht="12.75" customHeight="1">
      <c r="A873" s="301"/>
      <c r="C873" s="1"/>
      <c r="D873" s="2"/>
      <c r="F873" s="3"/>
      <c r="H873" s="3"/>
    </row>
    <row r="874" ht="12.75" customHeight="1">
      <c r="A874" s="301"/>
      <c r="C874" s="1"/>
      <c r="D874" s="2"/>
      <c r="F874" s="3"/>
      <c r="H874" s="3"/>
    </row>
    <row r="875" ht="12.75" customHeight="1">
      <c r="A875" s="301"/>
      <c r="C875" s="1"/>
      <c r="D875" s="2"/>
      <c r="F875" s="3"/>
      <c r="H875" s="3"/>
    </row>
    <row r="876" ht="12.75" customHeight="1">
      <c r="A876" s="301"/>
      <c r="C876" s="1"/>
      <c r="D876" s="2"/>
      <c r="F876" s="3"/>
      <c r="H876" s="3"/>
    </row>
    <row r="877" ht="12.75" customHeight="1">
      <c r="A877" s="301"/>
      <c r="C877" s="1"/>
      <c r="D877" s="2"/>
      <c r="F877" s="3"/>
      <c r="H877" s="3"/>
    </row>
    <row r="878" ht="12.75" customHeight="1">
      <c r="A878" s="301"/>
      <c r="C878" s="1"/>
      <c r="D878" s="2"/>
      <c r="F878" s="3"/>
      <c r="H878" s="3"/>
    </row>
    <row r="879" ht="12.75" customHeight="1">
      <c r="A879" s="301"/>
      <c r="C879" s="1"/>
      <c r="D879" s="2"/>
      <c r="F879" s="3"/>
      <c r="H879" s="3"/>
      <c r="AN879" s="4" t="s">
        <v>110</v>
      </c>
      <c r="AO879" s="4" t="s">
        <v>111</v>
      </c>
      <c r="AP879" s="4" t="s">
        <v>112</v>
      </c>
      <c r="AQ879" s="4" t="s">
        <v>113</v>
      </c>
      <c r="AS879" s="4" t="s">
        <v>114</v>
      </c>
      <c r="AT879" s="4" t="s">
        <v>115</v>
      </c>
      <c r="AU879" s="4" t="s">
        <v>116</v>
      </c>
      <c r="AV879" s="4" t="s">
        <v>117</v>
      </c>
      <c r="AW879" s="4" t="s">
        <v>118</v>
      </c>
      <c r="AZ879" s="4" t="s">
        <v>119</v>
      </c>
      <c r="BA879" s="4" t="s">
        <v>120</v>
      </c>
      <c r="BB879" s="4" t="s">
        <v>121</v>
      </c>
      <c r="BC879" s="4" t="s">
        <v>122</v>
      </c>
      <c r="BD879" s="4" t="s">
        <v>123</v>
      </c>
      <c r="BE879" s="4" t="s">
        <v>124</v>
      </c>
      <c r="BF879" s="4" t="s">
        <v>125</v>
      </c>
      <c r="BG879" s="4" t="s">
        <v>126</v>
      </c>
      <c r="BH879" s="3" t="s">
        <v>8</v>
      </c>
      <c r="BI879" s="3" t="s">
        <v>127</v>
      </c>
      <c r="BJ879" s="3" t="s">
        <v>128</v>
      </c>
      <c r="BK879" s="3" t="s">
        <v>129</v>
      </c>
      <c r="BL879" s="3" t="s">
        <v>130</v>
      </c>
      <c r="BM879" s="3" t="s">
        <v>131</v>
      </c>
      <c r="BN879" s="3" t="s">
        <v>132</v>
      </c>
      <c r="BO879" s="3" t="s">
        <v>133</v>
      </c>
      <c r="BP879" s="5"/>
      <c r="BQ879" s="5" t="s">
        <v>134</v>
      </c>
      <c r="BR879" s="5" t="s">
        <v>135</v>
      </c>
      <c r="BS879" s="5" t="s">
        <v>136</v>
      </c>
      <c r="BT879" s="5" t="s">
        <v>137</v>
      </c>
      <c r="BU879" s="5" t="s">
        <v>138</v>
      </c>
      <c r="BV879" s="5" t="s">
        <v>139</v>
      </c>
      <c r="BW879" s="5" t="s">
        <v>140</v>
      </c>
      <c r="BX879" s="5"/>
      <c r="BY879" s="5" t="s">
        <v>134</v>
      </c>
      <c r="BZ879" s="5" t="s">
        <v>135</v>
      </c>
      <c r="CA879" s="5" t="s">
        <v>136</v>
      </c>
      <c r="CB879" s="5" t="s">
        <v>137</v>
      </c>
      <c r="CC879" s="5" t="s">
        <v>138</v>
      </c>
      <c r="CD879" s="5" t="s">
        <v>139</v>
      </c>
      <c r="CE879" s="5" t="s">
        <v>140</v>
      </c>
      <c r="CF879" s="5"/>
      <c r="CG879" s="5" t="s">
        <v>141</v>
      </c>
      <c r="CH879" s="5" t="s">
        <v>142</v>
      </c>
      <c r="CI879" s="5" t="s">
        <v>143</v>
      </c>
      <c r="CJ879" s="5" t="s">
        <v>144</v>
      </c>
      <c r="CK879" s="5" t="s">
        <v>145</v>
      </c>
      <c r="CL879" s="5" t="s">
        <v>146</v>
      </c>
      <c r="CM879" s="5" t="s">
        <v>147</v>
      </c>
      <c r="CN879" s="5"/>
      <c r="CO879" s="5" t="s">
        <v>148</v>
      </c>
      <c r="CP879" s="5" t="s">
        <v>149</v>
      </c>
      <c r="CQ879" s="5" t="s">
        <v>150</v>
      </c>
      <c r="CR879" s="5" t="s">
        <v>151</v>
      </c>
      <c r="CS879" s="5" t="s">
        <v>152</v>
      </c>
      <c r="CT879" s="5" t="s">
        <v>153</v>
      </c>
      <c r="CU879" s="5" t="s">
        <v>154</v>
      </c>
      <c r="CV879" s="5" t="s">
        <v>155</v>
      </c>
      <c r="CW879" s="5"/>
      <c r="CX879" s="5" t="s">
        <v>156</v>
      </c>
      <c r="CY879" s="5" t="s">
        <v>157</v>
      </c>
      <c r="CZ879" s="5" t="s">
        <v>158</v>
      </c>
      <c r="DA879" s="5" t="s">
        <v>159</v>
      </c>
      <c r="DB879" s="5" t="s">
        <v>160</v>
      </c>
      <c r="DC879" s="5" t="s">
        <v>161</v>
      </c>
      <c r="DD879" s="5" t="s">
        <v>162</v>
      </c>
      <c r="DE879" s="5" t="s">
        <v>163</v>
      </c>
      <c r="DF879" s="5"/>
      <c r="DG879" s="5" t="s">
        <v>156</v>
      </c>
      <c r="DH879" s="5" t="s">
        <v>157</v>
      </c>
      <c r="DI879" s="5" t="s">
        <v>158</v>
      </c>
      <c r="DJ879" s="5" t="s">
        <v>159</v>
      </c>
      <c r="DK879" s="5" t="s">
        <v>160</v>
      </c>
      <c r="DL879" s="5" t="s">
        <v>161</v>
      </c>
      <c r="DM879" s="5" t="s">
        <v>162</v>
      </c>
      <c r="DN879" s="5" t="s">
        <v>163</v>
      </c>
      <c r="DO879" s="5"/>
      <c r="DP879" s="5" t="s">
        <v>164</v>
      </c>
      <c r="DQ879" s="5" t="s">
        <v>165</v>
      </c>
      <c r="DR879" s="5" t="s">
        <v>166</v>
      </c>
      <c r="DS879" s="5" t="s">
        <v>167</v>
      </c>
      <c r="DT879" s="5" t="s">
        <v>168</v>
      </c>
      <c r="DU879" s="5" t="s">
        <v>169</v>
      </c>
      <c r="DV879" s="5" t="s">
        <v>170</v>
      </c>
      <c r="DW879" s="5" t="s">
        <v>171</v>
      </c>
      <c r="DX879" s="5"/>
    </row>
    <row r="880" ht="12.75" customHeight="1">
      <c r="A880" s="301"/>
      <c r="C880" s="1"/>
      <c r="D880" s="2"/>
      <c r="F880" s="3"/>
      <c r="H880" s="3"/>
      <c r="AL880" s="5" t="s">
        <v>172</v>
      </c>
      <c r="AN880" s="5">
        <v>50.0</v>
      </c>
      <c r="AO880" s="5">
        <v>60.0</v>
      </c>
      <c r="AP880" s="5">
        <v>65.0</v>
      </c>
      <c r="AQ880" s="5">
        <v>70.0</v>
      </c>
      <c r="AR880" s="5"/>
      <c r="AS880" s="5">
        <v>80.0</v>
      </c>
      <c r="AT880" s="5">
        <v>85.0</v>
      </c>
      <c r="AU880" s="5">
        <v>92.0</v>
      </c>
      <c r="AV880" s="5">
        <v>97.5</v>
      </c>
      <c r="AW880" s="5">
        <v>105.0</v>
      </c>
      <c r="AX880" s="5"/>
      <c r="AY880" s="5"/>
      <c r="AZ880" s="5">
        <v>60.0</v>
      </c>
      <c r="BA880" s="5">
        <v>65.0</v>
      </c>
      <c r="BB880" s="5">
        <v>70.0</v>
      </c>
      <c r="BC880" s="5">
        <v>80.0</v>
      </c>
      <c r="BD880" s="5">
        <v>85.0</v>
      </c>
      <c r="BE880" s="5">
        <v>92.5</v>
      </c>
      <c r="BF880" s="5">
        <v>97.5</v>
      </c>
      <c r="BG880" s="5">
        <v>105.0</v>
      </c>
      <c r="BH880" s="186" t="s">
        <v>8</v>
      </c>
      <c r="BI880" s="186">
        <v>45.0</v>
      </c>
      <c r="BJ880" s="186">
        <v>50.0</v>
      </c>
      <c r="BK880" s="186">
        <v>55.0</v>
      </c>
      <c r="BL880" s="186">
        <v>60.0</v>
      </c>
      <c r="BM880" s="186">
        <v>65.0</v>
      </c>
      <c r="BN880" s="186">
        <v>70.0</v>
      </c>
      <c r="BO880" s="186">
        <v>80.0</v>
      </c>
      <c r="BP880" s="187"/>
      <c r="BQ880" s="187">
        <v>55.0</v>
      </c>
      <c r="BR880" s="187">
        <v>62.0</v>
      </c>
      <c r="BS880" s="187">
        <v>70.0</v>
      </c>
      <c r="BT880" s="187">
        <v>75.0</v>
      </c>
      <c r="BU880" s="187">
        <v>80.0</v>
      </c>
      <c r="BV880" s="187">
        <v>90.0</v>
      </c>
      <c r="BW880" s="187">
        <v>100.0</v>
      </c>
      <c r="BX880" s="187"/>
      <c r="BY880" s="187">
        <v>55.0</v>
      </c>
      <c r="BZ880" s="187">
        <v>62.0</v>
      </c>
      <c r="CA880" s="187">
        <v>70.0</v>
      </c>
      <c r="CB880" s="187">
        <v>75.0</v>
      </c>
      <c r="CC880" s="187">
        <v>80.0</v>
      </c>
      <c r="CD880" s="187">
        <v>90.0</v>
      </c>
      <c r="CE880" s="187">
        <v>100.0</v>
      </c>
      <c r="CF880" s="187"/>
      <c r="CG880" s="187">
        <v>65.0</v>
      </c>
      <c r="CH880" s="187">
        <v>72.0</v>
      </c>
      <c r="CI880" s="187">
        <v>80.0</v>
      </c>
      <c r="CJ880" s="187">
        <v>85.0</v>
      </c>
      <c r="CK880" s="187">
        <v>95.0</v>
      </c>
      <c r="CL880" s="187">
        <v>105.0</v>
      </c>
      <c r="CM880" s="187">
        <v>115.0</v>
      </c>
      <c r="CN880" s="187"/>
      <c r="CO880" s="4">
        <v>60.0</v>
      </c>
      <c r="CP880" s="187">
        <v>70.0</v>
      </c>
      <c r="CQ880" s="187">
        <v>85.0</v>
      </c>
      <c r="CR880" s="187">
        <v>100.0</v>
      </c>
      <c r="CS880" s="187">
        <v>110.0</v>
      </c>
      <c r="CT880" s="187">
        <v>120.0</v>
      </c>
      <c r="CU880" s="187">
        <v>125.0</v>
      </c>
      <c r="CV880" s="187">
        <v>135.0</v>
      </c>
      <c r="CW880" s="187"/>
      <c r="CX880" s="187">
        <v>100.0</v>
      </c>
      <c r="CY880" s="187">
        <v>115.0</v>
      </c>
      <c r="CZ880" s="187">
        <v>130.0</v>
      </c>
      <c r="DA880" s="187">
        <v>145.0</v>
      </c>
      <c r="DB880" s="187">
        <v>160.0</v>
      </c>
      <c r="DC880" s="187">
        <v>170.0</v>
      </c>
      <c r="DD880" s="187">
        <v>180.0</v>
      </c>
      <c r="DE880" s="187">
        <v>190.0</v>
      </c>
      <c r="DF880" s="187"/>
      <c r="DG880" s="187">
        <v>100.0</v>
      </c>
      <c r="DH880" s="187">
        <v>115.0</v>
      </c>
      <c r="DI880" s="187">
        <v>130.0</v>
      </c>
      <c r="DJ880" s="187">
        <v>145.0</v>
      </c>
      <c r="DK880" s="187">
        <v>160.0</v>
      </c>
      <c r="DL880" s="187">
        <v>170.0</v>
      </c>
      <c r="DM880" s="187">
        <v>180.0</v>
      </c>
      <c r="DN880" s="187">
        <v>190.0</v>
      </c>
      <c r="DO880" s="187"/>
      <c r="DP880" s="187">
        <v>115.0</v>
      </c>
      <c r="DQ880" s="187">
        <v>135.0</v>
      </c>
      <c r="DR880" s="187">
        <v>150.0</v>
      </c>
      <c r="DS880" s="187">
        <v>165.0</v>
      </c>
      <c r="DT880" s="187">
        <v>180.0</v>
      </c>
      <c r="DU880" s="187">
        <v>190.0</v>
      </c>
      <c r="DV880" s="187">
        <v>200.0</v>
      </c>
      <c r="DW880" s="187">
        <v>210.0</v>
      </c>
      <c r="DX880" s="187"/>
    </row>
    <row r="881" ht="12.75" customHeight="1">
      <c r="A881" s="301"/>
      <c r="C881" s="1"/>
      <c r="D881" s="2"/>
      <c r="F881" s="3"/>
      <c r="H881" s="3"/>
      <c r="AL881" s="5" t="s">
        <v>173</v>
      </c>
      <c r="AN881" s="5">
        <v>75.0</v>
      </c>
      <c r="AO881" s="5">
        <v>90.0</v>
      </c>
      <c r="AP881" s="5">
        <v>97.0</v>
      </c>
      <c r="AQ881" s="5">
        <v>107.0</v>
      </c>
      <c r="AR881" s="5"/>
      <c r="AS881" s="5">
        <v>120.0</v>
      </c>
      <c r="AT881" s="5">
        <v>130.0</v>
      </c>
      <c r="AU881" s="5">
        <v>140.0</v>
      </c>
      <c r="AV881" s="5">
        <v>147.5</v>
      </c>
      <c r="AW881" s="5">
        <v>160.0</v>
      </c>
      <c r="AX881" s="5"/>
      <c r="AY881" s="5"/>
      <c r="AZ881" s="5">
        <v>90.0</v>
      </c>
      <c r="BA881" s="5">
        <v>97.5</v>
      </c>
      <c r="BB881" s="5">
        <v>107.5</v>
      </c>
      <c r="BC881" s="5">
        <v>120.0</v>
      </c>
      <c r="BD881" s="5">
        <v>130.0</v>
      </c>
      <c r="BE881" s="5">
        <v>140.0</v>
      </c>
      <c r="BF881" s="5">
        <v>147.5</v>
      </c>
      <c r="BG881" s="5">
        <v>160.0</v>
      </c>
      <c r="BH881" s="186" t="s">
        <v>8</v>
      </c>
      <c r="BI881" s="186">
        <v>50.0</v>
      </c>
      <c r="BJ881" s="186">
        <v>55.0</v>
      </c>
      <c r="BK881" s="186">
        <v>62.0</v>
      </c>
      <c r="BL881" s="186">
        <v>70.0</v>
      </c>
      <c r="BM881" s="186">
        <v>75.0</v>
      </c>
      <c r="BN881" s="186">
        <v>80.0</v>
      </c>
      <c r="BO881" s="186">
        <v>90.0</v>
      </c>
      <c r="BP881" s="187"/>
      <c r="BQ881" s="187">
        <v>65.0</v>
      </c>
      <c r="BR881" s="187">
        <v>72.0</v>
      </c>
      <c r="BS881" s="187">
        <v>80.0</v>
      </c>
      <c r="BT881" s="187">
        <v>85.0</v>
      </c>
      <c r="BU881" s="187">
        <v>95.0</v>
      </c>
      <c r="BV881" s="187">
        <v>105.0</v>
      </c>
      <c r="BW881" s="187">
        <v>115.0</v>
      </c>
      <c r="BX881" s="187"/>
      <c r="BY881" s="187">
        <v>65.0</v>
      </c>
      <c r="BZ881" s="187">
        <v>72.0</v>
      </c>
      <c r="CA881" s="187">
        <v>80.0</v>
      </c>
      <c r="CB881" s="187">
        <v>85.0</v>
      </c>
      <c r="CC881" s="187">
        <v>95.0</v>
      </c>
      <c r="CD881" s="187">
        <v>105.0</v>
      </c>
      <c r="CE881" s="187">
        <v>115.0</v>
      </c>
      <c r="CF881" s="187"/>
      <c r="CG881" s="187">
        <v>75.0</v>
      </c>
      <c r="CH881" s="187">
        <v>85.0</v>
      </c>
      <c r="CI881" s="187">
        <v>92.0</v>
      </c>
      <c r="CJ881" s="187">
        <v>102.0</v>
      </c>
      <c r="CK881" s="187">
        <v>112.0</v>
      </c>
      <c r="CL881" s="187">
        <v>122.0</v>
      </c>
      <c r="CM881" s="187">
        <v>132.0</v>
      </c>
      <c r="CN881" s="187"/>
      <c r="CO881" s="4">
        <v>75.0</v>
      </c>
      <c r="CP881" s="187">
        <v>85.0</v>
      </c>
      <c r="CQ881" s="187">
        <v>100.0</v>
      </c>
      <c r="CR881" s="187">
        <v>115.0</v>
      </c>
      <c r="CS881" s="187">
        <v>130.0</v>
      </c>
      <c r="CT881" s="187">
        <v>145.0</v>
      </c>
      <c r="CU881" s="187">
        <v>160.0</v>
      </c>
      <c r="CV881" s="187">
        <v>170.0</v>
      </c>
      <c r="CW881" s="187"/>
      <c r="CX881" s="187">
        <v>115.0</v>
      </c>
      <c r="CY881" s="187">
        <v>135.0</v>
      </c>
      <c r="CZ881" s="187">
        <v>150.0</v>
      </c>
      <c r="DA881" s="187">
        <v>165.0</v>
      </c>
      <c r="DB881" s="187">
        <v>180.0</v>
      </c>
      <c r="DC881" s="187">
        <v>190.0</v>
      </c>
      <c r="DD881" s="187">
        <v>200.0</v>
      </c>
      <c r="DE881" s="187">
        <v>210.0</v>
      </c>
      <c r="DF881" s="187"/>
      <c r="DG881" s="187">
        <v>115.0</v>
      </c>
      <c r="DH881" s="187">
        <v>135.0</v>
      </c>
      <c r="DI881" s="187">
        <v>150.0</v>
      </c>
      <c r="DJ881" s="187">
        <v>165.0</v>
      </c>
      <c r="DK881" s="187">
        <v>180.0</v>
      </c>
      <c r="DL881" s="187">
        <v>190.0</v>
      </c>
      <c r="DM881" s="187">
        <v>200.0</v>
      </c>
      <c r="DN881" s="187">
        <v>210.0</v>
      </c>
      <c r="DO881" s="187"/>
      <c r="DP881" s="187">
        <v>130.0</v>
      </c>
      <c r="DQ881" s="187">
        <v>150.0</v>
      </c>
      <c r="DR881" s="187">
        <v>165.0</v>
      </c>
      <c r="DS881" s="187">
        <v>185.0</v>
      </c>
      <c r="DT881" s="187">
        <v>200.0</v>
      </c>
      <c r="DU881" s="187">
        <v>210.0</v>
      </c>
      <c r="DV881" s="187">
        <v>220.0</v>
      </c>
      <c r="DW881" s="187">
        <v>230.0</v>
      </c>
      <c r="DX881" s="187"/>
    </row>
    <row r="882" ht="12.75" customHeight="1">
      <c r="A882" s="301"/>
      <c r="C882" s="1"/>
      <c r="D882" s="2"/>
      <c r="F882" s="3"/>
      <c r="H882" s="3"/>
      <c r="AL882" s="5" t="s">
        <v>174</v>
      </c>
      <c r="AN882" s="5">
        <v>90.0</v>
      </c>
      <c r="AO882" s="5">
        <v>105.0</v>
      </c>
      <c r="AP882" s="5">
        <v>115.0</v>
      </c>
      <c r="AQ882" s="5">
        <v>127.0</v>
      </c>
      <c r="AR882" s="5"/>
      <c r="AS882" s="5">
        <v>140.0</v>
      </c>
      <c r="AT882" s="5">
        <v>152.0</v>
      </c>
      <c r="AU882" s="5">
        <v>165.0</v>
      </c>
      <c r="AV882" s="5">
        <v>175.0</v>
      </c>
      <c r="AW882" s="5">
        <v>190.0</v>
      </c>
      <c r="AX882" s="5"/>
      <c r="AY882" s="5"/>
      <c r="AZ882" s="5">
        <v>105.0</v>
      </c>
      <c r="BA882" s="5">
        <v>115.0</v>
      </c>
      <c r="BB882" s="5">
        <v>127.5</v>
      </c>
      <c r="BC882" s="5">
        <v>140.0</v>
      </c>
      <c r="BD882" s="5">
        <v>152.5</v>
      </c>
      <c r="BE882" s="5">
        <v>165.0</v>
      </c>
      <c r="BF882" s="5">
        <v>175.0</v>
      </c>
      <c r="BG882" s="5">
        <v>190.0</v>
      </c>
      <c r="BH882" s="186" t="s">
        <v>8</v>
      </c>
      <c r="BI882" s="186">
        <v>60.0</v>
      </c>
      <c r="BJ882" s="186">
        <v>65.0</v>
      </c>
      <c r="BK882" s="186">
        <v>72.0</v>
      </c>
      <c r="BL882" s="186">
        <v>80.0</v>
      </c>
      <c r="BM882" s="186">
        <v>85.0</v>
      </c>
      <c r="BN882" s="186">
        <v>95.0</v>
      </c>
      <c r="BO882" s="186">
        <v>105.0</v>
      </c>
      <c r="BP882" s="187"/>
      <c r="BQ882" s="187">
        <v>75.0</v>
      </c>
      <c r="BR882" s="187">
        <v>85.0</v>
      </c>
      <c r="BS882" s="187">
        <v>92.0</v>
      </c>
      <c r="BT882" s="187">
        <v>102.0</v>
      </c>
      <c r="BU882" s="187">
        <v>112.0</v>
      </c>
      <c r="BV882" s="187">
        <v>122.0</v>
      </c>
      <c r="BW882" s="187">
        <v>132.0</v>
      </c>
      <c r="BX882" s="187"/>
      <c r="BY882" s="187">
        <v>75.0</v>
      </c>
      <c r="BZ882" s="187">
        <v>85.0</v>
      </c>
      <c r="CA882" s="187">
        <v>92.0</v>
      </c>
      <c r="CB882" s="187">
        <v>102.0</v>
      </c>
      <c r="CC882" s="187">
        <v>112.0</v>
      </c>
      <c r="CD882" s="187">
        <v>122.0</v>
      </c>
      <c r="CE882" s="187">
        <v>132.0</v>
      </c>
      <c r="CF882" s="187"/>
      <c r="CG882" s="187">
        <v>87.0</v>
      </c>
      <c r="CH882" s="187">
        <v>97.0</v>
      </c>
      <c r="CI882" s="187">
        <v>102.0</v>
      </c>
      <c r="CJ882" s="187">
        <v>112.0</v>
      </c>
      <c r="CK882" s="187">
        <v>122.0</v>
      </c>
      <c r="CL882" s="187">
        <v>132.0</v>
      </c>
      <c r="CM882" s="187">
        <v>142.0</v>
      </c>
      <c r="CN882" s="187"/>
      <c r="CO882" s="4">
        <v>90.0</v>
      </c>
      <c r="CP882" s="187">
        <v>100.0</v>
      </c>
      <c r="CQ882" s="187">
        <v>115.0</v>
      </c>
      <c r="CR882" s="187">
        <v>135.0</v>
      </c>
      <c r="CS882" s="187">
        <v>150.0</v>
      </c>
      <c r="CT882" s="187">
        <v>165.0</v>
      </c>
      <c r="CU882" s="187">
        <v>180.0</v>
      </c>
      <c r="CV882" s="187">
        <v>190.0</v>
      </c>
      <c r="CW882" s="187"/>
      <c r="CX882" s="187">
        <v>130.0</v>
      </c>
      <c r="CY882" s="187">
        <v>150.0</v>
      </c>
      <c r="CZ882" s="187">
        <v>165.0</v>
      </c>
      <c r="DA882" s="187">
        <v>185.0</v>
      </c>
      <c r="DB882" s="187">
        <v>200.0</v>
      </c>
      <c r="DC882" s="187">
        <v>210.0</v>
      </c>
      <c r="DD882" s="187">
        <v>220.0</v>
      </c>
      <c r="DE882" s="187">
        <v>230.0</v>
      </c>
      <c r="DF882" s="187"/>
      <c r="DG882" s="187">
        <v>130.0</v>
      </c>
      <c r="DH882" s="187">
        <v>150.0</v>
      </c>
      <c r="DI882" s="187">
        <v>165.0</v>
      </c>
      <c r="DJ882" s="187">
        <v>185.0</v>
      </c>
      <c r="DK882" s="187">
        <v>200.0</v>
      </c>
      <c r="DL882" s="187">
        <v>210.0</v>
      </c>
      <c r="DM882" s="187">
        <v>220.0</v>
      </c>
      <c r="DN882" s="187">
        <v>230.0</v>
      </c>
      <c r="DO882" s="187"/>
      <c r="DP882" s="187">
        <v>145.0</v>
      </c>
      <c r="DQ882" s="187">
        <v>165.0</v>
      </c>
      <c r="DR882" s="187">
        <v>180.0</v>
      </c>
      <c r="DS882" s="187">
        <v>200.0</v>
      </c>
      <c r="DT882" s="187">
        <v>220.0</v>
      </c>
      <c r="DU882" s="187">
        <v>230.0</v>
      </c>
      <c r="DV882" s="187">
        <v>240.0</v>
      </c>
      <c r="DW882" s="187">
        <v>250.0</v>
      </c>
      <c r="DX882" s="187"/>
    </row>
    <row r="883" ht="12.75" customHeight="1">
      <c r="A883" s="301"/>
      <c r="C883" s="1"/>
      <c r="D883" s="2"/>
      <c r="F883" s="3"/>
      <c r="H883" s="3"/>
      <c r="AL883" s="5" t="s">
        <v>175</v>
      </c>
      <c r="AN883" s="5">
        <v>105.0</v>
      </c>
      <c r="AO883" s="5">
        <v>122.0</v>
      </c>
      <c r="AP883" s="5">
        <v>135.0</v>
      </c>
      <c r="AQ883" s="5">
        <v>150.0</v>
      </c>
      <c r="AR883" s="5"/>
      <c r="AS883" s="5">
        <v>165.0</v>
      </c>
      <c r="AT883" s="5">
        <v>180.0</v>
      </c>
      <c r="AU883" s="5">
        <v>195.0</v>
      </c>
      <c r="AV883" s="5">
        <v>207.5</v>
      </c>
      <c r="AW883" s="5">
        <v>222.5</v>
      </c>
      <c r="AX883" s="5"/>
      <c r="AY883" s="5"/>
      <c r="AZ883" s="5">
        <v>122.5</v>
      </c>
      <c r="BA883" s="5">
        <v>135.0</v>
      </c>
      <c r="BB883" s="5">
        <v>150.0</v>
      </c>
      <c r="BC883" s="5">
        <v>165.0</v>
      </c>
      <c r="BD883" s="5">
        <v>180.0</v>
      </c>
      <c r="BE883" s="5">
        <v>195.0</v>
      </c>
      <c r="BF883" s="5">
        <v>207.5</v>
      </c>
      <c r="BG883" s="5">
        <v>222.5</v>
      </c>
      <c r="BH883" s="186" t="s">
        <v>8</v>
      </c>
      <c r="BI883" s="186">
        <v>70.0</v>
      </c>
      <c r="BJ883" s="186">
        <v>75.0</v>
      </c>
      <c r="BK883" s="186">
        <v>85.0</v>
      </c>
      <c r="BL883" s="186">
        <v>92.0</v>
      </c>
      <c r="BM883" s="186">
        <v>102.0</v>
      </c>
      <c r="BN883" s="186">
        <v>112.0</v>
      </c>
      <c r="BO883" s="186">
        <v>122.0</v>
      </c>
      <c r="BP883" s="187"/>
      <c r="BQ883" s="187">
        <v>87.0</v>
      </c>
      <c r="BR883" s="187">
        <v>97.0</v>
      </c>
      <c r="BS883" s="187">
        <v>102.0</v>
      </c>
      <c r="BT883" s="187">
        <v>112.0</v>
      </c>
      <c r="BU883" s="187">
        <v>122.0</v>
      </c>
      <c r="BV883" s="187">
        <v>132.0</v>
      </c>
      <c r="BW883" s="187">
        <v>142.0</v>
      </c>
      <c r="BX883" s="187"/>
      <c r="BY883" s="187">
        <v>87.0</v>
      </c>
      <c r="BZ883" s="187">
        <v>97.0</v>
      </c>
      <c r="CA883" s="187">
        <v>102.0</v>
      </c>
      <c r="CB883" s="187">
        <v>112.0</v>
      </c>
      <c r="CC883" s="187">
        <v>122.0</v>
      </c>
      <c r="CD883" s="187">
        <v>132.0</v>
      </c>
      <c r="CE883" s="187">
        <v>142.0</v>
      </c>
      <c r="CF883" s="187"/>
      <c r="CG883" s="187">
        <v>100.0</v>
      </c>
      <c r="CH883" s="187">
        <v>110.0</v>
      </c>
      <c r="CI883" s="187">
        <v>120.0</v>
      </c>
      <c r="CJ883" s="187">
        <v>130.0</v>
      </c>
      <c r="CK883" s="187">
        <v>140.0</v>
      </c>
      <c r="CL883" s="187">
        <v>150.0</v>
      </c>
      <c r="CM883" s="187">
        <v>160.0</v>
      </c>
      <c r="CN883" s="187"/>
      <c r="CO883" s="4">
        <v>100.0</v>
      </c>
      <c r="CP883" s="187">
        <v>115.0</v>
      </c>
      <c r="CQ883" s="187">
        <v>130.0</v>
      </c>
      <c r="CR883" s="187">
        <v>150.0</v>
      </c>
      <c r="CS883" s="187">
        <v>165.0</v>
      </c>
      <c r="CT883" s="187">
        <v>185.0</v>
      </c>
      <c r="CU883" s="187">
        <v>200.0</v>
      </c>
      <c r="CV883" s="187">
        <v>210.0</v>
      </c>
      <c r="CW883" s="187"/>
      <c r="CX883" s="187">
        <v>145.0</v>
      </c>
      <c r="CY883" s="187">
        <v>165.0</v>
      </c>
      <c r="CZ883" s="187">
        <v>180.0</v>
      </c>
      <c r="DA883" s="187">
        <v>200.0</v>
      </c>
      <c r="DB883" s="187">
        <v>220.0</v>
      </c>
      <c r="DC883" s="187">
        <v>230.0</v>
      </c>
      <c r="DD883" s="187">
        <v>240.0</v>
      </c>
      <c r="DE883" s="187">
        <v>250.0</v>
      </c>
      <c r="DF883" s="187"/>
      <c r="DG883" s="187">
        <v>145.0</v>
      </c>
      <c r="DH883" s="187">
        <v>165.0</v>
      </c>
      <c r="DI883" s="187">
        <v>180.0</v>
      </c>
      <c r="DJ883" s="187">
        <v>200.0</v>
      </c>
      <c r="DK883" s="187">
        <v>220.0</v>
      </c>
      <c r="DL883" s="187">
        <v>230.0</v>
      </c>
      <c r="DM883" s="187">
        <v>240.0</v>
      </c>
      <c r="DN883" s="187">
        <v>250.0</v>
      </c>
      <c r="DO883" s="187"/>
      <c r="DP883" s="187">
        <v>175.0</v>
      </c>
      <c r="DQ883" s="187">
        <v>195.0</v>
      </c>
      <c r="DR883" s="187">
        <v>215.0</v>
      </c>
      <c r="DS883" s="187">
        <v>235.0</v>
      </c>
      <c r="DT883" s="187">
        <v>250.0</v>
      </c>
      <c r="DU883" s="187">
        <v>260.0</v>
      </c>
      <c r="DV883" s="187">
        <v>275.0</v>
      </c>
      <c r="DW883" s="187">
        <v>280.0</v>
      </c>
      <c r="DX883" s="187"/>
    </row>
    <row r="884" ht="12.75" customHeight="1">
      <c r="A884" s="301"/>
      <c r="C884" s="1"/>
      <c r="D884" s="2"/>
      <c r="F884" s="3"/>
      <c r="H884" s="3"/>
      <c r="AL884" s="5" t="s">
        <v>176</v>
      </c>
      <c r="AN884" s="5">
        <v>125.0</v>
      </c>
      <c r="AO884" s="5">
        <v>145.0</v>
      </c>
      <c r="AP884" s="5">
        <v>160.0</v>
      </c>
      <c r="AQ884" s="5">
        <v>177.0</v>
      </c>
      <c r="AR884" s="5"/>
      <c r="AS884" s="5">
        <v>195.0</v>
      </c>
      <c r="AT884" s="5">
        <v>212.0</v>
      </c>
      <c r="AU884" s="5">
        <v>230.0</v>
      </c>
      <c r="AV884" s="5">
        <v>245.0</v>
      </c>
      <c r="AW884" s="5">
        <v>262.5</v>
      </c>
      <c r="AX884" s="5"/>
      <c r="AY884" s="5"/>
      <c r="AZ884" s="5">
        <v>145.0</v>
      </c>
      <c r="BA884" s="5">
        <v>160.0</v>
      </c>
      <c r="BB884" s="5">
        <v>177.5</v>
      </c>
      <c r="BC884" s="5">
        <v>195.0</v>
      </c>
      <c r="BD884" s="5">
        <v>212.5</v>
      </c>
      <c r="BE884" s="5">
        <v>230.0</v>
      </c>
      <c r="BF884" s="5">
        <v>245.0</v>
      </c>
      <c r="BG884" s="5">
        <v>262.5</v>
      </c>
      <c r="BH884" s="186" t="s">
        <v>8</v>
      </c>
      <c r="BI884" s="186">
        <v>80.0</v>
      </c>
      <c r="BJ884" s="186">
        <v>87.0</v>
      </c>
      <c r="BK884" s="186">
        <v>97.0</v>
      </c>
      <c r="BL884" s="186">
        <v>102.0</v>
      </c>
      <c r="BM884" s="186">
        <v>112.0</v>
      </c>
      <c r="BN884" s="186">
        <v>122.0</v>
      </c>
      <c r="BO884" s="186">
        <v>132.0</v>
      </c>
      <c r="BP884" s="187"/>
      <c r="BQ884" s="187">
        <v>100.0</v>
      </c>
      <c r="BR884" s="187">
        <v>110.0</v>
      </c>
      <c r="BS884" s="187">
        <v>120.0</v>
      </c>
      <c r="BT884" s="187">
        <v>130.0</v>
      </c>
      <c r="BU884" s="187">
        <v>140.0</v>
      </c>
      <c r="BV884" s="187">
        <v>150.0</v>
      </c>
      <c r="BW884" s="187">
        <v>160.0</v>
      </c>
      <c r="BX884" s="187"/>
      <c r="BY884" s="187">
        <v>100.0</v>
      </c>
      <c r="BZ884" s="187">
        <v>110.0</v>
      </c>
      <c r="CA884" s="187">
        <v>120.0</v>
      </c>
      <c r="CB884" s="187">
        <v>130.0</v>
      </c>
      <c r="CC884" s="187">
        <v>140.0</v>
      </c>
      <c r="CD884" s="187">
        <v>150.0</v>
      </c>
      <c r="CE884" s="187">
        <v>160.0</v>
      </c>
      <c r="CF884" s="187"/>
      <c r="CG884" s="187">
        <v>115.0</v>
      </c>
      <c r="CH884" s="187">
        <v>125.0</v>
      </c>
      <c r="CI884" s="187">
        <v>135.0</v>
      </c>
      <c r="CJ884" s="187">
        <v>145.0</v>
      </c>
      <c r="CK884" s="187">
        <v>155.0</v>
      </c>
      <c r="CL884" s="187">
        <v>165.0</v>
      </c>
      <c r="CM884" s="187">
        <v>175.0</v>
      </c>
      <c r="CN884" s="187"/>
      <c r="CO884" s="4">
        <v>110.0</v>
      </c>
      <c r="CP884" s="187">
        <v>125.0</v>
      </c>
      <c r="CQ884" s="187">
        <v>145.0</v>
      </c>
      <c r="CR884" s="187">
        <v>165.0</v>
      </c>
      <c r="CS884" s="187">
        <v>180.0</v>
      </c>
      <c r="CT884" s="187">
        <v>200.0</v>
      </c>
      <c r="CU884" s="187">
        <v>220.0</v>
      </c>
      <c r="CV884" s="187">
        <v>230.0</v>
      </c>
      <c r="CW884" s="187"/>
      <c r="CX884" s="187">
        <v>175.0</v>
      </c>
      <c r="CY884" s="187">
        <v>195.0</v>
      </c>
      <c r="CZ884" s="187">
        <v>215.0</v>
      </c>
      <c r="DA884" s="187">
        <v>235.0</v>
      </c>
      <c r="DB884" s="187">
        <v>250.0</v>
      </c>
      <c r="DC884" s="187">
        <v>260.0</v>
      </c>
      <c r="DD884" s="187">
        <v>275.0</v>
      </c>
      <c r="DE884" s="187">
        <v>280.0</v>
      </c>
      <c r="DF884" s="187"/>
      <c r="DG884" s="187">
        <v>175.0</v>
      </c>
      <c r="DH884" s="187">
        <v>195.0</v>
      </c>
      <c r="DI884" s="187">
        <v>215.0</v>
      </c>
      <c r="DJ884" s="187">
        <v>235.0</v>
      </c>
      <c r="DK884" s="187">
        <v>250.0</v>
      </c>
      <c r="DL884" s="187">
        <v>260.0</v>
      </c>
      <c r="DM884" s="187">
        <v>275.0</v>
      </c>
      <c r="DN884" s="187">
        <v>280.0</v>
      </c>
      <c r="DO884" s="187"/>
      <c r="DP884" s="187">
        <v>210.0</v>
      </c>
      <c r="DQ884" s="187">
        <v>230.0</v>
      </c>
      <c r="DR884" s="187">
        <v>250.0</v>
      </c>
      <c r="DS884" s="187">
        <v>270.0</v>
      </c>
      <c r="DT884" s="187">
        <v>290.0</v>
      </c>
      <c r="DU884" s="187">
        <v>300.0</v>
      </c>
      <c r="DV884" s="187">
        <v>310.0</v>
      </c>
      <c r="DW884" s="187">
        <v>325.0</v>
      </c>
      <c r="DX884" s="187"/>
    </row>
    <row r="885" ht="12.75" customHeight="1">
      <c r="A885" s="301"/>
      <c r="C885" s="1"/>
      <c r="D885" s="2"/>
      <c r="F885" s="3"/>
      <c r="H885" s="3"/>
      <c r="AL885" s="5" t="s">
        <v>177</v>
      </c>
      <c r="AN885" s="5">
        <v>150.0</v>
      </c>
      <c r="AO885" s="5">
        <v>170.0</v>
      </c>
      <c r="AP885" s="5">
        <v>190.0</v>
      </c>
      <c r="AQ885" s="5">
        <v>210.0</v>
      </c>
      <c r="AR885" s="5"/>
      <c r="AS885" s="5">
        <v>230.0</v>
      </c>
      <c r="AT885" s="5">
        <v>250.0</v>
      </c>
      <c r="AU885" s="5">
        <v>270.0</v>
      </c>
      <c r="AV885" s="5">
        <v>290.0</v>
      </c>
      <c r="AW885" s="5">
        <v>310.0</v>
      </c>
      <c r="AX885" s="5"/>
      <c r="AY885" s="5"/>
      <c r="AZ885" s="5">
        <v>170.0</v>
      </c>
      <c r="BA885" s="5">
        <v>190.0</v>
      </c>
      <c r="BB885" s="5">
        <v>210.0</v>
      </c>
      <c r="BC885" s="5">
        <v>230.0</v>
      </c>
      <c r="BD885" s="5">
        <v>250.0</v>
      </c>
      <c r="BE885" s="5">
        <v>270.0</v>
      </c>
      <c r="BF885" s="5">
        <v>290.0</v>
      </c>
      <c r="BG885" s="5">
        <v>310.0</v>
      </c>
      <c r="BH885" s="186" t="s">
        <v>8</v>
      </c>
      <c r="BI885" s="186">
        <v>95.0</v>
      </c>
      <c r="BJ885" s="186">
        <v>100.0</v>
      </c>
      <c r="BK885" s="186">
        <v>110.0</v>
      </c>
      <c r="BL885" s="186">
        <v>120.0</v>
      </c>
      <c r="BM885" s="186">
        <v>130.0</v>
      </c>
      <c r="BN885" s="186">
        <v>140.0</v>
      </c>
      <c r="BO885" s="186">
        <v>150.0</v>
      </c>
      <c r="BP885" s="187"/>
      <c r="BQ885" s="187">
        <v>115.0</v>
      </c>
      <c r="BR885" s="187">
        <v>125.0</v>
      </c>
      <c r="BS885" s="187">
        <v>135.0</v>
      </c>
      <c r="BT885" s="187">
        <v>145.0</v>
      </c>
      <c r="BU885" s="187">
        <v>155.0</v>
      </c>
      <c r="BV885" s="187">
        <v>165.0</v>
      </c>
      <c r="BW885" s="187">
        <v>175.0</v>
      </c>
      <c r="BX885" s="187"/>
      <c r="BY885" s="187">
        <v>115.0</v>
      </c>
      <c r="BZ885" s="187">
        <v>125.0</v>
      </c>
      <c r="CA885" s="187">
        <v>135.0</v>
      </c>
      <c r="CB885" s="187">
        <v>145.0</v>
      </c>
      <c r="CC885" s="187">
        <v>155.0</v>
      </c>
      <c r="CD885" s="187">
        <v>165.0</v>
      </c>
      <c r="CE885" s="187">
        <v>175.0</v>
      </c>
      <c r="CF885" s="187"/>
      <c r="CG885" s="187">
        <v>135.0</v>
      </c>
      <c r="CH885" s="187">
        <v>145.0</v>
      </c>
      <c r="CI885" s="187">
        <v>155.0</v>
      </c>
      <c r="CJ885" s="187">
        <v>165.0</v>
      </c>
      <c r="CK885" s="187">
        <v>175.0</v>
      </c>
      <c r="CL885" s="187">
        <v>185.0</v>
      </c>
      <c r="CM885" s="187">
        <v>195.0</v>
      </c>
      <c r="CN885" s="187"/>
      <c r="CO885" s="4">
        <v>135.0</v>
      </c>
      <c r="CP885" s="187">
        <v>150.0</v>
      </c>
      <c r="CQ885" s="187">
        <v>175.0</v>
      </c>
      <c r="CR885" s="187">
        <v>195.0</v>
      </c>
      <c r="CS885" s="187">
        <v>215.0</v>
      </c>
      <c r="CT885" s="187">
        <v>235.0</v>
      </c>
      <c r="CU885" s="187">
        <v>250.0</v>
      </c>
      <c r="CV885" s="187">
        <v>260.0</v>
      </c>
      <c r="CW885" s="187"/>
      <c r="CX885" s="187">
        <v>210.0</v>
      </c>
      <c r="CY885" s="187">
        <v>230.0</v>
      </c>
      <c r="CZ885" s="187">
        <v>250.0</v>
      </c>
      <c r="DA885" s="187">
        <v>270.0</v>
      </c>
      <c r="DB885" s="187">
        <v>290.0</v>
      </c>
      <c r="DC885" s="187">
        <v>300.0</v>
      </c>
      <c r="DD885" s="187">
        <v>310.0</v>
      </c>
      <c r="DE885" s="187">
        <v>325.0</v>
      </c>
      <c r="DF885" s="187"/>
      <c r="DG885" s="187">
        <v>210.0</v>
      </c>
      <c r="DH885" s="187">
        <v>230.0</v>
      </c>
      <c r="DI885" s="187">
        <v>250.0</v>
      </c>
      <c r="DJ885" s="187">
        <v>270.0</v>
      </c>
      <c r="DK885" s="187">
        <v>290.0</v>
      </c>
      <c r="DL885" s="187">
        <v>300.0</v>
      </c>
      <c r="DM885" s="187">
        <v>310.0</v>
      </c>
      <c r="DN885" s="187">
        <v>325.0</v>
      </c>
      <c r="DO885" s="187"/>
      <c r="DP885" s="187">
        <v>230.0</v>
      </c>
      <c r="DQ885" s="187">
        <v>255.0</v>
      </c>
      <c r="DR885" s="187">
        <v>275.0</v>
      </c>
      <c r="DS885" s="187">
        <v>300.0</v>
      </c>
      <c r="DT885" s="187">
        <v>315.0</v>
      </c>
      <c r="DU885" s="187">
        <v>335.0</v>
      </c>
      <c r="DV885" s="187">
        <v>345.0</v>
      </c>
      <c r="DW885" s="187">
        <v>355.0</v>
      </c>
      <c r="DX885" s="187"/>
    </row>
    <row r="886" ht="12.75" customHeight="1">
      <c r="A886" s="301"/>
      <c r="C886" s="1"/>
      <c r="D886" s="2"/>
      <c r="F886" s="3"/>
      <c r="H886" s="3"/>
      <c r="AL886" s="5" t="s">
        <v>178</v>
      </c>
      <c r="AN886" s="5">
        <v>150.0</v>
      </c>
      <c r="AO886" s="5">
        <v>170.0</v>
      </c>
      <c r="AP886" s="5">
        <v>190.0</v>
      </c>
      <c r="AQ886" s="5">
        <v>210.0</v>
      </c>
      <c r="AR886" s="5"/>
      <c r="AS886" s="5">
        <v>230.0</v>
      </c>
      <c r="AT886" s="5">
        <v>250.0</v>
      </c>
      <c r="AU886" s="5">
        <v>270.0</v>
      </c>
      <c r="AV886" s="5">
        <v>290.0</v>
      </c>
      <c r="AW886" s="5">
        <v>310.0</v>
      </c>
      <c r="AX886" s="5"/>
      <c r="AY886" s="5"/>
      <c r="AZ886" s="5">
        <v>170.0</v>
      </c>
      <c r="BA886" s="5">
        <v>190.0</v>
      </c>
      <c r="BB886" s="5">
        <v>210.0</v>
      </c>
      <c r="BC886" s="5">
        <v>230.0</v>
      </c>
      <c r="BD886" s="5">
        <v>250.0</v>
      </c>
      <c r="BE886" s="5">
        <v>270.0</v>
      </c>
      <c r="BF886" s="5">
        <v>290.0</v>
      </c>
      <c r="BG886" s="5">
        <v>310.0</v>
      </c>
      <c r="BH886" s="186" t="s">
        <v>8</v>
      </c>
      <c r="BI886" s="186">
        <v>150.0</v>
      </c>
      <c r="BJ886" s="186">
        <v>150.0</v>
      </c>
      <c r="BK886" s="186">
        <v>160.0</v>
      </c>
      <c r="BL886" s="186">
        <v>170.0</v>
      </c>
      <c r="BM886" s="186">
        <v>180.0</v>
      </c>
      <c r="BN886" s="186">
        <v>190.0</v>
      </c>
      <c r="BO886" s="186">
        <v>200.0</v>
      </c>
      <c r="BP886" s="187"/>
      <c r="BQ886" s="187">
        <v>150.0</v>
      </c>
      <c r="BR886" s="187">
        <v>160.0</v>
      </c>
      <c r="BS886" s="187">
        <v>170.0</v>
      </c>
      <c r="BT886" s="187">
        <v>180.0</v>
      </c>
      <c r="BU886" s="187">
        <v>190.0</v>
      </c>
      <c r="BV886" s="187">
        <v>200.0</v>
      </c>
      <c r="BW886" s="187">
        <v>210.0</v>
      </c>
      <c r="BX886" s="187"/>
      <c r="BY886" s="187">
        <v>150.0</v>
      </c>
      <c r="BZ886" s="187">
        <v>160.0</v>
      </c>
      <c r="CA886" s="187">
        <v>170.0</v>
      </c>
      <c r="CB886" s="187">
        <v>180.0</v>
      </c>
      <c r="CC886" s="187">
        <v>190.0</v>
      </c>
      <c r="CD886" s="187">
        <v>200.0</v>
      </c>
      <c r="CE886" s="187">
        <v>210.0</v>
      </c>
      <c r="CF886" s="187"/>
      <c r="CG886" s="187">
        <v>150.0</v>
      </c>
      <c r="CH886" s="187">
        <v>160.0</v>
      </c>
      <c r="CI886" s="187">
        <v>170.0</v>
      </c>
      <c r="CJ886" s="187">
        <v>180.0</v>
      </c>
      <c r="CK886" s="187">
        <v>190.0</v>
      </c>
      <c r="CL886" s="187">
        <v>200.0</v>
      </c>
      <c r="CM886" s="187">
        <v>210.0</v>
      </c>
      <c r="CN886" s="187"/>
      <c r="CO886" s="187">
        <v>245.0</v>
      </c>
      <c r="CP886" s="187">
        <v>245.0</v>
      </c>
      <c r="CQ886" s="187">
        <v>245.0</v>
      </c>
      <c r="CR886" s="187">
        <v>270.0</v>
      </c>
      <c r="CS886" s="187">
        <v>295.0</v>
      </c>
      <c r="CT886" s="187">
        <v>320.0</v>
      </c>
      <c r="CU886" s="187">
        <v>335.0</v>
      </c>
      <c r="CV886" s="187">
        <v>355.0</v>
      </c>
      <c r="CW886" s="187"/>
      <c r="CX886" s="187">
        <v>245.0</v>
      </c>
      <c r="CY886" s="187">
        <v>270.0</v>
      </c>
      <c r="CZ886" s="187">
        <v>295.0</v>
      </c>
      <c r="DA886" s="187">
        <v>320.0</v>
      </c>
      <c r="DB886" s="187">
        <v>335.0</v>
      </c>
      <c r="DC886" s="187">
        <v>355.0</v>
      </c>
      <c r="DD886" s="187">
        <v>370.0</v>
      </c>
      <c r="DE886" s="187">
        <v>380.0</v>
      </c>
      <c r="DF886" s="187"/>
      <c r="DG886" s="187">
        <v>245.0</v>
      </c>
      <c r="DH886" s="187">
        <v>270.0</v>
      </c>
      <c r="DI886" s="187">
        <v>295.0</v>
      </c>
      <c r="DJ886" s="187">
        <v>320.0</v>
      </c>
      <c r="DK886" s="187">
        <v>335.0</v>
      </c>
      <c r="DL886" s="187">
        <v>355.0</v>
      </c>
      <c r="DM886" s="187">
        <v>370.0</v>
      </c>
      <c r="DN886" s="187">
        <v>380.0</v>
      </c>
      <c r="DO886" s="187"/>
      <c r="DP886" s="187">
        <v>245.0</v>
      </c>
      <c r="DQ886" s="187">
        <v>270.0</v>
      </c>
      <c r="DR886" s="187">
        <v>295.0</v>
      </c>
      <c r="DS886" s="187">
        <v>320.0</v>
      </c>
      <c r="DT886" s="187">
        <v>335.0</v>
      </c>
      <c r="DU886" s="187">
        <v>355.0</v>
      </c>
      <c r="DV886" s="187">
        <v>370.0</v>
      </c>
      <c r="DW886" s="187">
        <v>380.0</v>
      </c>
      <c r="DX886" s="187"/>
    </row>
    <row r="887" ht="12.75" customHeight="1">
      <c r="A887" s="301"/>
      <c r="C887" s="1"/>
      <c r="D887" s="2"/>
      <c r="F887" s="3"/>
      <c r="H887" s="3"/>
    </row>
    <row r="888" ht="12.75" customHeight="1">
      <c r="A888" s="301"/>
      <c r="C888" s="1"/>
      <c r="D888" s="2"/>
      <c r="F888" s="3"/>
      <c r="H888" s="3"/>
    </row>
    <row r="889" ht="12.75" customHeight="1">
      <c r="A889" s="301"/>
      <c r="C889" s="1"/>
      <c r="D889" s="2"/>
      <c r="F889" s="3"/>
      <c r="H889" s="3"/>
    </row>
    <row r="890" ht="12.75" customHeight="1">
      <c r="A890" s="301"/>
      <c r="C890" s="1"/>
      <c r="D890" s="2"/>
      <c r="F890" s="3"/>
      <c r="H890" s="3"/>
    </row>
    <row r="891" ht="12.75" customHeight="1">
      <c r="A891" s="301"/>
      <c r="C891" s="1"/>
      <c r="D891" s="2"/>
      <c r="F891" s="3"/>
      <c r="H891" s="3"/>
    </row>
    <row r="892" ht="12.75" customHeight="1">
      <c r="A892" s="301"/>
      <c r="C892" s="1"/>
      <c r="D892" s="2"/>
      <c r="F892" s="3"/>
      <c r="H892" s="3"/>
    </row>
    <row r="893" ht="12.75" customHeight="1">
      <c r="A893" s="301"/>
      <c r="C893" s="1"/>
      <c r="D893" s="2"/>
      <c r="F893" s="3"/>
      <c r="H893" s="3"/>
    </row>
    <row r="894" ht="12.75" customHeight="1">
      <c r="A894" s="301"/>
      <c r="C894" s="1"/>
      <c r="D894" s="2"/>
      <c r="F894" s="3"/>
      <c r="H894" s="3"/>
    </row>
    <row r="895" ht="12.75" customHeight="1">
      <c r="A895" s="301"/>
      <c r="C895" s="1"/>
      <c r="D895" s="2"/>
      <c r="F895" s="3"/>
      <c r="H895" s="3"/>
    </row>
    <row r="896" ht="12.75" customHeight="1">
      <c r="A896" s="301"/>
      <c r="C896" s="1"/>
      <c r="D896" s="2"/>
      <c r="F896" s="3"/>
      <c r="H896" s="3"/>
    </row>
    <row r="897" ht="12.75" customHeight="1">
      <c r="A897" s="301"/>
      <c r="C897" s="1"/>
      <c r="D897" s="2"/>
      <c r="F897" s="3"/>
      <c r="H897" s="3"/>
    </row>
    <row r="898" ht="12.75" customHeight="1">
      <c r="A898" s="301"/>
      <c r="C898" s="1"/>
      <c r="D898" s="2"/>
      <c r="F898" s="3"/>
      <c r="H898" s="3"/>
    </row>
    <row r="899" ht="12.75" customHeight="1">
      <c r="A899" s="301"/>
      <c r="C899" s="1"/>
      <c r="D899" s="2"/>
      <c r="F899" s="3"/>
      <c r="H899" s="3"/>
    </row>
    <row r="900" ht="12.75" customHeight="1">
      <c r="A900" s="301"/>
      <c r="C900" s="1"/>
      <c r="D900" s="2"/>
      <c r="F900" s="3"/>
      <c r="H900" s="3"/>
    </row>
    <row r="901" ht="12.75" customHeight="1">
      <c r="A901" s="301"/>
      <c r="C901" s="1"/>
      <c r="D901" s="2"/>
      <c r="F901" s="3"/>
      <c r="H901" s="3"/>
    </row>
    <row r="902" ht="12.75" customHeight="1">
      <c r="A902" s="301"/>
      <c r="C902" s="1"/>
      <c r="D902" s="2"/>
      <c r="F902" s="3"/>
      <c r="H902" s="3"/>
    </row>
    <row r="903" ht="12.75" customHeight="1">
      <c r="A903" s="301"/>
      <c r="C903" s="1"/>
      <c r="D903" s="2"/>
      <c r="F903" s="3"/>
      <c r="H903" s="3"/>
    </row>
    <row r="904" ht="12.75" customHeight="1">
      <c r="A904" s="301"/>
      <c r="C904" s="1"/>
      <c r="D904" s="2"/>
      <c r="F904" s="3"/>
      <c r="H904" s="3"/>
    </row>
    <row r="905" ht="12.75" customHeight="1">
      <c r="A905" s="301"/>
      <c r="C905" s="1"/>
      <c r="D905" s="2"/>
      <c r="F905" s="3"/>
      <c r="H905" s="3"/>
    </row>
    <row r="906" ht="12.75" customHeight="1">
      <c r="A906" s="301"/>
      <c r="C906" s="1"/>
      <c r="D906" s="2"/>
      <c r="F906" s="3"/>
      <c r="H906" s="3"/>
    </row>
    <row r="907" ht="12.75" customHeight="1">
      <c r="A907" s="301"/>
      <c r="C907" s="1"/>
      <c r="D907" s="2"/>
      <c r="F907" s="3"/>
      <c r="H907" s="3"/>
    </row>
    <row r="908" ht="12.75" customHeight="1">
      <c r="A908" s="301"/>
      <c r="C908" s="1"/>
      <c r="D908" s="2"/>
      <c r="F908" s="3"/>
      <c r="H908" s="3"/>
    </row>
    <row r="909" ht="12.75" customHeight="1">
      <c r="A909" s="301"/>
      <c r="C909" s="1"/>
      <c r="D909" s="2"/>
      <c r="F909" s="3"/>
      <c r="H909" s="3"/>
    </row>
    <row r="910" ht="12.75" customHeight="1">
      <c r="A910" s="301"/>
      <c r="C910" s="1"/>
      <c r="D910" s="2"/>
      <c r="F910" s="3"/>
      <c r="H910" s="3"/>
    </row>
    <row r="911" ht="12.75" customHeight="1">
      <c r="A911" s="301"/>
      <c r="C911" s="1"/>
      <c r="D911" s="2"/>
      <c r="F911" s="3"/>
      <c r="H911" s="3"/>
    </row>
    <row r="912" ht="12.75" customHeight="1">
      <c r="A912" s="301"/>
      <c r="C912" s="1"/>
      <c r="D912" s="2"/>
      <c r="F912" s="3"/>
      <c r="H912" s="3"/>
    </row>
    <row r="913" ht="12.75" customHeight="1">
      <c r="A913" s="301"/>
      <c r="C913" s="1"/>
      <c r="D913" s="2"/>
      <c r="F913" s="3"/>
      <c r="H913" s="3"/>
    </row>
    <row r="914" ht="12.75" customHeight="1">
      <c r="A914" s="301"/>
      <c r="C914" s="1"/>
      <c r="D914" s="2"/>
      <c r="F914" s="3"/>
      <c r="H914" s="3"/>
    </row>
    <row r="915" ht="12.75" customHeight="1">
      <c r="A915" s="301"/>
      <c r="C915" s="1"/>
      <c r="D915" s="2"/>
      <c r="F915" s="3"/>
      <c r="H915" s="3"/>
    </row>
    <row r="916" ht="12.75" customHeight="1">
      <c r="A916" s="301"/>
      <c r="C916" s="1"/>
      <c r="D916" s="2"/>
      <c r="F916" s="3"/>
      <c r="H916" s="3"/>
    </row>
    <row r="917" ht="12.75" customHeight="1">
      <c r="A917" s="301"/>
      <c r="C917" s="1"/>
      <c r="D917" s="2"/>
      <c r="F917" s="3"/>
      <c r="H917" s="3"/>
    </row>
    <row r="918" ht="12.75" customHeight="1">
      <c r="A918" s="301"/>
      <c r="C918" s="1"/>
      <c r="D918" s="2"/>
      <c r="F918" s="3"/>
      <c r="H918" s="3"/>
    </row>
    <row r="919" ht="12.75" customHeight="1">
      <c r="A919" s="301"/>
      <c r="C919" s="1"/>
      <c r="D919" s="2"/>
      <c r="F919" s="3"/>
      <c r="H919" s="3"/>
    </row>
    <row r="920" ht="12.75" customHeight="1">
      <c r="A920" s="301"/>
      <c r="C920" s="1"/>
      <c r="D920" s="2"/>
      <c r="F920" s="3"/>
      <c r="H920" s="3"/>
    </row>
    <row r="921" ht="12.75" customHeight="1">
      <c r="A921" s="301"/>
      <c r="C921" s="1"/>
      <c r="D921" s="2"/>
      <c r="F921" s="3"/>
      <c r="H921" s="3"/>
    </row>
    <row r="922" ht="12.75" customHeight="1">
      <c r="A922" s="301"/>
      <c r="C922" s="1"/>
      <c r="D922" s="2"/>
      <c r="F922" s="3"/>
      <c r="H922" s="3"/>
    </row>
    <row r="923" ht="12.75" customHeight="1">
      <c r="A923" s="301"/>
      <c r="C923" s="1"/>
      <c r="D923" s="2"/>
      <c r="F923" s="3"/>
      <c r="H923" s="3"/>
    </row>
    <row r="924" ht="12.75" customHeight="1">
      <c r="A924" s="301"/>
      <c r="C924" s="1"/>
      <c r="D924" s="2"/>
      <c r="F924" s="3"/>
      <c r="H924" s="3"/>
    </row>
    <row r="925" ht="12.75" customHeight="1">
      <c r="A925" s="301"/>
      <c r="C925" s="1"/>
      <c r="D925" s="2"/>
      <c r="F925" s="3"/>
      <c r="H925" s="3"/>
    </row>
    <row r="926" ht="12.75" customHeight="1">
      <c r="A926" s="301"/>
      <c r="C926" s="1"/>
      <c r="D926" s="2"/>
      <c r="F926" s="3"/>
      <c r="H926" s="3"/>
    </row>
    <row r="927" ht="12.75" customHeight="1">
      <c r="A927" s="301"/>
      <c r="C927" s="1"/>
      <c r="D927" s="2"/>
      <c r="F927" s="3"/>
      <c r="H927" s="3"/>
    </row>
    <row r="928" ht="12.75" customHeight="1">
      <c r="A928" s="301"/>
      <c r="C928" s="1"/>
      <c r="D928" s="2"/>
      <c r="F928" s="3"/>
      <c r="H928" s="3"/>
    </row>
    <row r="929" ht="12.75" customHeight="1">
      <c r="A929" s="301"/>
      <c r="C929" s="1"/>
      <c r="D929" s="2"/>
      <c r="F929" s="3"/>
      <c r="H929" s="3"/>
    </row>
    <row r="930" ht="12.75" customHeight="1">
      <c r="A930" s="301"/>
      <c r="C930" s="1"/>
      <c r="D930" s="2"/>
      <c r="F930" s="3"/>
      <c r="H930" s="3"/>
    </row>
    <row r="931" ht="12.75" customHeight="1">
      <c r="A931" s="301"/>
      <c r="C931" s="1"/>
      <c r="D931" s="2"/>
      <c r="F931" s="3"/>
      <c r="H931" s="3"/>
    </row>
    <row r="932" ht="12.75" customHeight="1">
      <c r="A932" s="301"/>
      <c r="C932" s="1"/>
      <c r="D932" s="2"/>
      <c r="F932" s="3"/>
      <c r="H932" s="3"/>
    </row>
    <row r="933" ht="12.75" customHeight="1">
      <c r="A933" s="301"/>
      <c r="C933" s="1"/>
      <c r="D933" s="2"/>
      <c r="F933" s="3"/>
      <c r="H933" s="3"/>
    </row>
    <row r="934" ht="12.75" customHeight="1">
      <c r="A934" s="301"/>
      <c r="C934" s="1"/>
      <c r="D934" s="2"/>
      <c r="F934" s="3"/>
      <c r="H934" s="3"/>
    </row>
    <row r="935" ht="12.75" customHeight="1">
      <c r="A935" s="301"/>
      <c r="C935" s="1"/>
      <c r="D935" s="2"/>
      <c r="F935" s="3"/>
      <c r="H935" s="3"/>
    </row>
    <row r="936" ht="12.75" customHeight="1">
      <c r="A936" s="301"/>
      <c r="C936" s="1"/>
      <c r="D936" s="2"/>
      <c r="F936" s="3"/>
      <c r="H936" s="3"/>
    </row>
    <row r="937" ht="12.75" customHeight="1">
      <c r="A937" s="301"/>
      <c r="C937" s="1"/>
      <c r="D937" s="2"/>
      <c r="F937" s="3"/>
      <c r="H937" s="3"/>
    </row>
    <row r="938" ht="12.75" customHeight="1">
      <c r="A938" s="301"/>
      <c r="C938" s="1"/>
      <c r="D938" s="2"/>
      <c r="F938" s="3"/>
      <c r="H938" s="3"/>
    </row>
    <row r="939" ht="12.75" customHeight="1">
      <c r="A939" s="301"/>
      <c r="C939" s="1"/>
      <c r="D939" s="2"/>
      <c r="F939" s="3"/>
      <c r="H939" s="3"/>
    </row>
    <row r="940" ht="12.75" customHeight="1">
      <c r="A940" s="301"/>
      <c r="C940" s="1"/>
      <c r="D940" s="2"/>
      <c r="F940" s="3"/>
      <c r="H940" s="3"/>
    </row>
    <row r="941" ht="12.75" customHeight="1">
      <c r="A941" s="301"/>
      <c r="C941" s="1"/>
      <c r="D941" s="2"/>
      <c r="F941" s="3"/>
      <c r="H941" s="3"/>
    </row>
    <row r="942" ht="12.75" customHeight="1">
      <c r="A942" s="301"/>
      <c r="C942" s="1"/>
      <c r="D942" s="2"/>
      <c r="F942" s="3"/>
      <c r="H942" s="3"/>
    </row>
    <row r="943" ht="12.75" customHeight="1">
      <c r="A943" s="301"/>
      <c r="C943" s="1"/>
      <c r="D943" s="2"/>
      <c r="F943" s="3"/>
      <c r="H943" s="3"/>
    </row>
    <row r="944" ht="12.75" customHeight="1">
      <c r="A944" s="301"/>
      <c r="C944" s="1"/>
      <c r="D944" s="2"/>
      <c r="F944" s="3"/>
      <c r="H944" s="3"/>
    </row>
    <row r="945" ht="12.75" customHeight="1">
      <c r="A945" s="301"/>
      <c r="C945" s="1"/>
      <c r="D945" s="2"/>
      <c r="F945" s="3"/>
      <c r="H945" s="3"/>
    </row>
    <row r="946" ht="12.75" customHeight="1">
      <c r="A946" s="301"/>
      <c r="C946" s="1"/>
      <c r="D946" s="2"/>
      <c r="F946" s="3"/>
      <c r="H946" s="3"/>
    </row>
    <row r="947" ht="12.75" customHeight="1">
      <c r="A947" s="301"/>
      <c r="C947" s="1"/>
      <c r="D947" s="2"/>
      <c r="F947" s="3"/>
      <c r="H947" s="3"/>
    </row>
    <row r="948" ht="12.75" customHeight="1">
      <c r="A948" s="301"/>
      <c r="C948" s="1"/>
      <c r="D948" s="2"/>
      <c r="F948" s="3"/>
      <c r="H948" s="3"/>
    </row>
    <row r="949" ht="12.75" customHeight="1">
      <c r="A949" s="301"/>
      <c r="C949" s="1"/>
      <c r="D949" s="2"/>
      <c r="F949" s="3"/>
      <c r="H949" s="3"/>
    </row>
    <row r="950" ht="12.75" customHeight="1">
      <c r="A950" s="301"/>
      <c r="C950" s="1"/>
      <c r="D950" s="2"/>
      <c r="F950" s="3"/>
      <c r="H950" s="3"/>
    </row>
    <row r="951" ht="12.75" customHeight="1">
      <c r="A951" s="301"/>
      <c r="C951" s="1"/>
      <c r="D951" s="2"/>
      <c r="F951" s="3"/>
      <c r="H951" s="3"/>
    </row>
    <row r="952" ht="12.75" customHeight="1">
      <c r="A952" s="301"/>
      <c r="C952" s="1"/>
      <c r="D952" s="2"/>
      <c r="F952" s="3"/>
      <c r="H952" s="3"/>
    </row>
    <row r="953" ht="12.75" customHeight="1">
      <c r="A953" s="301"/>
      <c r="C953" s="1"/>
      <c r="D953" s="2"/>
      <c r="F953" s="3"/>
      <c r="H953" s="3"/>
    </row>
    <row r="954" ht="12.75" customHeight="1">
      <c r="A954" s="301"/>
      <c r="C954" s="1"/>
      <c r="D954" s="2"/>
      <c r="F954" s="3"/>
      <c r="H954" s="3"/>
    </row>
    <row r="955" ht="12.75" customHeight="1">
      <c r="A955" s="301"/>
      <c r="C955" s="1"/>
      <c r="D955" s="2"/>
      <c r="F955" s="3"/>
      <c r="H955" s="3"/>
    </row>
    <row r="956" ht="12.75" customHeight="1">
      <c r="A956" s="301"/>
      <c r="C956" s="1"/>
      <c r="D956" s="2"/>
      <c r="F956" s="3"/>
      <c r="H956" s="3"/>
    </row>
    <row r="957" ht="12.75" customHeight="1">
      <c r="A957" s="301"/>
      <c r="C957" s="1"/>
      <c r="D957" s="2"/>
      <c r="F957" s="3"/>
      <c r="H957" s="3"/>
    </row>
    <row r="958" ht="12.75" customHeight="1">
      <c r="A958" s="301"/>
      <c r="C958" s="1"/>
      <c r="D958" s="2"/>
      <c r="F958" s="3"/>
      <c r="H958" s="3"/>
    </row>
    <row r="959" ht="12.75" customHeight="1">
      <c r="A959" s="301"/>
      <c r="C959" s="1"/>
      <c r="D959" s="2"/>
      <c r="F959" s="3"/>
      <c r="H959" s="3"/>
    </row>
    <row r="960" ht="12.75" customHeight="1">
      <c r="A960" s="301"/>
      <c r="C960" s="1"/>
      <c r="D960" s="2"/>
      <c r="F960" s="3"/>
      <c r="H960" s="3"/>
    </row>
    <row r="961" ht="12.75" customHeight="1">
      <c r="A961" s="301"/>
      <c r="C961" s="1"/>
      <c r="D961" s="2"/>
      <c r="F961" s="3"/>
      <c r="H961" s="3"/>
    </row>
    <row r="962" ht="12.75" customHeight="1">
      <c r="A962" s="301"/>
      <c r="C962" s="1"/>
      <c r="D962" s="2"/>
      <c r="F962" s="3"/>
      <c r="H962" s="3"/>
    </row>
    <row r="963" ht="12.75" customHeight="1">
      <c r="A963" s="301"/>
      <c r="C963" s="1"/>
      <c r="D963" s="2"/>
      <c r="F963" s="3"/>
      <c r="H963" s="3"/>
    </row>
    <row r="964" ht="12.75" customHeight="1">
      <c r="A964" s="301"/>
      <c r="C964" s="1"/>
      <c r="D964" s="2"/>
      <c r="F964" s="3"/>
      <c r="H964" s="3"/>
    </row>
    <row r="965" ht="12.75" customHeight="1">
      <c r="A965" s="301"/>
      <c r="C965" s="1"/>
      <c r="D965" s="2"/>
      <c r="F965" s="3"/>
      <c r="H965" s="3"/>
    </row>
    <row r="966" ht="12.75" customHeight="1">
      <c r="A966" s="301"/>
      <c r="C966" s="1"/>
      <c r="D966" s="2"/>
      <c r="F966" s="3"/>
      <c r="H966" s="3"/>
    </row>
    <row r="967" ht="12.75" customHeight="1">
      <c r="A967" s="301"/>
      <c r="C967" s="1"/>
      <c r="D967" s="2"/>
      <c r="F967" s="3"/>
      <c r="H967" s="3"/>
    </row>
    <row r="968" ht="12.75" customHeight="1">
      <c r="A968" s="301"/>
      <c r="C968" s="1"/>
      <c r="D968" s="2"/>
      <c r="F968" s="3"/>
      <c r="H968" s="3"/>
    </row>
    <row r="969" ht="12.75" customHeight="1">
      <c r="A969" s="301"/>
      <c r="C969" s="1"/>
      <c r="D969" s="2"/>
      <c r="F969" s="3"/>
      <c r="H969" s="3"/>
    </row>
    <row r="970" ht="12.75" customHeight="1">
      <c r="A970" s="301"/>
      <c r="C970" s="1"/>
      <c r="D970" s="2"/>
      <c r="F970" s="3"/>
      <c r="H970" s="3"/>
    </row>
    <row r="971" ht="12.75" customHeight="1">
      <c r="A971" s="301"/>
      <c r="C971" s="1"/>
      <c r="D971" s="2"/>
      <c r="F971" s="3"/>
      <c r="H971" s="3"/>
    </row>
    <row r="972" ht="12.75" customHeight="1">
      <c r="A972" s="301"/>
      <c r="C972" s="1"/>
      <c r="D972" s="2"/>
      <c r="F972" s="3"/>
      <c r="H972" s="3"/>
    </row>
    <row r="973" ht="12.75" customHeight="1">
      <c r="A973" s="301"/>
      <c r="C973" s="1"/>
      <c r="D973" s="2"/>
      <c r="F973" s="3"/>
      <c r="H973" s="3"/>
    </row>
    <row r="974" ht="12.75" customHeight="1">
      <c r="A974" s="301"/>
      <c r="C974" s="1"/>
      <c r="D974" s="2"/>
      <c r="F974" s="3"/>
      <c r="H974" s="3"/>
    </row>
    <row r="975" ht="12.75" customHeight="1">
      <c r="A975" s="301"/>
      <c r="C975" s="1"/>
      <c r="D975" s="2"/>
      <c r="F975" s="3"/>
      <c r="H975" s="3"/>
    </row>
    <row r="976" ht="12.75" customHeight="1">
      <c r="A976" s="301"/>
      <c r="C976" s="1"/>
      <c r="D976" s="2"/>
      <c r="F976" s="3"/>
      <c r="H976" s="3"/>
    </row>
    <row r="977" ht="12.75" customHeight="1">
      <c r="A977" s="301"/>
      <c r="C977" s="1"/>
      <c r="D977" s="2"/>
      <c r="F977" s="3"/>
      <c r="H977" s="3"/>
    </row>
    <row r="978" ht="12.75" customHeight="1">
      <c r="A978" s="301"/>
      <c r="C978" s="1"/>
      <c r="D978" s="2"/>
      <c r="F978" s="3"/>
      <c r="H978" s="3"/>
    </row>
    <row r="979" ht="12.75" customHeight="1">
      <c r="A979" s="301"/>
      <c r="C979" s="1"/>
      <c r="D979" s="2"/>
      <c r="F979" s="3"/>
      <c r="H979" s="3"/>
    </row>
    <row r="980" ht="12.75" customHeight="1">
      <c r="A980" s="301"/>
      <c r="C980" s="1"/>
      <c r="D980" s="2"/>
      <c r="F980" s="3"/>
      <c r="H980" s="3"/>
    </row>
    <row r="981" ht="12.75" customHeight="1">
      <c r="A981" s="301"/>
      <c r="C981" s="1"/>
      <c r="D981" s="2"/>
      <c r="F981" s="3"/>
      <c r="H981" s="3"/>
    </row>
    <row r="982" ht="12.75" customHeight="1">
      <c r="A982" s="301"/>
      <c r="C982" s="1"/>
      <c r="D982" s="2"/>
      <c r="F982" s="3"/>
      <c r="H982" s="3"/>
    </row>
    <row r="983" ht="12.75" customHeight="1">
      <c r="A983" s="301"/>
      <c r="C983" s="1"/>
      <c r="D983" s="2"/>
      <c r="F983" s="3"/>
      <c r="H983" s="3"/>
    </row>
    <row r="984" ht="12.75" customHeight="1">
      <c r="A984" s="301"/>
      <c r="C984" s="1"/>
      <c r="D984" s="2"/>
      <c r="F984" s="3"/>
      <c r="H984" s="3"/>
    </row>
    <row r="985" ht="12.75" customHeight="1">
      <c r="A985" s="301"/>
      <c r="C985" s="1"/>
      <c r="D985" s="2"/>
      <c r="F985" s="3"/>
      <c r="H985" s="3"/>
    </row>
    <row r="986" ht="12.75" customHeight="1">
      <c r="A986" s="301"/>
      <c r="C986" s="1"/>
      <c r="D986" s="2"/>
      <c r="F986" s="3"/>
      <c r="H986" s="3"/>
    </row>
    <row r="987" ht="12.75" customHeight="1">
      <c r="A987" s="301"/>
      <c r="C987" s="1"/>
      <c r="D987" s="2"/>
      <c r="F987" s="3"/>
      <c r="H987" s="3"/>
    </row>
    <row r="988" ht="12.75" customHeight="1">
      <c r="A988" s="301"/>
      <c r="C988" s="1"/>
      <c r="D988" s="2"/>
      <c r="F988" s="3"/>
      <c r="H988" s="3"/>
    </row>
    <row r="989" ht="12.75" customHeight="1">
      <c r="A989" s="301"/>
      <c r="C989" s="1"/>
      <c r="D989" s="2"/>
      <c r="F989" s="3"/>
      <c r="H989" s="3"/>
    </row>
    <row r="990" ht="12.75" customHeight="1">
      <c r="A990" s="301"/>
      <c r="C990" s="1"/>
      <c r="D990" s="2"/>
      <c r="F990" s="3"/>
      <c r="H990" s="3"/>
    </row>
    <row r="991" ht="12.75" customHeight="1">
      <c r="A991" s="301"/>
      <c r="C991" s="1"/>
      <c r="D991" s="2"/>
      <c r="F991" s="3"/>
      <c r="H991" s="3"/>
    </row>
    <row r="992" ht="12.75" customHeight="1">
      <c r="A992" s="301"/>
      <c r="C992" s="1"/>
      <c r="D992" s="2"/>
      <c r="F992" s="3"/>
      <c r="H992" s="3"/>
    </row>
    <row r="993" ht="12.75" customHeight="1">
      <c r="A993" s="301"/>
      <c r="C993" s="1"/>
      <c r="D993" s="2"/>
      <c r="F993" s="3"/>
      <c r="H993" s="3"/>
    </row>
    <row r="994" ht="12.75" customHeight="1">
      <c r="A994" s="301"/>
      <c r="C994" s="1"/>
      <c r="D994" s="2"/>
      <c r="F994" s="3"/>
      <c r="H994" s="3"/>
    </row>
    <row r="995" ht="12.75" customHeight="1">
      <c r="A995" s="301"/>
      <c r="C995" s="1"/>
      <c r="D995" s="2"/>
      <c r="F995" s="3"/>
      <c r="H995" s="3"/>
    </row>
    <row r="996" ht="12.75" customHeight="1">
      <c r="A996" s="301"/>
      <c r="C996" s="1"/>
      <c r="D996" s="2"/>
      <c r="F996" s="3"/>
      <c r="H996" s="3"/>
    </row>
    <row r="997" ht="12.75" customHeight="1">
      <c r="A997" s="301"/>
      <c r="C997" s="1"/>
      <c r="D997" s="2"/>
      <c r="F997" s="3"/>
      <c r="H997" s="3"/>
    </row>
    <row r="998" ht="12.75" customHeight="1">
      <c r="A998" s="301"/>
      <c r="C998" s="1"/>
      <c r="D998" s="2"/>
      <c r="F998" s="3"/>
      <c r="H998" s="3"/>
    </row>
    <row r="999" ht="12.75" customHeight="1">
      <c r="A999" s="301"/>
      <c r="C999" s="1"/>
      <c r="D999" s="2"/>
      <c r="F999" s="3"/>
      <c r="H999" s="3"/>
    </row>
    <row r="1000" ht="12.75" customHeight="1">
      <c r="A1000" s="301"/>
      <c r="C1000" s="1"/>
      <c r="D1000" s="2"/>
      <c r="F1000" s="3"/>
      <c r="H1000" s="3"/>
    </row>
    <row r="1001" ht="12.75" customHeight="1">
      <c r="A1001" s="301"/>
      <c r="C1001" s="1"/>
      <c r="D1001" s="2"/>
      <c r="F1001" s="3"/>
      <c r="H1001" s="3"/>
    </row>
    <row r="1002" ht="12.75" customHeight="1">
      <c r="A1002" s="301"/>
      <c r="C1002" s="1"/>
      <c r="D1002" s="2"/>
      <c r="F1002" s="3"/>
      <c r="H1002" s="3"/>
    </row>
    <row r="1003" ht="12.75" customHeight="1">
      <c r="A1003" s="301"/>
      <c r="C1003" s="1"/>
      <c r="D1003" s="2"/>
      <c r="F1003" s="3"/>
      <c r="H1003" s="3"/>
    </row>
    <row r="1004" ht="12.75" customHeight="1">
      <c r="A1004" s="301"/>
      <c r="C1004" s="1"/>
      <c r="D1004" s="2"/>
      <c r="F1004" s="3"/>
      <c r="H1004" s="3"/>
    </row>
    <row r="1005" ht="12.75" customHeight="1">
      <c r="A1005" s="301"/>
      <c r="C1005" s="1"/>
      <c r="D1005" s="2"/>
      <c r="F1005" s="3"/>
      <c r="H1005" s="3"/>
    </row>
    <row r="1006" ht="12.75" customHeight="1">
      <c r="A1006" s="301"/>
      <c r="C1006" s="1"/>
      <c r="D1006" s="2"/>
      <c r="F1006" s="3"/>
      <c r="H1006" s="3"/>
    </row>
    <row r="1007" ht="12.75" customHeight="1">
      <c r="A1007" s="301"/>
      <c r="C1007" s="1"/>
      <c r="D1007" s="2"/>
      <c r="F1007" s="3"/>
      <c r="H1007" s="3"/>
    </row>
    <row r="1008" ht="12.75" customHeight="1">
      <c r="A1008" s="301"/>
      <c r="C1008" s="1"/>
      <c r="D1008" s="2"/>
      <c r="F1008" s="3"/>
      <c r="H1008" s="3"/>
    </row>
    <row r="1009" ht="12.75" customHeight="1">
      <c r="A1009" s="301"/>
      <c r="C1009" s="1"/>
      <c r="D1009" s="2"/>
      <c r="F1009" s="3"/>
      <c r="H1009" s="3"/>
    </row>
    <row r="1010" ht="12.75" customHeight="1">
      <c r="A1010" s="301"/>
      <c r="C1010" s="1"/>
      <c r="D1010" s="2"/>
      <c r="F1010" s="3"/>
      <c r="H1010" s="3"/>
    </row>
    <row r="1011" ht="12.75" customHeight="1">
      <c r="A1011" s="301"/>
      <c r="C1011" s="1"/>
      <c r="D1011" s="2"/>
      <c r="F1011" s="3"/>
      <c r="H1011" s="3"/>
    </row>
    <row r="1012" ht="12.75" customHeight="1">
      <c r="A1012" s="301"/>
      <c r="C1012" s="1"/>
      <c r="D1012" s="2"/>
      <c r="F1012" s="3"/>
      <c r="H1012" s="3"/>
    </row>
    <row r="1013" ht="12.75" customHeight="1">
      <c r="A1013" s="301"/>
      <c r="C1013" s="1"/>
      <c r="D1013" s="2"/>
      <c r="F1013" s="3"/>
      <c r="H1013" s="3"/>
    </row>
    <row r="1014" ht="12.75" customHeight="1">
      <c r="A1014" s="301"/>
      <c r="C1014" s="1"/>
      <c r="D1014" s="2"/>
      <c r="F1014" s="3"/>
      <c r="H1014" s="3"/>
    </row>
    <row r="1015" ht="12.75" customHeight="1">
      <c r="A1015" s="301"/>
      <c r="C1015" s="1"/>
      <c r="D1015" s="2"/>
      <c r="F1015" s="3"/>
      <c r="H1015" s="3"/>
    </row>
    <row r="1016" ht="12.75" customHeight="1">
      <c r="A1016" s="301"/>
      <c r="C1016" s="1"/>
      <c r="D1016" s="2"/>
      <c r="F1016" s="3"/>
      <c r="H1016" s="3"/>
    </row>
    <row r="1017" ht="12.75" customHeight="1">
      <c r="A1017" s="301"/>
      <c r="C1017" s="1"/>
      <c r="D1017" s="2"/>
      <c r="F1017" s="3"/>
      <c r="H1017" s="3"/>
    </row>
    <row r="1018" ht="12.75" customHeight="1">
      <c r="A1018" s="301"/>
      <c r="C1018" s="1"/>
      <c r="D1018" s="2"/>
      <c r="F1018" s="3"/>
      <c r="H1018" s="3"/>
    </row>
    <row r="1019" ht="12.75" customHeight="1">
      <c r="A1019" s="301"/>
      <c r="C1019" s="1"/>
      <c r="D1019" s="2"/>
      <c r="F1019" s="3"/>
      <c r="H1019" s="3"/>
    </row>
    <row r="1020" ht="12.75" customHeight="1">
      <c r="A1020" s="301"/>
      <c r="C1020" s="1"/>
      <c r="D1020" s="2"/>
      <c r="F1020" s="3"/>
      <c r="H1020" s="3"/>
    </row>
    <row r="1021" ht="12.75" customHeight="1">
      <c r="A1021" s="301"/>
      <c r="C1021" s="1"/>
      <c r="D1021" s="2"/>
      <c r="F1021" s="3"/>
      <c r="H1021" s="3"/>
    </row>
    <row r="1022" ht="12.75" customHeight="1">
      <c r="A1022" s="301"/>
      <c r="C1022" s="1"/>
      <c r="D1022" s="2"/>
      <c r="F1022" s="3"/>
      <c r="H1022" s="3"/>
    </row>
    <row r="1023" ht="12.75" customHeight="1">
      <c r="A1023" s="301"/>
      <c r="C1023" s="1"/>
      <c r="D1023" s="2"/>
      <c r="F1023" s="3"/>
      <c r="H1023" s="3"/>
    </row>
    <row r="1024" ht="12.75" customHeight="1">
      <c r="A1024" s="301"/>
      <c r="C1024" s="1"/>
      <c r="D1024" s="2"/>
      <c r="F1024" s="3"/>
      <c r="H1024" s="3"/>
    </row>
    <row r="1025" ht="12.75" customHeight="1">
      <c r="A1025" s="301"/>
      <c r="C1025" s="1"/>
      <c r="D1025" s="2"/>
      <c r="F1025" s="3"/>
      <c r="H1025" s="3"/>
    </row>
    <row r="1026" ht="12.75" customHeight="1">
      <c r="A1026" s="301"/>
      <c r="C1026" s="1"/>
      <c r="D1026" s="2"/>
      <c r="F1026" s="3"/>
      <c r="H1026" s="3"/>
    </row>
    <row r="1027" ht="12.75" customHeight="1">
      <c r="A1027" s="301"/>
      <c r="C1027" s="1"/>
      <c r="D1027" s="2"/>
      <c r="F1027" s="3"/>
      <c r="H1027" s="3"/>
    </row>
    <row r="1028" ht="12.75" customHeight="1">
      <c r="A1028" s="301"/>
      <c r="C1028" s="1"/>
      <c r="D1028" s="2"/>
      <c r="F1028" s="3"/>
      <c r="H1028" s="3"/>
    </row>
    <row r="1029" ht="12.75" customHeight="1">
      <c r="A1029" s="301"/>
      <c r="C1029" s="1"/>
      <c r="D1029" s="2"/>
      <c r="F1029" s="3"/>
      <c r="H1029" s="3"/>
    </row>
    <row r="1030" ht="12.75" customHeight="1">
      <c r="A1030" s="301"/>
      <c r="C1030" s="1"/>
      <c r="D1030" s="2"/>
      <c r="F1030" s="3"/>
      <c r="H1030" s="3"/>
    </row>
    <row r="1031" ht="12.75" customHeight="1">
      <c r="A1031" s="301"/>
      <c r="C1031" s="1"/>
      <c r="D1031" s="2"/>
      <c r="F1031" s="3"/>
      <c r="H1031" s="3"/>
    </row>
    <row r="1032" ht="12.75" customHeight="1">
      <c r="A1032" s="301"/>
      <c r="C1032" s="1"/>
      <c r="D1032" s="2"/>
      <c r="F1032" s="3"/>
      <c r="H1032" s="3"/>
    </row>
    <row r="1033" ht="12.75" customHeight="1">
      <c r="A1033" s="301"/>
      <c r="C1033" s="1"/>
      <c r="D1033" s="2"/>
      <c r="F1033" s="3"/>
      <c r="H1033" s="3"/>
    </row>
    <row r="1034" ht="12.75" customHeight="1">
      <c r="A1034" s="301"/>
      <c r="C1034" s="1"/>
      <c r="D1034" s="2"/>
      <c r="F1034" s="3"/>
      <c r="H1034" s="3"/>
    </row>
    <row r="1035" ht="12.75" customHeight="1">
      <c r="A1035" s="301"/>
      <c r="C1035" s="1"/>
      <c r="D1035" s="2"/>
      <c r="F1035" s="3"/>
      <c r="H1035" s="3"/>
    </row>
    <row r="1036" ht="12.75" customHeight="1">
      <c r="A1036" s="301"/>
      <c r="C1036" s="1"/>
      <c r="D1036" s="2"/>
      <c r="F1036" s="3"/>
      <c r="H1036" s="3"/>
    </row>
    <row r="1037" ht="12.75" customHeight="1">
      <c r="A1037" s="301"/>
      <c r="C1037" s="1"/>
      <c r="D1037" s="2"/>
      <c r="F1037" s="3"/>
      <c r="H1037" s="3"/>
    </row>
    <row r="1038" ht="12.75" customHeight="1">
      <c r="A1038" s="301"/>
      <c r="C1038" s="1"/>
      <c r="D1038" s="2"/>
      <c r="F1038" s="3"/>
      <c r="H1038" s="3"/>
    </row>
    <row r="1039" ht="12.75" customHeight="1">
      <c r="A1039" s="301"/>
      <c r="C1039" s="1"/>
      <c r="D1039" s="2"/>
      <c r="F1039" s="3"/>
      <c r="H1039" s="3"/>
    </row>
    <row r="1040" ht="12.75" customHeight="1">
      <c r="A1040" s="301"/>
      <c r="C1040" s="1"/>
      <c r="D1040" s="2"/>
      <c r="F1040" s="3"/>
      <c r="H1040" s="3"/>
    </row>
    <row r="1041" ht="12.75" customHeight="1">
      <c r="A1041" s="301"/>
      <c r="C1041" s="1"/>
      <c r="D1041" s="2"/>
      <c r="F1041" s="3"/>
      <c r="H1041" s="3"/>
    </row>
    <row r="1042" ht="12.75" customHeight="1">
      <c r="A1042" s="301"/>
      <c r="C1042" s="1"/>
      <c r="D1042" s="2"/>
      <c r="F1042" s="3"/>
      <c r="H1042" s="3"/>
    </row>
    <row r="1043" ht="12.75" customHeight="1">
      <c r="A1043" s="301"/>
      <c r="C1043" s="1"/>
      <c r="D1043" s="2"/>
      <c r="F1043" s="3"/>
      <c r="H1043" s="3"/>
    </row>
    <row r="1044" ht="12.75" customHeight="1">
      <c r="A1044" s="301"/>
      <c r="C1044" s="1"/>
      <c r="D1044" s="2"/>
      <c r="F1044" s="3"/>
      <c r="H1044" s="3"/>
    </row>
    <row r="1045" ht="12.75" customHeight="1">
      <c r="A1045" s="301"/>
      <c r="C1045" s="1"/>
      <c r="D1045" s="2"/>
      <c r="F1045" s="3"/>
      <c r="H1045" s="3"/>
    </row>
    <row r="1046" ht="12.75" customHeight="1">
      <c r="A1046" s="301"/>
      <c r="C1046" s="1"/>
      <c r="D1046" s="2"/>
      <c r="F1046" s="3"/>
      <c r="H1046" s="3"/>
    </row>
    <row r="1047" ht="12.75" customHeight="1">
      <c r="A1047" s="301"/>
      <c r="C1047" s="1"/>
      <c r="D1047" s="2"/>
      <c r="F1047" s="3"/>
      <c r="H1047" s="3"/>
    </row>
    <row r="1048" ht="12.75" customHeight="1">
      <c r="A1048" s="301"/>
      <c r="C1048" s="1"/>
      <c r="D1048" s="2"/>
      <c r="F1048" s="3"/>
      <c r="H1048" s="3"/>
    </row>
    <row r="1049" ht="12.75" customHeight="1">
      <c r="A1049" s="301"/>
      <c r="C1049" s="1"/>
      <c r="D1049" s="2"/>
      <c r="F1049" s="3"/>
      <c r="H1049" s="3"/>
    </row>
    <row r="1050" ht="12.75" customHeight="1">
      <c r="A1050" s="301"/>
      <c r="C1050" s="1"/>
      <c r="D1050" s="2"/>
      <c r="F1050" s="3"/>
      <c r="H1050" s="3"/>
    </row>
    <row r="1051" ht="12.75" customHeight="1">
      <c r="A1051" s="301"/>
      <c r="C1051" s="1"/>
      <c r="D1051" s="2"/>
      <c r="F1051" s="3"/>
      <c r="H1051" s="3"/>
    </row>
    <row r="1052" ht="12.75" customHeight="1">
      <c r="A1052" s="301"/>
      <c r="C1052" s="1"/>
      <c r="D1052" s="2"/>
      <c r="F1052" s="3"/>
      <c r="H1052" s="3"/>
    </row>
    <row r="1053" ht="12.75" customHeight="1">
      <c r="A1053" s="301"/>
      <c r="C1053" s="1"/>
      <c r="D1053" s="2"/>
      <c r="F1053" s="3"/>
      <c r="H1053" s="3"/>
    </row>
    <row r="1054" ht="12.75" customHeight="1">
      <c r="A1054" s="301"/>
      <c r="C1054" s="1"/>
      <c r="D1054" s="2"/>
      <c r="F1054" s="3"/>
      <c r="H1054" s="3"/>
    </row>
    <row r="1055" ht="12.75" customHeight="1">
      <c r="A1055" s="301"/>
      <c r="C1055" s="1"/>
      <c r="D1055" s="2"/>
      <c r="F1055" s="3"/>
      <c r="H1055" s="3"/>
    </row>
    <row r="1056" ht="12.75" customHeight="1">
      <c r="A1056" s="301"/>
      <c r="C1056" s="1"/>
      <c r="D1056" s="2"/>
      <c r="F1056" s="3"/>
      <c r="H1056" s="3"/>
    </row>
    <row r="1057" ht="12.75" customHeight="1">
      <c r="A1057" s="301"/>
      <c r="C1057" s="1"/>
      <c r="D1057" s="2"/>
      <c r="F1057" s="3"/>
      <c r="H1057" s="3"/>
    </row>
    <row r="1058" ht="12.75" customHeight="1">
      <c r="A1058" s="301"/>
      <c r="C1058" s="1"/>
      <c r="D1058" s="2"/>
      <c r="F1058" s="3"/>
      <c r="H1058" s="3"/>
    </row>
    <row r="1059" ht="12.75" customHeight="1">
      <c r="A1059" s="301"/>
      <c r="C1059" s="1"/>
      <c r="D1059" s="2"/>
      <c r="F1059" s="3"/>
      <c r="H1059" s="3"/>
    </row>
    <row r="1060" ht="12.75" customHeight="1">
      <c r="A1060" s="301"/>
      <c r="C1060" s="1"/>
      <c r="D1060" s="2"/>
      <c r="F1060" s="3"/>
      <c r="H1060" s="3"/>
    </row>
    <row r="1061" ht="12.75" customHeight="1">
      <c r="A1061" s="301"/>
      <c r="C1061" s="1"/>
      <c r="D1061" s="2"/>
      <c r="F1061" s="3"/>
      <c r="H1061" s="3"/>
    </row>
    <row r="1062" ht="12.75" customHeight="1">
      <c r="A1062" s="301"/>
      <c r="C1062" s="1"/>
      <c r="D1062" s="2"/>
      <c r="F1062" s="3"/>
      <c r="H1062" s="3"/>
    </row>
    <row r="1063" ht="12.75" customHeight="1">
      <c r="A1063" s="301"/>
      <c r="C1063" s="1"/>
      <c r="D1063" s="2"/>
      <c r="F1063" s="3"/>
      <c r="H1063" s="3"/>
    </row>
    <row r="1064" ht="12.75" customHeight="1">
      <c r="A1064" s="301"/>
      <c r="C1064" s="1"/>
      <c r="D1064" s="2"/>
      <c r="F1064" s="3"/>
      <c r="H1064" s="3"/>
    </row>
    <row r="1065" ht="12.75" customHeight="1">
      <c r="A1065" s="301"/>
      <c r="C1065" s="1"/>
      <c r="D1065" s="2"/>
      <c r="F1065" s="3"/>
      <c r="H1065" s="3"/>
    </row>
    <row r="1066" ht="12.75" customHeight="1">
      <c r="A1066" s="301"/>
      <c r="C1066" s="1"/>
      <c r="D1066" s="2"/>
      <c r="F1066" s="3"/>
      <c r="H1066" s="3"/>
    </row>
    <row r="1067" ht="12.75" customHeight="1">
      <c r="A1067" s="301"/>
      <c r="C1067" s="1"/>
      <c r="D1067" s="2"/>
      <c r="F1067" s="3"/>
      <c r="H1067" s="3"/>
    </row>
    <row r="1068" ht="12.75" customHeight="1">
      <c r="A1068" s="301"/>
      <c r="C1068" s="1"/>
      <c r="D1068" s="2"/>
      <c r="F1068" s="3"/>
      <c r="H1068" s="3"/>
    </row>
    <row r="1069" ht="12.75" customHeight="1">
      <c r="A1069" s="301"/>
      <c r="C1069" s="1"/>
      <c r="D1069" s="2"/>
      <c r="F1069" s="3"/>
      <c r="H1069" s="3"/>
    </row>
    <row r="1070" ht="12.75" customHeight="1">
      <c r="A1070" s="301"/>
      <c r="C1070" s="1"/>
      <c r="D1070" s="2"/>
      <c r="F1070" s="3"/>
      <c r="H1070" s="3"/>
    </row>
    <row r="1071" ht="12.75" customHeight="1">
      <c r="A1071" s="301"/>
      <c r="C1071" s="1"/>
      <c r="D1071" s="2"/>
      <c r="F1071" s="3"/>
      <c r="H1071" s="3"/>
    </row>
    <row r="1072" ht="12.75" customHeight="1">
      <c r="A1072" s="301"/>
      <c r="C1072" s="1"/>
      <c r="D1072" s="2"/>
      <c r="F1072" s="3"/>
      <c r="H1072" s="3"/>
    </row>
    <row r="1073" ht="12.75" customHeight="1">
      <c r="A1073" s="301"/>
      <c r="C1073" s="1"/>
      <c r="D1073" s="2"/>
      <c r="F1073" s="3"/>
      <c r="H1073" s="3"/>
    </row>
    <row r="1074" ht="12.75" customHeight="1">
      <c r="A1074" s="301"/>
      <c r="C1074" s="1"/>
      <c r="D1074" s="2"/>
      <c r="F1074" s="3"/>
      <c r="H1074" s="3"/>
    </row>
    <row r="1075" ht="12.75" customHeight="1">
      <c r="A1075" s="301"/>
      <c r="C1075" s="1"/>
      <c r="D1075" s="2"/>
      <c r="F1075" s="3"/>
      <c r="H1075" s="3"/>
    </row>
    <row r="1076" ht="12.75" customHeight="1">
      <c r="A1076" s="301"/>
      <c r="C1076" s="1"/>
      <c r="D1076" s="2"/>
      <c r="F1076" s="3"/>
      <c r="H1076" s="3"/>
    </row>
    <row r="1077" ht="12.75" customHeight="1">
      <c r="A1077" s="301"/>
      <c r="C1077" s="1"/>
      <c r="D1077" s="2"/>
      <c r="F1077" s="3"/>
      <c r="H1077" s="3"/>
    </row>
    <row r="1078" ht="12.75" customHeight="1">
      <c r="A1078" s="301"/>
      <c r="C1078" s="1"/>
      <c r="D1078" s="2"/>
      <c r="F1078" s="3"/>
      <c r="H1078" s="3"/>
    </row>
    <row r="1079" ht="12.75" customHeight="1">
      <c r="A1079" s="301"/>
      <c r="C1079" s="1"/>
      <c r="D1079" s="2"/>
      <c r="F1079" s="3"/>
      <c r="H1079" s="3"/>
    </row>
    <row r="1080" ht="12.75" customHeight="1">
      <c r="A1080" s="301"/>
      <c r="C1080" s="1"/>
      <c r="D1080" s="2"/>
      <c r="F1080" s="3"/>
      <c r="H1080" s="3"/>
    </row>
    <row r="1081" ht="12.75" customHeight="1">
      <c r="A1081" s="301"/>
      <c r="C1081" s="1"/>
      <c r="D1081" s="2"/>
      <c r="F1081" s="3"/>
      <c r="H1081" s="3"/>
    </row>
    <row r="1082" ht="12.75" customHeight="1">
      <c r="A1082" s="301"/>
      <c r="C1082" s="1"/>
      <c r="D1082" s="2"/>
      <c r="F1082" s="3"/>
      <c r="H1082" s="3"/>
    </row>
    <row r="1083" ht="12.75" customHeight="1">
      <c r="A1083" s="301"/>
      <c r="C1083" s="1"/>
      <c r="D1083" s="2"/>
      <c r="F1083" s="3"/>
      <c r="H1083" s="3"/>
    </row>
    <row r="1084" ht="12.75" customHeight="1">
      <c r="A1084" s="301"/>
      <c r="C1084" s="1"/>
      <c r="D1084" s="2"/>
      <c r="F1084" s="3"/>
      <c r="H1084" s="3"/>
    </row>
    <row r="1085" ht="12.75" customHeight="1">
      <c r="A1085" s="301"/>
      <c r="C1085" s="1"/>
      <c r="D1085" s="2"/>
      <c r="F1085" s="3"/>
      <c r="H1085" s="3"/>
    </row>
    <row r="1086" ht="12.75" customHeight="1">
      <c r="A1086" s="301"/>
      <c r="C1086" s="1"/>
      <c r="D1086" s="2"/>
      <c r="F1086" s="3"/>
      <c r="H1086" s="3"/>
    </row>
    <row r="1087" ht="12.75" customHeight="1">
      <c r="A1087" s="301"/>
      <c r="C1087" s="1"/>
      <c r="D1087" s="2"/>
      <c r="F1087" s="3"/>
      <c r="H1087" s="3"/>
    </row>
    <row r="1088" ht="12.75" customHeight="1">
      <c r="A1088" s="301"/>
      <c r="C1088" s="1"/>
      <c r="D1088" s="2"/>
      <c r="F1088" s="3"/>
      <c r="H1088" s="3"/>
    </row>
    <row r="1089" ht="12.75" customHeight="1">
      <c r="A1089" s="301"/>
      <c r="C1089" s="1"/>
      <c r="D1089" s="2"/>
      <c r="F1089" s="3"/>
      <c r="H1089" s="3"/>
    </row>
    <row r="1090" ht="12.75" customHeight="1">
      <c r="A1090" s="301"/>
      <c r="C1090" s="1"/>
      <c r="D1090" s="2"/>
      <c r="F1090" s="3"/>
      <c r="H1090" s="3"/>
    </row>
    <row r="1091" ht="12.75" customHeight="1">
      <c r="A1091" s="301"/>
      <c r="C1091" s="1"/>
      <c r="D1091" s="2"/>
      <c r="F1091" s="3"/>
      <c r="H1091" s="3"/>
    </row>
    <row r="1092" ht="12.75" customHeight="1">
      <c r="A1092" s="301"/>
      <c r="C1092" s="1"/>
      <c r="D1092" s="2"/>
      <c r="F1092" s="3"/>
      <c r="H1092" s="3"/>
    </row>
    <row r="1093" ht="12.75" customHeight="1">
      <c r="A1093" s="301"/>
      <c r="C1093" s="1"/>
      <c r="D1093" s="2"/>
      <c r="F1093" s="3"/>
      <c r="H1093" s="3"/>
    </row>
    <row r="1094" ht="12.75" customHeight="1">
      <c r="A1094" s="301"/>
      <c r="C1094" s="1"/>
      <c r="D1094" s="2"/>
      <c r="F1094" s="3"/>
      <c r="H1094" s="3"/>
    </row>
    <row r="1095" ht="12.75" customHeight="1">
      <c r="A1095" s="301"/>
      <c r="C1095" s="1"/>
      <c r="D1095" s="2"/>
      <c r="F1095" s="3"/>
      <c r="H1095" s="3"/>
    </row>
    <row r="1096" ht="12.75" customHeight="1">
      <c r="A1096" s="301"/>
      <c r="C1096" s="1"/>
      <c r="D1096" s="2"/>
      <c r="F1096" s="3"/>
      <c r="H1096" s="3"/>
    </row>
    <row r="1097" ht="12.75" customHeight="1">
      <c r="A1097" s="301"/>
      <c r="C1097" s="1"/>
      <c r="D1097" s="2"/>
      <c r="F1097" s="3"/>
      <c r="H1097" s="3"/>
    </row>
    <row r="1098" ht="12.75" customHeight="1">
      <c r="A1098" s="301"/>
      <c r="C1098" s="1"/>
      <c r="D1098" s="2"/>
      <c r="F1098" s="3"/>
      <c r="H1098" s="3"/>
    </row>
    <row r="1099" ht="12.75" customHeight="1">
      <c r="A1099" s="301"/>
      <c r="C1099" s="1"/>
      <c r="D1099" s="2"/>
      <c r="F1099" s="3"/>
      <c r="H1099" s="3"/>
    </row>
    <row r="1100" ht="12.75" customHeight="1">
      <c r="A1100" s="301"/>
      <c r="C1100" s="1"/>
      <c r="D1100" s="2"/>
      <c r="F1100" s="3"/>
      <c r="H1100" s="3"/>
    </row>
    <row r="1101" ht="12.75" customHeight="1">
      <c r="A1101" s="301"/>
      <c r="C1101" s="1"/>
      <c r="D1101" s="2"/>
      <c r="F1101" s="3"/>
      <c r="H1101" s="3"/>
    </row>
    <row r="1102" ht="12.75" customHeight="1">
      <c r="A1102" s="301"/>
      <c r="C1102" s="1"/>
      <c r="D1102" s="2"/>
      <c r="F1102" s="3"/>
      <c r="H1102" s="3"/>
    </row>
    <row r="1103" ht="12.75" customHeight="1">
      <c r="A1103" s="301"/>
      <c r="C1103" s="1"/>
      <c r="D1103" s="2"/>
      <c r="F1103" s="3"/>
      <c r="H1103" s="3"/>
    </row>
    <row r="1104" ht="12.75" customHeight="1">
      <c r="A1104" s="301"/>
      <c r="C1104" s="1"/>
      <c r="D1104" s="2"/>
      <c r="F1104" s="3"/>
      <c r="H1104" s="3"/>
    </row>
    <row r="1105" ht="12.75" customHeight="1">
      <c r="A1105" s="301"/>
      <c r="C1105" s="1"/>
      <c r="D1105" s="2"/>
      <c r="F1105" s="3"/>
      <c r="H1105" s="3"/>
    </row>
    <row r="1106" ht="12.75" customHeight="1">
      <c r="A1106" s="301"/>
      <c r="C1106" s="1"/>
      <c r="D1106" s="2"/>
      <c r="F1106" s="3"/>
      <c r="H1106" s="3"/>
    </row>
    <row r="1107" ht="12.75" customHeight="1">
      <c r="A1107" s="301"/>
      <c r="C1107" s="1"/>
      <c r="D1107" s="2"/>
      <c r="F1107" s="3"/>
      <c r="H1107" s="3"/>
    </row>
    <row r="1108" ht="12.75" customHeight="1">
      <c r="A1108" s="301"/>
      <c r="C1108" s="1"/>
      <c r="D1108" s="2"/>
      <c r="F1108" s="3"/>
      <c r="H1108" s="3"/>
    </row>
    <row r="1109" ht="12.75" customHeight="1">
      <c r="A1109" s="301"/>
      <c r="C1109" s="1"/>
      <c r="D1109" s="2"/>
      <c r="F1109" s="3"/>
      <c r="H1109" s="3"/>
    </row>
    <row r="1110" ht="12.75" customHeight="1">
      <c r="A1110" s="301"/>
      <c r="C1110" s="1"/>
      <c r="D1110" s="2"/>
      <c r="F1110" s="3"/>
      <c r="H1110" s="3"/>
    </row>
    <row r="1111" ht="12.75" customHeight="1">
      <c r="A1111" s="301"/>
      <c r="C1111" s="1"/>
      <c r="D1111" s="2"/>
      <c r="F1111" s="3"/>
      <c r="H1111" s="3"/>
    </row>
    <row r="1112" ht="12.75" customHeight="1">
      <c r="A1112" s="301"/>
      <c r="C1112" s="1"/>
      <c r="D1112" s="2"/>
      <c r="F1112" s="3"/>
      <c r="H1112" s="3"/>
    </row>
    <row r="1113" ht="12.75" customHeight="1">
      <c r="A1113" s="301"/>
      <c r="C1113" s="1"/>
      <c r="D1113" s="2"/>
      <c r="F1113" s="3"/>
      <c r="H1113" s="3"/>
    </row>
    <row r="1114" ht="12.75" customHeight="1">
      <c r="A1114" s="301"/>
      <c r="C1114" s="1"/>
      <c r="D1114" s="2"/>
      <c r="F1114" s="3"/>
      <c r="H1114" s="3"/>
    </row>
    <row r="1115" ht="12.75" customHeight="1">
      <c r="A1115" s="301"/>
      <c r="C1115" s="1"/>
      <c r="D1115" s="2"/>
      <c r="F1115" s="3"/>
      <c r="H1115" s="3"/>
    </row>
    <row r="1116" ht="12.75" customHeight="1">
      <c r="A1116" s="301"/>
      <c r="C1116" s="1"/>
      <c r="D1116" s="2"/>
      <c r="F1116" s="3"/>
      <c r="H1116" s="3"/>
    </row>
    <row r="1117" ht="12.75" customHeight="1">
      <c r="A1117" s="301"/>
      <c r="C1117" s="1"/>
      <c r="D1117" s="2"/>
      <c r="F1117" s="3"/>
      <c r="H1117" s="3"/>
    </row>
    <row r="1118" ht="12.75" customHeight="1">
      <c r="A1118" s="301"/>
      <c r="C1118" s="1"/>
      <c r="D1118" s="2"/>
      <c r="F1118" s="3"/>
      <c r="H1118" s="3"/>
    </row>
    <row r="1119" ht="12.75" customHeight="1">
      <c r="A1119" s="301"/>
      <c r="C1119" s="1"/>
      <c r="D1119" s="2"/>
      <c r="F1119" s="3"/>
      <c r="H1119" s="3"/>
    </row>
    <row r="1120" ht="12.75" customHeight="1">
      <c r="A1120" s="301"/>
      <c r="C1120" s="1"/>
      <c r="D1120" s="2"/>
      <c r="F1120" s="3"/>
      <c r="H1120" s="3"/>
    </row>
    <row r="1121" ht="12.75" customHeight="1">
      <c r="A1121" s="301"/>
      <c r="C1121" s="1"/>
      <c r="D1121" s="2"/>
      <c r="F1121" s="3"/>
      <c r="H1121" s="3"/>
    </row>
    <row r="1122" ht="12.75" customHeight="1">
      <c r="A1122" s="301"/>
      <c r="C1122" s="1"/>
      <c r="D1122" s="2"/>
      <c r="F1122" s="3"/>
      <c r="H1122" s="3"/>
    </row>
    <row r="1123" ht="12.75" customHeight="1">
      <c r="A1123" s="301"/>
      <c r="C1123" s="1"/>
      <c r="D1123" s="2"/>
      <c r="F1123" s="3"/>
      <c r="H1123" s="3"/>
    </row>
    <row r="1124" ht="12.75" customHeight="1">
      <c r="A1124" s="301"/>
      <c r="C1124" s="1"/>
      <c r="D1124" s="2"/>
      <c r="F1124" s="3"/>
      <c r="H1124" s="3"/>
    </row>
    <row r="1125" ht="12.75" customHeight="1">
      <c r="A1125" s="301"/>
      <c r="C1125" s="1"/>
      <c r="D1125" s="2"/>
      <c r="F1125" s="3"/>
      <c r="H1125" s="3"/>
    </row>
    <row r="1126" ht="12.75" customHeight="1">
      <c r="A1126" s="301"/>
      <c r="C1126" s="1"/>
      <c r="D1126" s="2"/>
      <c r="F1126" s="3"/>
      <c r="H1126" s="3"/>
    </row>
    <row r="1127" ht="12.75" customHeight="1">
      <c r="A1127" s="301"/>
      <c r="C1127" s="1"/>
      <c r="D1127" s="2"/>
      <c r="F1127" s="3"/>
      <c r="H1127" s="3"/>
    </row>
    <row r="1128" ht="12.75" customHeight="1">
      <c r="A1128" s="301"/>
      <c r="C1128" s="1"/>
      <c r="D1128" s="2"/>
      <c r="F1128" s="3"/>
      <c r="H1128" s="3"/>
    </row>
    <row r="1129" ht="12.75" customHeight="1">
      <c r="A1129" s="301"/>
      <c r="C1129" s="1"/>
      <c r="D1129" s="2"/>
      <c r="F1129" s="3"/>
      <c r="H1129" s="3"/>
    </row>
    <row r="1130" ht="12.75" customHeight="1">
      <c r="A1130" s="301"/>
      <c r="C1130" s="1"/>
      <c r="D1130" s="2"/>
      <c r="F1130" s="3"/>
      <c r="H1130" s="3"/>
    </row>
    <row r="1131" ht="12.75" customHeight="1">
      <c r="A1131" s="301"/>
      <c r="C1131" s="1"/>
      <c r="D1131" s="2"/>
      <c r="F1131" s="3"/>
      <c r="H1131" s="3"/>
    </row>
    <row r="1132" ht="12.75" customHeight="1">
      <c r="A1132" s="301"/>
      <c r="C1132" s="1"/>
      <c r="D1132" s="2"/>
      <c r="F1132" s="3"/>
      <c r="H1132" s="3"/>
    </row>
    <row r="1133" ht="12.75" customHeight="1">
      <c r="A1133" s="301"/>
      <c r="C1133" s="1"/>
      <c r="D1133" s="2"/>
      <c r="F1133" s="3"/>
      <c r="H1133" s="3"/>
    </row>
    <row r="1134" ht="12.75" customHeight="1">
      <c r="A1134" s="301"/>
      <c r="C1134" s="1"/>
      <c r="D1134" s="2"/>
      <c r="F1134" s="3"/>
      <c r="H1134" s="3"/>
    </row>
    <row r="1135" ht="12.75" customHeight="1">
      <c r="A1135" s="301"/>
      <c r="C1135" s="1"/>
      <c r="D1135" s="2"/>
      <c r="F1135" s="3"/>
      <c r="H1135" s="3"/>
    </row>
    <row r="1136" ht="12.75" customHeight="1">
      <c r="A1136" s="301"/>
      <c r="C1136" s="1"/>
      <c r="D1136" s="2"/>
      <c r="F1136" s="3"/>
      <c r="H1136" s="3"/>
    </row>
    <row r="1137" ht="12.75" customHeight="1">
      <c r="A1137" s="301"/>
      <c r="C1137" s="1"/>
      <c r="D1137" s="2"/>
      <c r="F1137" s="3"/>
      <c r="H1137" s="3"/>
    </row>
    <row r="1138" ht="12.75" customHeight="1">
      <c r="A1138" s="301"/>
      <c r="C1138" s="1"/>
      <c r="D1138" s="2"/>
      <c r="F1138" s="3"/>
      <c r="H1138" s="3"/>
    </row>
    <row r="1139" ht="12.75" customHeight="1">
      <c r="A1139" s="301"/>
      <c r="C1139" s="1"/>
      <c r="D1139" s="2"/>
      <c r="F1139" s="3"/>
      <c r="H1139" s="3"/>
    </row>
    <row r="1140" ht="12.75" customHeight="1">
      <c r="A1140" s="301"/>
      <c r="C1140" s="1"/>
      <c r="D1140" s="2"/>
      <c r="F1140" s="3"/>
      <c r="H1140" s="3"/>
    </row>
    <row r="1141" ht="12.75" customHeight="1">
      <c r="A1141" s="301"/>
      <c r="C1141" s="1"/>
      <c r="D1141" s="2"/>
      <c r="F1141" s="3"/>
      <c r="H1141" s="3"/>
    </row>
    <row r="1142" ht="12.75" customHeight="1">
      <c r="A1142" s="301"/>
      <c r="C1142" s="1"/>
      <c r="D1142" s="2"/>
      <c r="F1142" s="3"/>
      <c r="H1142" s="3"/>
    </row>
    <row r="1143" ht="12.75" customHeight="1">
      <c r="A1143" s="301"/>
      <c r="C1143" s="1"/>
      <c r="D1143" s="2"/>
      <c r="F1143" s="3"/>
      <c r="H1143" s="3"/>
    </row>
    <row r="1144" ht="12.75" customHeight="1">
      <c r="A1144" s="301"/>
      <c r="C1144" s="1"/>
      <c r="D1144" s="2"/>
      <c r="F1144" s="3"/>
      <c r="H1144" s="3"/>
    </row>
    <row r="1145" ht="12.75" customHeight="1">
      <c r="A1145" s="301"/>
      <c r="C1145" s="1"/>
      <c r="D1145" s="2"/>
      <c r="F1145" s="3"/>
      <c r="H1145" s="3"/>
    </row>
    <row r="1146" ht="12.75" customHeight="1">
      <c r="A1146" s="301"/>
      <c r="C1146" s="1"/>
      <c r="D1146" s="2"/>
      <c r="F1146" s="3"/>
      <c r="H1146" s="3"/>
    </row>
    <row r="1147" ht="12.75" customHeight="1">
      <c r="A1147" s="301"/>
      <c r="C1147" s="1"/>
      <c r="D1147" s="2"/>
      <c r="F1147" s="3"/>
      <c r="H1147" s="3"/>
    </row>
    <row r="1148" ht="12.75" customHeight="1">
      <c r="A1148" s="301"/>
      <c r="C1148" s="1"/>
      <c r="D1148" s="2"/>
      <c r="F1148" s="3"/>
      <c r="H1148" s="3"/>
    </row>
    <row r="1149" ht="12.75" customHeight="1">
      <c r="A1149" s="301"/>
      <c r="C1149" s="1"/>
      <c r="D1149" s="2"/>
      <c r="F1149" s="3"/>
      <c r="H1149" s="3"/>
    </row>
    <row r="1150" ht="12.75" customHeight="1">
      <c r="A1150" s="301"/>
      <c r="C1150" s="1"/>
      <c r="D1150" s="2"/>
      <c r="F1150" s="3"/>
      <c r="H1150" s="3"/>
    </row>
    <row r="1151" ht="12.75" customHeight="1">
      <c r="A1151" s="301"/>
      <c r="C1151" s="1"/>
      <c r="D1151" s="2"/>
      <c r="F1151" s="3"/>
      <c r="H1151" s="3"/>
    </row>
    <row r="1152" ht="12.75" customHeight="1">
      <c r="A1152" s="301"/>
      <c r="C1152" s="1"/>
      <c r="D1152" s="2"/>
      <c r="F1152" s="3"/>
      <c r="H1152" s="3"/>
    </row>
    <row r="1153" ht="12.75" customHeight="1">
      <c r="A1153" s="301"/>
      <c r="C1153" s="1"/>
      <c r="D1153" s="2"/>
      <c r="F1153" s="3"/>
      <c r="H1153" s="3"/>
    </row>
    <row r="1154" ht="12.75" customHeight="1">
      <c r="A1154" s="301"/>
      <c r="C1154" s="1"/>
      <c r="D1154" s="2"/>
      <c r="F1154" s="3"/>
      <c r="H1154" s="3"/>
    </row>
    <row r="1155" ht="12.75" customHeight="1">
      <c r="A1155" s="301"/>
      <c r="C1155" s="1"/>
      <c r="D1155" s="2"/>
      <c r="F1155" s="3"/>
      <c r="H1155" s="3"/>
    </row>
    <row r="1156" ht="12.75" customHeight="1">
      <c r="A1156" s="301"/>
      <c r="C1156" s="1"/>
      <c r="D1156" s="2"/>
      <c r="F1156" s="3"/>
      <c r="H1156" s="3"/>
    </row>
    <row r="1157" ht="12.75" customHeight="1">
      <c r="A1157" s="301"/>
      <c r="C1157" s="1"/>
      <c r="D1157" s="2"/>
      <c r="F1157" s="3"/>
      <c r="H1157" s="3"/>
    </row>
    <row r="1158" ht="12.75" customHeight="1">
      <c r="A1158" s="301"/>
      <c r="C1158" s="1"/>
      <c r="D1158" s="2"/>
      <c r="F1158" s="3"/>
      <c r="H1158" s="3"/>
    </row>
    <row r="1159" ht="12.75" customHeight="1">
      <c r="A1159" s="301"/>
      <c r="C1159" s="1"/>
      <c r="D1159" s="2"/>
      <c r="F1159" s="3"/>
      <c r="H1159" s="3"/>
    </row>
    <row r="1160" ht="12.75" customHeight="1">
      <c r="A1160" s="301"/>
      <c r="C1160" s="1"/>
      <c r="D1160" s="2"/>
      <c r="F1160" s="3"/>
      <c r="H1160" s="3"/>
    </row>
    <row r="1161" ht="12.75" customHeight="1">
      <c r="A1161" s="301"/>
      <c r="C1161" s="1"/>
      <c r="D1161" s="2"/>
      <c r="F1161" s="3"/>
      <c r="H1161" s="3"/>
    </row>
    <row r="1162" ht="12.75" customHeight="1">
      <c r="A1162" s="301"/>
      <c r="C1162" s="1"/>
      <c r="D1162" s="2"/>
      <c r="F1162" s="3"/>
      <c r="H1162" s="3"/>
    </row>
    <row r="1163" ht="12.75" customHeight="1">
      <c r="A1163" s="301"/>
      <c r="C1163" s="1"/>
      <c r="D1163" s="2"/>
      <c r="F1163" s="3"/>
      <c r="H1163" s="3"/>
    </row>
    <row r="1164" ht="12.75" customHeight="1">
      <c r="A1164" s="301"/>
      <c r="C1164" s="1"/>
      <c r="D1164" s="2"/>
      <c r="F1164" s="3"/>
      <c r="H1164" s="3"/>
    </row>
    <row r="1165" ht="12.75" customHeight="1">
      <c r="A1165" s="301"/>
      <c r="C1165" s="1"/>
      <c r="D1165" s="2"/>
      <c r="F1165" s="3"/>
      <c r="H1165" s="3"/>
    </row>
    <row r="1166" ht="12.75" customHeight="1">
      <c r="A1166" s="301"/>
      <c r="C1166" s="1"/>
      <c r="D1166" s="2"/>
      <c r="F1166" s="3"/>
      <c r="H1166" s="3"/>
    </row>
    <row r="1167" ht="12.75" customHeight="1">
      <c r="A1167" s="301"/>
      <c r="C1167" s="1"/>
      <c r="D1167" s="2"/>
      <c r="F1167" s="3"/>
      <c r="H1167" s="3"/>
    </row>
    <row r="1168" ht="12.75" customHeight="1">
      <c r="A1168" s="301"/>
      <c r="C1168" s="1"/>
      <c r="D1168" s="2"/>
      <c r="F1168" s="3"/>
      <c r="H1168" s="3"/>
    </row>
    <row r="1169" ht="12.75" customHeight="1">
      <c r="A1169" s="301"/>
      <c r="C1169" s="1"/>
      <c r="D1169" s="2"/>
      <c r="F1169" s="3"/>
      <c r="H1169" s="3"/>
    </row>
    <row r="1170" ht="12.75" customHeight="1">
      <c r="A1170" s="301"/>
      <c r="C1170" s="1"/>
      <c r="D1170" s="2"/>
      <c r="F1170" s="3"/>
      <c r="H1170" s="3"/>
    </row>
    <row r="1171" ht="12.75" customHeight="1">
      <c r="A1171" s="301"/>
      <c r="C1171" s="1"/>
      <c r="D1171" s="2"/>
      <c r="F1171" s="3"/>
      <c r="H1171" s="3"/>
    </row>
    <row r="1172" ht="12.75" customHeight="1">
      <c r="A1172" s="301"/>
      <c r="C1172" s="1"/>
      <c r="D1172" s="2"/>
      <c r="F1172" s="3"/>
      <c r="H1172" s="3"/>
    </row>
    <row r="1173" ht="12.75" customHeight="1">
      <c r="A1173" s="301"/>
      <c r="C1173" s="1"/>
      <c r="D1173" s="2"/>
      <c r="F1173" s="3"/>
      <c r="H1173" s="3"/>
    </row>
    <row r="1174" ht="12.75" customHeight="1">
      <c r="A1174" s="301"/>
      <c r="C1174" s="1"/>
      <c r="D1174" s="2"/>
      <c r="F1174" s="3"/>
      <c r="H1174" s="3"/>
    </row>
    <row r="1175" ht="12.75" customHeight="1">
      <c r="A1175" s="301"/>
      <c r="C1175" s="1"/>
      <c r="D1175" s="2"/>
      <c r="F1175" s="3"/>
      <c r="H1175" s="3"/>
    </row>
    <row r="1176" ht="12.75" customHeight="1">
      <c r="A1176" s="301"/>
      <c r="C1176" s="1"/>
      <c r="D1176" s="2"/>
      <c r="F1176" s="3"/>
      <c r="H1176" s="3"/>
    </row>
    <row r="1177" ht="12.75" customHeight="1">
      <c r="A1177" s="301"/>
      <c r="C1177" s="1"/>
      <c r="D1177" s="2"/>
      <c r="F1177" s="3"/>
      <c r="H1177" s="3"/>
    </row>
    <row r="1178" ht="12.75" customHeight="1">
      <c r="A1178" s="301"/>
      <c r="C1178" s="1"/>
      <c r="D1178" s="2"/>
      <c r="F1178" s="3"/>
      <c r="H1178" s="3"/>
    </row>
    <row r="1179" ht="12.75" customHeight="1">
      <c r="A1179" s="301"/>
      <c r="C1179" s="1"/>
      <c r="D1179" s="2"/>
      <c r="F1179" s="3"/>
      <c r="H1179" s="3"/>
    </row>
    <row r="1180" ht="12.75" customHeight="1">
      <c r="A1180" s="301"/>
      <c r="C1180" s="1"/>
      <c r="D1180" s="2"/>
      <c r="F1180" s="3"/>
      <c r="H1180" s="3"/>
    </row>
    <row r="1181" ht="12.75" customHeight="1">
      <c r="A1181" s="301"/>
      <c r="C1181" s="1"/>
      <c r="D1181" s="2"/>
      <c r="F1181" s="3"/>
      <c r="H1181" s="3"/>
    </row>
    <row r="1182" ht="12.75" customHeight="1">
      <c r="A1182" s="301"/>
      <c r="C1182" s="1"/>
      <c r="D1182" s="2"/>
      <c r="F1182" s="3"/>
      <c r="H1182" s="3"/>
    </row>
    <row r="1183" ht="12.75" customHeight="1">
      <c r="A1183" s="301"/>
      <c r="C1183" s="1"/>
      <c r="D1183" s="2"/>
      <c r="F1183" s="3"/>
      <c r="H1183" s="3"/>
    </row>
    <row r="1184" ht="12.75" customHeight="1">
      <c r="A1184" s="301"/>
      <c r="C1184" s="1"/>
      <c r="D1184" s="2"/>
      <c r="F1184" s="3"/>
      <c r="H1184" s="3"/>
    </row>
    <row r="1185" ht="12.75" customHeight="1">
      <c r="A1185" s="301"/>
      <c r="C1185" s="1"/>
      <c r="D1185" s="2"/>
      <c r="F1185" s="3"/>
      <c r="H1185" s="3"/>
    </row>
    <row r="1186" ht="12.75" customHeight="1">
      <c r="A1186" s="301"/>
      <c r="C1186" s="1"/>
      <c r="D1186" s="2"/>
      <c r="F1186" s="3"/>
      <c r="H1186" s="3"/>
    </row>
    <row r="1187" ht="12.75" customHeight="1">
      <c r="A1187" s="301"/>
      <c r="C1187" s="1"/>
      <c r="D1187" s="2"/>
      <c r="F1187" s="3"/>
      <c r="H1187" s="3"/>
    </row>
    <row r="1188" ht="12.75" customHeight="1">
      <c r="A1188" s="301"/>
      <c r="C1188" s="1"/>
      <c r="D1188" s="2"/>
      <c r="F1188" s="3"/>
      <c r="H1188" s="3"/>
    </row>
    <row r="1189" ht="12.75" customHeight="1">
      <c r="A1189" s="301"/>
      <c r="C1189" s="1"/>
      <c r="D1189" s="2"/>
      <c r="F1189" s="3"/>
      <c r="H1189" s="3"/>
    </row>
    <row r="1190" ht="12.75" customHeight="1">
      <c r="A1190" s="301"/>
      <c r="C1190" s="1"/>
      <c r="D1190" s="2"/>
      <c r="F1190" s="3"/>
      <c r="H1190" s="3"/>
    </row>
    <row r="1191" ht="12.75" customHeight="1">
      <c r="A1191" s="301"/>
      <c r="C1191" s="1"/>
      <c r="D1191" s="2"/>
      <c r="F1191" s="3"/>
      <c r="H1191" s="3"/>
    </row>
    <row r="1192" ht="12.75" customHeight="1">
      <c r="A1192" s="301"/>
      <c r="C1192" s="1"/>
      <c r="D1192" s="2"/>
      <c r="F1192" s="3"/>
      <c r="H1192" s="3"/>
    </row>
    <row r="1193" ht="12.75" customHeight="1">
      <c r="A1193" s="301"/>
      <c r="C1193" s="1"/>
      <c r="D1193" s="2"/>
      <c r="F1193" s="3"/>
      <c r="H1193" s="3"/>
    </row>
    <row r="1194" ht="12.75" customHeight="1">
      <c r="A1194" s="301"/>
      <c r="C1194" s="1"/>
      <c r="D1194" s="2"/>
      <c r="F1194" s="3"/>
      <c r="H1194" s="3"/>
    </row>
    <row r="1195" ht="12.75" customHeight="1">
      <c r="A1195" s="301"/>
      <c r="C1195" s="1"/>
      <c r="D1195" s="2"/>
      <c r="F1195" s="3"/>
      <c r="H1195" s="3"/>
    </row>
    <row r="1196" ht="12.75" customHeight="1">
      <c r="A1196" s="301"/>
      <c r="C1196" s="1"/>
      <c r="D1196" s="2"/>
      <c r="F1196" s="3"/>
      <c r="H1196" s="3"/>
    </row>
    <row r="1197" ht="12.75" customHeight="1">
      <c r="A1197" s="301"/>
      <c r="C1197" s="1"/>
      <c r="D1197" s="2"/>
      <c r="F1197" s="3"/>
      <c r="H1197" s="3"/>
    </row>
    <row r="1198" ht="12.75" customHeight="1">
      <c r="A1198" s="301"/>
      <c r="C1198" s="1"/>
      <c r="D1198" s="2"/>
      <c r="F1198" s="3"/>
      <c r="H1198" s="3"/>
    </row>
    <row r="1199" ht="12.75" customHeight="1">
      <c r="A1199" s="301"/>
      <c r="C1199" s="1"/>
      <c r="D1199" s="2"/>
      <c r="F1199" s="3"/>
      <c r="H1199" s="3"/>
    </row>
    <row r="1200" ht="12.75" customHeight="1">
      <c r="A1200" s="301"/>
      <c r="C1200" s="1"/>
      <c r="D1200" s="2"/>
      <c r="F1200" s="3"/>
      <c r="H1200" s="3"/>
    </row>
    <row r="1201" ht="12.75" customHeight="1">
      <c r="A1201" s="301"/>
      <c r="C1201" s="1"/>
      <c r="D1201" s="2"/>
      <c r="F1201" s="3"/>
      <c r="H1201" s="3"/>
    </row>
    <row r="1202" ht="12.75" customHeight="1">
      <c r="A1202" s="301"/>
      <c r="C1202" s="1"/>
      <c r="D1202" s="2"/>
      <c r="F1202" s="3"/>
      <c r="H1202" s="3"/>
    </row>
    <row r="1203" ht="12.75" customHeight="1">
      <c r="A1203" s="301"/>
      <c r="C1203" s="1"/>
      <c r="D1203" s="2"/>
      <c r="F1203" s="3"/>
      <c r="H1203" s="3"/>
    </row>
    <row r="1204" ht="12.75" customHeight="1">
      <c r="A1204" s="301"/>
      <c r="C1204" s="1"/>
      <c r="D1204" s="2"/>
      <c r="F1204" s="3"/>
      <c r="H1204" s="3"/>
    </row>
    <row r="1205" ht="12.75" customHeight="1">
      <c r="A1205" s="301"/>
      <c r="C1205" s="1"/>
      <c r="D1205" s="2"/>
      <c r="F1205" s="3"/>
      <c r="H1205" s="3"/>
    </row>
    <row r="1206" ht="12.75" customHeight="1">
      <c r="A1206" s="301"/>
      <c r="C1206" s="1"/>
      <c r="D1206" s="2"/>
      <c r="F1206" s="3"/>
      <c r="H1206" s="3"/>
    </row>
    <row r="1207" ht="12.75" customHeight="1">
      <c r="A1207" s="301"/>
      <c r="C1207" s="1"/>
      <c r="D1207" s="2"/>
      <c r="F1207" s="3"/>
      <c r="H1207" s="3"/>
    </row>
    <row r="1208" ht="12.75" customHeight="1">
      <c r="A1208" s="301"/>
      <c r="C1208" s="1"/>
      <c r="D1208" s="2"/>
      <c r="F1208" s="3"/>
      <c r="H1208" s="3"/>
    </row>
    <row r="1209" ht="12.75" customHeight="1">
      <c r="A1209" s="301"/>
      <c r="C1209" s="1"/>
      <c r="D1209" s="2"/>
      <c r="F1209" s="3"/>
      <c r="H1209" s="3"/>
    </row>
    <row r="1210" ht="12.75" customHeight="1">
      <c r="A1210" s="301"/>
      <c r="C1210" s="1"/>
      <c r="D1210" s="2"/>
      <c r="F1210" s="3"/>
      <c r="H1210" s="3"/>
    </row>
    <row r="1211" ht="12.75" customHeight="1">
      <c r="A1211" s="301"/>
      <c r="C1211" s="1"/>
      <c r="D1211" s="2"/>
      <c r="F1211" s="3"/>
      <c r="H1211" s="3"/>
    </row>
    <row r="1212" ht="12.75" customHeight="1">
      <c r="A1212" s="301"/>
      <c r="C1212" s="1"/>
      <c r="D1212" s="2"/>
      <c r="F1212" s="3"/>
      <c r="H1212" s="3"/>
    </row>
    <row r="1213" ht="12.75" customHeight="1">
      <c r="A1213" s="301"/>
      <c r="C1213" s="1"/>
      <c r="D1213" s="2"/>
      <c r="F1213" s="3"/>
      <c r="H1213" s="3"/>
    </row>
    <row r="1214" ht="12.75" customHeight="1">
      <c r="A1214" s="301"/>
      <c r="C1214" s="1"/>
      <c r="D1214" s="2"/>
      <c r="F1214" s="3"/>
      <c r="H1214" s="3"/>
    </row>
    <row r="1215" ht="12.75" customHeight="1">
      <c r="A1215" s="301"/>
      <c r="C1215" s="1"/>
      <c r="D1215" s="2"/>
      <c r="F1215" s="3"/>
      <c r="H1215" s="3"/>
    </row>
    <row r="1216" ht="12.75" customHeight="1">
      <c r="A1216" s="301"/>
      <c r="C1216" s="1"/>
      <c r="D1216" s="2"/>
      <c r="F1216" s="3"/>
      <c r="H1216" s="3"/>
    </row>
    <row r="1217" ht="12.75" customHeight="1">
      <c r="A1217" s="301"/>
      <c r="C1217" s="1"/>
      <c r="D1217" s="2"/>
      <c r="F1217" s="3"/>
      <c r="H1217" s="3"/>
    </row>
    <row r="1218" ht="12.75" customHeight="1">
      <c r="A1218" s="301"/>
      <c r="C1218" s="1"/>
      <c r="D1218" s="2"/>
      <c r="F1218" s="3"/>
      <c r="H1218" s="3"/>
    </row>
    <row r="1219" ht="12.75" customHeight="1">
      <c r="A1219" s="301"/>
      <c r="C1219" s="1"/>
      <c r="D1219" s="2"/>
      <c r="F1219" s="3"/>
      <c r="H1219" s="3"/>
    </row>
    <row r="1220" ht="12.75" customHeight="1">
      <c r="A1220" s="301"/>
      <c r="C1220" s="1"/>
      <c r="D1220" s="2"/>
      <c r="F1220" s="3"/>
      <c r="H1220" s="3"/>
    </row>
    <row r="1221" ht="12.75" customHeight="1">
      <c r="A1221" s="301"/>
      <c r="C1221" s="1"/>
      <c r="D1221" s="2"/>
      <c r="F1221" s="3"/>
      <c r="H1221" s="3"/>
    </row>
    <row r="1222" ht="12.75" customHeight="1">
      <c r="A1222" s="301"/>
      <c r="C1222" s="1"/>
      <c r="D1222" s="2"/>
      <c r="F1222" s="3"/>
      <c r="H1222" s="3"/>
    </row>
    <row r="1223" ht="12.75" customHeight="1">
      <c r="A1223" s="301"/>
      <c r="C1223" s="1"/>
      <c r="D1223" s="2"/>
      <c r="F1223" s="3"/>
      <c r="H1223" s="3"/>
    </row>
    <row r="1224" ht="12.75" customHeight="1">
      <c r="A1224" s="301"/>
      <c r="C1224" s="1"/>
      <c r="D1224" s="2"/>
      <c r="F1224" s="3"/>
      <c r="H1224" s="3"/>
    </row>
    <row r="1225" ht="12.75" customHeight="1">
      <c r="A1225" s="301"/>
      <c r="C1225" s="1"/>
      <c r="D1225" s="2"/>
      <c r="F1225" s="3"/>
      <c r="H1225" s="3"/>
    </row>
    <row r="1226" ht="12.75" customHeight="1">
      <c r="A1226" s="301"/>
      <c r="C1226" s="1"/>
      <c r="D1226" s="2"/>
      <c r="F1226" s="3"/>
      <c r="H1226" s="3"/>
    </row>
    <row r="1227" ht="12.75" customHeight="1">
      <c r="A1227" s="301"/>
      <c r="C1227" s="1"/>
      <c r="D1227" s="2"/>
      <c r="F1227" s="3"/>
      <c r="H1227" s="3"/>
    </row>
    <row r="1228" ht="12.75" customHeight="1">
      <c r="A1228" s="301"/>
      <c r="C1228" s="1"/>
      <c r="D1228" s="2"/>
      <c r="F1228" s="3"/>
      <c r="H1228" s="3"/>
    </row>
    <row r="1229" ht="12.75" customHeight="1">
      <c r="A1229" s="301"/>
      <c r="C1229" s="1"/>
      <c r="D1229" s="2"/>
      <c r="F1229" s="3"/>
      <c r="H1229" s="3"/>
    </row>
    <row r="1230" ht="12.75" customHeight="1">
      <c r="A1230" s="301"/>
      <c r="C1230" s="1"/>
      <c r="D1230" s="2"/>
      <c r="F1230" s="3"/>
      <c r="H1230" s="3"/>
    </row>
    <row r="1231" ht="12.75" customHeight="1">
      <c r="A1231" s="301"/>
      <c r="C1231" s="1"/>
      <c r="D1231" s="2"/>
      <c r="F1231" s="3"/>
      <c r="H1231" s="3"/>
    </row>
    <row r="1232" ht="12.75" customHeight="1">
      <c r="A1232" s="301"/>
      <c r="C1232" s="1"/>
      <c r="D1232" s="2"/>
      <c r="F1232" s="3"/>
      <c r="H1232" s="3"/>
    </row>
    <row r="1233" ht="12.75" customHeight="1">
      <c r="A1233" s="301"/>
      <c r="C1233" s="1"/>
      <c r="D1233" s="2"/>
      <c r="F1233" s="3"/>
      <c r="H1233" s="3"/>
    </row>
    <row r="1234" ht="12.75" customHeight="1">
      <c r="A1234" s="301"/>
      <c r="C1234" s="1"/>
      <c r="D1234" s="2"/>
      <c r="F1234" s="3"/>
      <c r="H1234" s="3"/>
    </row>
    <row r="1235" ht="12.75" customHeight="1">
      <c r="A1235" s="301"/>
      <c r="C1235" s="1"/>
      <c r="D1235" s="2"/>
      <c r="F1235" s="3"/>
      <c r="H1235" s="3"/>
    </row>
    <row r="1236" ht="12.75" customHeight="1">
      <c r="A1236" s="301"/>
      <c r="C1236" s="1"/>
      <c r="D1236" s="2"/>
      <c r="F1236" s="3"/>
      <c r="H1236" s="3"/>
    </row>
    <row r="1237" ht="12.75" customHeight="1">
      <c r="A1237" s="301"/>
      <c r="C1237" s="1"/>
      <c r="D1237" s="2"/>
      <c r="F1237" s="3"/>
      <c r="H1237" s="3"/>
    </row>
    <row r="1238" ht="12.75" customHeight="1">
      <c r="A1238" s="301"/>
      <c r="C1238" s="1"/>
      <c r="D1238" s="2"/>
      <c r="F1238" s="3"/>
      <c r="H1238" s="3"/>
    </row>
    <row r="1239" ht="12.75" customHeight="1">
      <c r="A1239" s="301"/>
      <c r="C1239" s="1"/>
      <c r="D1239" s="2"/>
      <c r="F1239" s="3"/>
      <c r="H1239" s="3"/>
    </row>
    <row r="1240" ht="12.75" customHeight="1">
      <c r="A1240" s="301"/>
      <c r="C1240" s="1"/>
      <c r="D1240" s="2"/>
      <c r="F1240" s="3"/>
      <c r="H1240" s="3"/>
    </row>
    <row r="1241" ht="12.75" customHeight="1">
      <c r="A1241" s="301"/>
      <c r="C1241" s="1"/>
      <c r="D1241" s="2"/>
      <c r="F1241" s="3"/>
      <c r="H1241" s="3"/>
    </row>
    <row r="1242" ht="12.75" customHeight="1">
      <c r="A1242" s="301"/>
      <c r="C1242" s="1"/>
      <c r="D1242" s="2"/>
      <c r="F1242" s="3"/>
      <c r="H1242" s="3"/>
    </row>
    <row r="1243" ht="12.75" customHeight="1">
      <c r="A1243" s="301"/>
      <c r="C1243" s="1"/>
      <c r="D1243" s="2"/>
      <c r="F1243" s="3"/>
      <c r="H1243" s="3"/>
    </row>
    <row r="1244" ht="12.75" customHeight="1">
      <c r="A1244" s="301"/>
      <c r="C1244" s="1"/>
      <c r="D1244" s="2"/>
      <c r="F1244" s="3"/>
      <c r="H1244" s="3"/>
    </row>
    <row r="1245" ht="12.75" customHeight="1">
      <c r="A1245" s="301"/>
      <c r="C1245" s="1"/>
      <c r="D1245" s="2"/>
      <c r="F1245" s="3"/>
      <c r="H1245" s="3"/>
    </row>
    <row r="1246" ht="12.75" customHeight="1">
      <c r="A1246" s="301"/>
      <c r="C1246" s="1"/>
      <c r="D1246" s="2"/>
      <c r="F1246" s="3"/>
      <c r="H1246" s="3"/>
    </row>
    <row r="1247" ht="12.75" customHeight="1">
      <c r="A1247" s="301"/>
      <c r="C1247" s="1"/>
      <c r="D1247" s="2"/>
      <c r="F1247" s="3"/>
      <c r="H1247" s="3"/>
    </row>
    <row r="1248" ht="12.75" customHeight="1">
      <c r="A1248" s="301"/>
      <c r="C1248" s="1"/>
      <c r="D1248" s="2"/>
      <c r="F1248" s="3"/>
      <c r="H1248" s="3"/>
    </row>
    <row r="1249" ht="12.75" customHeight="1">
      <c r="A1249" s="301"/>
      <c r="C1249" s="1"/>
      <c r="D1249" s="2"/>
      <c r="F1249" s="3"/>
      <c r="H1249" s="3"/>
    </row>
    <row r="1250" ht="12.75" customHeight="1">
      <c r="A1250" s="301"/>
      <c r="C1250" s="1"/>
      <c r="D1250" s="2"/>
      <c r="F1250" s="3"/>
      <c r="H1250" s="3"/>
    </row>
    <row r="1251" ht="12.75" customHeight="1">
      <c r="A1251" s="301"/>
      <c r="C1251" s="1"/>
      <c r="D1251" s="2"/>
      <c r="F1251" s="3"/>
      <c r="H1251" s="3"/>
    </row>
    <row r="1252" ht="12.75" customHeight="1">
      <c r="A1252" s="301"/>
      <c r="C1252" s="1"/>
      <c r="D1252" s="2"/>
      <c r="F1252" s="3"/>
      <c r="H1252" s="3"/>
    </row>
    <row r="1253" ht="12.75" customHeight="1">
      <c r="A1253" s="301"/>
      <c r="C1253" s="1"/>
      <c r="D1253" s="2"/>
      <c r="F1253" s="3"/>
      <c r="H1253" s="3"/>
    </row>
    <row r="1254" ht="12.75" customHeight="1">
      <c r="A1254" s="301"/>
      <c r="C1254" s="1"/>
      <c r="D1254" s="2"/>
      <c r="F1254" s="3"/>
      <c r="H1254" s="3"/>
    </row>
    <row r="1255" ht="12.75" customHeight="1">
      <c r="A1255" s="301"/>
      <c r="C1255" s="1"/>
      <c r="D1255" s="2"/>
      <c r="F1255" s="3"/>
      <c r="H1255" s="3"/>
    </row>
    <row r="1256" ht="12.75" customHeight="1">
      <c r="A1256" s="301"/>
      <c r="C1256" s="1"/>
      <c r="D1256" s="2"/>
      <c r="F1256" s="3"/>
      <c r="H1256" s="3"/>
    </row>
    <row r="1257" ht="12.75" customHeight="1">
      <c r="A1257" s="301"/>
      <c r="C1257" s="1"/>
      <c r="D1257" s="2"/>
      <c r="F1257" s="3"/>
      <c r="H1257" s="3"/>
    </row>
    <row r="1258" ht="12.75" customHeight="1">
      <c r="A1258" s="301"/>
      <c r="C1258" s="1"/>
      <c r="D1258" s="2"/>
      <c r="F1258" s="3"/>
      <c r="H1258" s="3"/>
    </row>
    <row r="1259" ht="12.75" customHeight="1">
      <c r="A1259" s="301"/>
      <c r="C1259" s="1"/>
      <c r="D1259" s="2"/>
      <c r="F1259" s="3"/>
      <c r="H1259" s="3"/>
    </row>
    <row r="1260" ht="12.75" customHeight="1">
      <c r="A1260" s="301"/>
      <c r="C1260" s="1"/>
      <c r="D1260" s="2"/>
      <c r="F1260" s="3"/>
      <c r="H1260" s="3"/>
    </row>
    <row r="1261" ht="12.75" customHeight="1">
      <c r="A1261" s="301"/>
      <c r="C1261" s="1"/>
      <c r="D1261" s="2"/>
      <c r="F1261" s="3"/>
      <c r="H1261" s="3"/>
    </row>
    <row r="1262" ht="12.75" customHeight="1">
      <c r="A1262" s="301"/>
      <c r="C1262" s="1"/>
      <c r="D1262" s="2"/>
      <c r="F1262" s="3"/>
      <c r="H1262" s="3"/>
    </row>
    <row r="1263" ht="12.75" customHeight="1">
      <c r="A1263" s="301"/>
      <c r="C1263" s="1"/>
      <c r="D1263" s="2"/>
      <c r="F1263" s="3"/>
      <c r="H1263" s="3"/>
    </row>
    <row r="1264" ht="12.75" customHeight="1">
      <c r="A1264" s="301"/>
      <c r="C1264" s="1"/>
      <c r="D1264" s="2"/>
      <c r="F1264" s="3"/>
      <c r="H1264" s="3"/>
    </row>
    <row r="1265" ht="12.75" customHeight="1">
      <c r="A1265" s="301"/>
      <c r="C1265" s="1"/>
      <c r="D1265" s="2"/>
      <c r="F1265" s="3"/>
      <c r="H1265" s="3"/>
    </row>
    <row r="1266" ht="12.75" customHeight="1">
      <c r="A1266" s="301"/>
      <c r="C1266" s="1"/>
      <c r="D1266" s="2"/>
      <c r="F1266" s="3"/>
      <c r="H1266" s="3"/>
    </row>
    <row r="1267" ht="12.75" customHeight="1">
      <c r="A1267" s="301"/>
      <c r="C1267" s="1"/>
      <c r="D1267" s="2"/>
      <c r="F1267" s="3"/>
      <c r="H1267" s="3"/>
    </row>
    <row r="1268" ht="12.75" customHeight="1">
      <c r="A1268" s="301"/>
      <c r="C1268" s="1"/>
      <c r="D1268" s="2"/>
      <c r="F1268" s="3"/>
      <c r="H1268" s="3"/>
    </row>
    <row r="1269" ht="12.75" customHeight="1">
      <c r="A1269" s="301"/>
      <c r="C1269" s="1"/>
      <c r="D1269" s="2"/>
      <c r="F1269" s="3"/>
      <c r="H1269" s="3"/>
    </row>
    <row r="1270" ht="12.75" customHeight="1">
      <c r="A1270" s="301"/>
      <c r="C1270" s="1"/>
      <c r="D1270" s="2"/>
      <c r="F1270" s="3"/>
      <c r="H1270" s="3"/>
    </row>
    <row r="1271" ht="12.75" customHeight="1">
      <c r="A1271" s="301"/>
      <c r="C1271" s="1"/>
      <c r="D1271" s="2"/>
      <c r="F1271" s="3"/>
      <c r="H1271" s="3"/>
    </row>
    <row r="1272" ht="12.75" customHeight="1">
      <c r="A1272" s="301"/>
      <c r="C1272" s="1"/>
      <c r="D1272" s="2"/>
      <c r="F1272" s="3"/>
      <c r="H1272" s="3"/>
    </row>
    <row r="1273" ht="12.75" customHeight="1">
      <c r="A1273" s="301"/>
      <c r="C1273" s="1"/>
      <c r="D1273" s="2"/>
      <c r="F1273" s="3"/>
      <c r="H1273" s="3"/>
    </row>
    <row r="1274" ht="12.75" customHeight="1">
      <c r="A1274" s="301"/>
      <c r="C1274" s="1"/>
      <c r="D1274" s="2"/>
      <c r="F1274" s="3"/>
      <c r="H1274" s="3"/>
    </row>
    <row r="1275" ht="12.75" customHeight="1">
      <c r="A1275" s="301"/>
      <c r="C1275" s="1"/>
      <c r="D1275" s="2"/>
      <c r="F1275" s="3"/>
      <c r="H1275" s="3"/>
    </row>
    <row r="1276" ht="12.75" customHeight="1">
      <c r="A1276" s="301"/>
      <c r="C1276" s="1"/>
      <c r="D1276" s="2"/>
      <c r="F1276" s="3"/>
      <c r="H1276" s="3"/>
    </row>
    <row r="1277" ht="12.75" customHeight="1">
      <c r="A1277" s="301"/>
      <c r="C1277" s="1"/>
      <c r="D1277" s="2"/>
      <c r="F1277" s="3"/>
      <c r="H1277" s="3"/>
    </row>
    <row r="1278" ht="12.75" customHeight="1">
      <c r="A1278" s="301"/>
      <c r="C1278" s="1"/>
      <c r="D1278" s="2"/>
      <c r="F1278" s="3"/>
      <c r="H1278" s="3"/>
    </row>
    <row r="1279" ht="12.75" customHeight="1">
      <c r="A1279" s="301"/>
      <c r="C1279" s="1"/>
      <c r="D1279" s="2"/>
      <c r="F1279" s="3"/>
      <c r="H1279" s="3"/>
    </row>
    <row r="1280" ht="12.75" customHeight="1">
      <c r="A1280" s="301"/>
      <c r="C1280" s="1"/>
      <c r="D1280" s="2"/>
      <c r="F1280" s="3"/>
      <c r="H1280" s="3"/>
    </row>
    <row r="1281" ht="12.75" customHeight="1">
      <c r="A1281" s="301"/>
      <c r="C1281" s="1"/>
      <c r="D1281" s="2"/>
      <c r="F1281" s="3"/>
      <c r="H1281" s="3"/>
    </row>
    <row r="1282" ht="12.75" customHeight="1">
      <c r="A1282" s="301"/>
      <c r="C1282" s="1"/>
      <c r="D1282" s="2"/>
      <c r="F1282" s="3"/>
      <c r="H1282" s="3"/>
    </row>
    <row r="1283" ht="12.75" customHeight="1">
      <c r="A1283" s="301"/>
      <c r="C1283" s="1"/>
      <c r="D1283" s="2"/>
      <c r="F1283" s="3"/>
      <c r="H1283" s="3"/>
    </row>
    <row r="1284" ht="12.75" customHeight="1">
      <c r="A1284" s="301"/>
      <c r="C1284" s="1"/>
      <c r="D1284" s="2"/>
      <c r="F1284" s="3"/>
      <c r="H1284" s="3"/>
    </row>
    <row r="1285" ht="12.75" customHeight="1">
      <c r="A1285" s="301"/>
      <c r="C1285" s="1"/>
      <c r="D1285" s="2"/>
      <c r="F1285" s="3"/>
      <c r="H1285" s="3"/>
    </row>
    <row r="1286" ht="12.75" customHeight="1">
      <c r="A1286" s="301"/>
      <c r="C1286" s="1"/>
      <c r="D1286" s="2"/>
      <c r="F1286" s="3"/>
      <c r="H1286" s="3"/>
    </row>
    <row r="1287" ht="12.75" customHeight="1">
      <c r="A1287" s="301"/>
      <c r="C1287" s="1"/>
      <c r="D1287" s="2"/>
      <c r="F1287" s="3"/>
      <c r="H1287" s="3"/>
    </row>
    <row r="1288" ht="12.75" customHeight="1">
      <c r="A1288" s="301"/>
      <c r="C1288" s="1"/>
      <c r="D1288" s="2"/>
      <c r="F1288" s="3"/>
      <c r="H1288" s="3"/>
    </row>
    <row r="1289" ht="12.75" customHeight="1">
      <c r="A1289" s="301"/>
      <c r="C1289" s="1"/>
      <c r="D1289" s="2"/>
      <c r="F1289" s="3"/>
      <c r="H1289" s="3"/>
    </row>
    <row r="1290" ht="12.75" customHeight="1">
      <c r="A1290" s="301"/>
      <c r="C1290" s="1"/>
      <c r="D1290" s="2"/>
      <c r="F1290" s="3"/>
      <c r="H1290" s="3"/>
    </row>
    <row r="1291" ht="12.75" customHeight="1">
      <c r="A1291" s="301"/>
      <c r="C1291" s="1"/>
      <c r="D1291" s="2"/>
      <c r="F1291" s="3"/>
      <c r="H1291" s="3"/>
    </row>
    <row r="1292" ht="12.75" customHeight="1">
      <c r="A1292" s="301"/>
      <c r="C1292" s="1"/>
      <c r="D1292" s="2"/>
      <c r="F1292" s="3"/>
      <c r="H1292" s="3"/>
    </row>
    <row r="1293" ht="12.75" customHeight="1">
      <c r="A1293" s="301"/>
      <c r="C1293" s="1"/>
      <c r="D1293" s="2"/>
      <c r="F1293" s="3"/>
      <c r="H1293" s="3"/>
    </row>
    <row r="1294" ht="12.75" customHeight="1">
      <c r="A1294" s="301"/>
      <c r="C1294" s="1"/>
      <c r="D1294" s="2"/>
      <c r="F1294" s="3"/>
      <c r="H1294" s="3"/>
    </row>
    <row r="1295" ht="12.75" customHeight="1">
      <c r="A1295" s="301"/>
      <c r="C1295" s="1"/>
      <c r="D1295" s="2"/>
      <c r="F1295" s="3"/>
      <c r="H1295" s="3"/>
    </row>
    <row r="1296" ht="12.75" customHeight="1">
      <c r="A1296" s="301"/>
      <c r="C1296" s="1"/>
      <c r="D1296" s="2"/>
      <c r="F1296" s="3"/>
      <c r="H1296" s="3"/>
    </row>
    <row r="1297" ht="12.75" customHeight="1">
      <c r="A1297" s="301"/>
      <c r="C1297" s="1"/>
      <c r="D1297" s="2"/>
      <c r="F1297" s="3"/>
      <c r="H1297" s="3"/>
    </row>
    <row r="1298" ht="12.75" customHeight="1">
      <c r="A1298" s="301"/>
      <c r="C1298" s="1"/>
      <c r="D1298" s="2"/>
      <c r="F1298" s="3"/>
      <c r="H1298" s="3"/>
    </row>
    <row r="1299" ht="12.75" customHeight="1">
      <c r="A1299" s="301"/>
      <c r="C1299" s="1"/>
      <c r="D1299" s="2"/>
      <c r="F1299" s="3"/>
      <c r="H1299" s="3"/>
    </row>
    <row r="1300" ht="12.75" customHeight="1">
      <c r="A1300" s="301"/>
      <c r="C1300" s="1"/>
      <c r="D1300" s="2"/>
      <c r="F1300" s="3"/>
      <c r="H1300" s="3"/>
    </row>
    <row r="1301" ht="12.75" customHeight="1">
      <c r="A1301" s="301"/>
      <c r="C1301" s="1"/>
      <c r="D1301" s="2"/>
      <c r="F1301" s="3"/>
      <c r="H1301" s="3"/>
    </row>
    <row r="1302" ht="12.75" customHeight="1">
      <c r="A1302" s="301"/>
      <c r="C1302" s="1"/>
      <c r="D1302" s="2"/>
      <c r="F1302" s="3"/>
      <c r="H1302" s="3"/>
    </row>
    <row r="1303" ht="12.75" customHeight="1">
      <c r="A1303" s="301"/>
      <c r="C1303" s="1"/>
      <c r="D1303" s="2"/>
      <c r="F1303" s="3"/>
      <c r="H1303" s="3"/>
    </row>
    <row r="1304" ht="12.75" customHeight="1">
      <c r="A1304" s="301"/>
      <c r="C1304" s="1"/>
      <c r="D1304" s="2"/>
      <c r="F1304" s="3"/>
      <c r="H1304" s="3"/>
    </row>
    <row r="1305" ht="12.75" customHeight="1">
      <c r="A1305" s="301"/>
      <c r="C1305" s="1"/>
      <c r="D1305" s="2"/>
      <c r="F1305" s="3"/>
      <c r="H1305" s="3"/>
    </row>
    <row r="1306" ht="12.75" customHeight="1">
      <c r="A1306" s="301"/>
      <c r="C1306" s="1"/>
      <c r="D1306" s="2"/>
      <c r="F1306" s="3"/>
      <c r="H1306" s="3"/>
    </row>
    <row r="1307" ht="12.75" customHeight="1">
      <c r="A1307" s="301"/>
      <c r="C1307" s="1"/>
      <c r="D1307" s="2"/>
      <c r="F1307" s="3"/>
      <c r="H1307" s="3"/>
    </row>
    <row r="1308" ht="12.75" customHeight="1">
      <c r="A1308" s="301"/>
      <c r="C1308" s="1"/>
      <c r="D1308" s="2"/>
      <c r="F1308" s="3"/>
      <c r="H1308" s="3"/>
    </row>
    <row r="1309" ht="12.75" customHeight="1">
      <c r="A1309" s="301"/>
      <c r="C1309" s="1"/>
      <c r="D1309" s="2"/>
      <c r="F1309" s="3"/>
      <c r="H1309" s="3"/>
    </row>
    <row r="1310" ht="12.75" customHeight="1">
      <c r="A1310" s="301"/>
      <c r="C1310" s="1"/>
      <c r="D1310" s="2"/>
      <c r="F1310" s="3"/>
      <c r="H1310" s="3"/>
    </row>
    <row r="1311" ht="12.75" customHeight="1">
      <c r="A1311" s="301"/>
      <c r="C1311" s="1"/>
      <c r="D1311" s="2"/>
      <c r="F1311" s="3"/>
      <c r="H1311" s="3"/>
    </row>
    <row r="1312" ht="12.75" customHeight="1">
      <c r="A1312" s="301"/>
      <c r="C1312" s="1"/>
      <c r="D1312" s="2"/>
      <c r="F1312" s="3"/>
      <c r="H1312" s="3"/>
    </row>
    <row r="1313" ht="12.75" customHeight="1">
      <c r="A1313" s="301"/>
      <c r="C1313" s="1"/>
      <c r="D1313" s="2"/>
      <c r="F1313" s="3"/>
      <c r="H1313" s="3"/>
    </row>
    <row r="1314" ht="12.75" customHeight="1">
      <c r="A1314" s="301"/>
      <c r="C1314" s="1"/>
      <c r="D1314" s="2"/>
      <c r="F1314" s="3"/>
      <c r="H1314" s="3"/>
    </row>
    <row r="1315" ht="12.75" customHeight="1">
      <c r="A1315" s="301"/>
      <c r="C1315" s="1"/>
      <c r="D1315" s="2"/>
      <c r="F1315" s="3"/>
      <c r="H1315" s="3"/>
    </row>
    <row r="1316" ht="12.75" customHeight="1">
      <c r="A1316" s="301"/>
      <c r="C1316" s="1"/>
      <c r="D1316" s="2"/>
      <c r="F1316" s="3"/>
      <c r="H1316" s="3"/>
    </row>
    <row r="1317" ht="12.75" customHeight="1">
      <c r="A1317" s="301"/>
      <c r="C1317" s="1"/>
      <c r="D1317" s="2"/>
      <c r="F1317" s="3"/>
      <c r="H1317" s="3"/>
    </row>
    <row r="1318" ht="12.75" customHeight="1">
      <c r="A1318" s="301"/>
      <c r="C1318" s="1"/>
      <c r="D1318" s="2"/>
      <c r="F1318" s="3"/>
      <c r="H1318" s="3"/>
    </row>
    <row r="1319" ht="12.75" customHeight="1">
      <c r="A1319" s="301"/>
      <c r="C1319" s="1"/>
      <c r="D1319" s="2"/>
      <c r="F1319" s="3"/>
      <c r="H1319" s="3"/>
    </row>
    <row r="1320" ht="12.75" customHeight="1">
      <c r="A1320" s="301"/>
      <c r="C1320" s="1"/>
      <c r="D1320" s="2"/>
      <c r="F1320" s="3"/>
      <c r="H1320" s="3"/>
    </row>
    <row r="1321" ht="12.75" customHeight="1">
      <c r="A1321" s="301"/>
      <c r="C1321" s="1"/>
      <c r="D1321" s="2"/>
      <c r="F1321" s="3"/>
      <c r="H1321" s="3"/>
    </row>
    <row r="1322" ht="12.75" customHeight="1">
      <c r="A1322" s="301"/>
      <c r="C1322" s="1"/>
      <c r="D1322" s="2"/>
      <c r="F1322" s="3"/>
      <c r="H1322" s="3"/>
    </row>
    <row r="1323" ht="12.75" customHeight="1">
      <c r="A1323" s="301"/>
      <c r="C1323" s="1"/>
      <c r="D1323" s="2"/>
      <c r="F1323" s="3"/>
      <c r="H1323" s="3"/>
    </row>
    <row r="1324" ht="12.75" customHeight="1">
      <c r="A1324" s="301"/>
      <c r="C1324" s="1"/>
      <c r="D1324" s="2"/>
      <c r="F1324" s="3"/>
      <c r="H1324" s="3"/>
    </row>
    <row r="1325" ht="12.75" customHeight="1">
      <c r="A1325" s="301"/>
      <c r="C1325" s="1"/>
      <c r="D1325" s="2"/>
      <c r="F1325" s="3"/>
      <c r="H1325" s="3"/>
    </row>
    <row r="1326" ht="12.75" customHeight="1">
      <c r="A1326" s="301"/>
      <c r="C1326" s="1"/>
      <c r="D1326" s="2"/>
      <c r="F1326" s="3"/>
      <c r="H1326" s="3"/>
    </row>
    <row r="1327" ht="12.75" customHeight="1">
      <c r="A1327" s="301"/>
      <c r="C1327" s="1"/>
      <c r="D1327" s="2"/>
      <c r="F1327" s="3"/>
      <c r="H1327" s="3"/>
    </row>
    <row r="1328" ht="12.75" customHeight="1">
      <c r="A1328" s="301"/>
      <c r="C1328" s="1"/>
      <c r="D1328" s="2"/>
      <c r="F1328" s="3"/>
      <c r="H1328" s="3"/>
    </row>
    <row r="1329" ht="12.75" customHeight="1">
      <c r="A1329" s="301"/>
      <c r="C1329" s="1"/>
      <c r="D1329" s="2"/>
      <c r="F1329" s="3"/>
      <c r="H1329" s="3"/>
    </row>
    <row r="1330" ht="12.75" customHeight="1">
      <c r="A1330" s="301"/>
      <c r="C1330" s="1"/>
      <c r="D1330" s="2"/>
      <c r="F1330" s="3"/>
      <c r="H1330" s="3"/>
    </row>
    <row r="1331" ht="12.75" customHeight="1">
      <c r="A1331" s="301"/>
      <c r="C1331" s="1"/>
      <c r="D1331" s="2"/>
      <c r="F1331" s="3"/>
      <c r="H1331" s="3"/>
    </row>
    <row r="1332" ht="12.75" customHeight="1">
      <c r="A1332" s="301"/>
      <c r="C1332" s="1"/>
      <c r="D1332" s="2"/>
      <c r="F1332" s="3"/>
      <c r="H1332" s="3"/>
    </row>
    <row r="1333" ht="12.75" customHeight="1">
      <c r="A1333" s="301"/>
      <c r="C1333" s="1"/>
      <c r="D1333" s="2"/>
      <c r="F1333" s="3"/>
      <c r="H1333" s="3"/>
    </row>
    <row r="1334" ht="12.75" customHeight="1">
      <c r="A1334" s="301"/>
      <c r="C1334" s="1"/>
      <c r="D1334" s="2"/>
      <c r="F1334" s="3"/>
      <c r="H1334" s="3"/>
    </row>
    <row r="1335" ht="12.75" customHeight="1">
      <c r="A1335" s="301"/>
      <c r="C1335" s="1"/>
      <c r="D1335" s="2"/>
      <c r="F1335" s="3"/>
      <c r="H1335" s="3"/>
    </row>
    <row r="1336" ht="12.75" customHeight="1">
      <c r="A1336" s="301"/>
      <c r="C1336" s="1"/>
      <c r="D1336" s="2"/>
      <c r="F1336" s="3"/>
      <c r="H1336" s="3"/>
    </row>
    <row r="1337" ht="12.75" customHeight="1">
      <c r="A1337" s="301"/>
      <c r="C1337" s="1"/>
      <c r="D1337" s="2"/>
      <c r="F1337" s="3"/>
      <c r="H1337" s="3"/>
    </row>
    <row r="1338" ht="12.75" customHeight="1">
      <c r="A1338" s="301"/>
      <c r="C1338" s="1"/>
      <c r="D1338" s="2"/>
      <c r="F1338" s="3"/>
      <c r="H1338" s="3"/>
    </row>
    <row r="1339" ht="12.75" customHeight="1">
      <c r="A1339" s="301"/>
      <c r="C1339" s="1"/>
      <c r="D1339" s="2"/>
      <c r="F1339" s="3"/>
      <c r="H1339" s="3"/>
    </row>
    <row r="1340" ht="12.75" customHeight="1">
      <c r="A1340" s="301"/>
      <c r="C1340" s="1"/>
      <c r="D1340" s="2"/>
      <c r="F1340" s="3"/>
      <c r="H1340" s="3"/>
    </row>
    <row r="1341" ht="12.75" customHeight="1">
      <c r="A1341" s="301"/>
      <c r="C1341" s="1"/>
      <c r="D1341" s="2"/>
      <c r="F1341" s="3"/>
      <c r="H1341" s="3"/>
    </row>
    <row r="1342" ht="12.75" customHeight="1">
      <c r="A1342" s="301"/>
      <c r="C1342" s="1"/>
      <c r="D1342" s="2"/>
      <c r="F1342" s="3"/>
      <c r="H1342" s="3"/>
    </row>
    <row r="1343" ht="12.75" customHeight="1">
      <c r="A1343" s="301"/>
      <c r="C1343" s="1"/>
      <c r="D1343" s="2"/>
      <c r="F1343" s="3"/>
      <c r="H1343" s="3"/>
    </row>
    <row r="1344" ht="12.75" customHeight="1">
      <c r="A1344" s="301"/>
      <c r="C1344" s="1"/>
      <c r="D1344" s="2"/>
      <c r="F1344" s="3"/>
      <c r="H1344" s="3"/>
    </row>
    <row r="1345" ht="12.75" customHeight="1">
      <c r="A1345" s="301"/>
      <c r="C1345" s="1"/>
      <c r="D1345" s="2"/>
      <c r="F1345" s="3"/>
      <c r="H1345" s="3"/>
    </row>
    <row r="1346" ht="12.75" customHeight="1">
      <c r="A1346" s="301"/>
      <c r="C1346" s="1"/>
      <c r="D1346" s="2"/>
      <c r="F1346" s="3"/>
      <c r="H1346" s="3"/>
    </row>
    <row r="1347" ht="12.75" customHeight="1">
      <c r="A1347" s="301"/>
      <c r="C1347" s="1"/>
      <c r="D1347" s="2"/>
      <c r="F1347" s="3"/>
      <c r="H1347" s="3"/>
    </row>
    <row r="1348" ht="12.75" customHeight="1">
      <c r="A1348" s="301"/>
      <c r="C1348" s="1"/>
      <c r="D1348" s="2"/>
      <c r="F1348" s="3"/>
      <c r="H1348" s="3"/>
    </row>
    <row r="1349" ht="12.75" customHeight="1">
      <c r="A1349" s="301"/>
      <c r="C1349" s="1"/>
      <c r="D1349" s="2"/>
      <c r="F1349" s="3"/>
      <c r="H1349" s="3"/>
    </row>
    <row r="1350" ht="12.75" customHeight="1">
      <c r="A1350" s="301"/>
      <c r="C1350" s="1"/>
      <c r="D1350" s="2"/>
      <c r="F1350" s="3"/>
      <c r="H1350" s="3"/>
    </row>
    <row r="1351" ht="12.75" customHeight="1">
      <c r="A1351" s="301"/>
      <c r="C1351" s="1"/>
      <c r="D1351" s="2"/>
      <c r="F1351" s="3"/>
      <c r="H1351" s="3"/>
    </row>
    <row r="1352" ht="12.75" customHeight="1">
      <c r="A1352" s="301"/>
      <c r="C1352" s="1"/>
      <c r="D1352" s="2"/>
      <c r="F1352" s="3"/>
      <c r="H1352" s="3"/>
    </row>
    <row r="1353" ht="12.75" customHeight="1">
      <c r="A1353" s="301"/>
      <c r="C1353" s="1"/>
      <c r="D1353" s="2"/>
      <c r="F1353" s="3"/>
      <c r="H1353" s="3"/>
    </row>
    <row r="1354" ht="12.75" customHeight="1">
      <c r="A1354" s="301"/>
      <c r="C1354" s="1"/>
      <c r="D1354" s="2"/>
      <c r="F1354" s="3"/>
      <c r="H1354" s="3"/>
    </row>
    <row r="1355" ht="12.75" customHeight="1">
      <c r="A1355" s="301"/>
      <c r="C1355" s="1"/>
      <c r="D1355" s="2"/>
      <c r="F1355" s="3"/>
      <c r="H1355" s="3"/>
    </row>
    <row r="1356" ht="12.75" customHeight="1">
      <c r="A1356" s="301"/>
      <c r="C1356" s="1"/>
      <c r="D1356" s="2"/>
      <c r="F1356" s="3"/>
      <c r="H1356" s="3"/>
    </row>
    <row r="1357" ht="12.75" customHeight="1">
      <c r="A1357" s="301"/>
      <c r="C1357" s="1"/>
      <c r="D1357" s="2"/>
      <c r="F1357" s="3"/>
      <c r="H1357" s="3"/>
    </row>
    <row r="1358" ht="12.75" customHeight="1">
      <c r="A1358" s="301"/>
      <c r="C1358" s="1"/>
      <c r="D1358" s="2"/>
      <c r="F1358" s="3"/>
      <c r="H1358" s="3"/>
    </row>
    <row r="1359" ht="12.75" customHeight="1">
      <c r="A1359" s="301"/>
      <c r="C1359" s="1"/>
      <c r="D1359" s="2"/>
      <c r="F1359" s="3"/>
      <c r="H1359" s="3"/>
    </row>
    <row r="1360" ht="12.75" customHeight="1">
      <c r="A1360" s="301"/>
      <c r="C1360" s="1"/>
      <c r="D1360" s="2"/>
      <c r="F1360" s="3"/>
      <c r="H1360" s="3"/>
    </row>
    <row r="1361" ht="12.75" customHeight="1">
      <c r="A1361" s="301"/>
      <c r="C1361" s="1"/>
      <c r="D1361" s="2"/>
      <c r="F1361" s="3"/>
      <c r="H1361" s="3"/>
    </row>
    <row r="1362" ht="12.75" customHeight="1">
      <c r="A1362" s="301"/>
      <c r="C1362" s="1"/>
      <c r="D1362" s="2"/>
      <c r="F1362" s="3"/>
      <c r="H1362" s="3"/>
    </row>
    <row r="1363" ht="12.75" customHeight="1">
      <c r="A1363" s="301"/>
      <c r="C1363" s="1"/>
      <c r="D1363" s="2"/>
      <c r="F1363" s="3"/>
      <c r="H1363" s="3"/>
    </row>
    <row r="1364" ht="12.75" customHeight="1">
      <c r="A1364" s="301"/>
      <c r="C1364" s="1"/>
      <c r="D1364" s="2"/>
      <c r="F1364" s="3"/>
      <c r="H1364" s="3"/>
    </row>
    <row r="1365" ht="12.75" customHeight="1">
      <c r="A1365" s="301"/>
      <c r="C1365" s="1"/>
      <c r="D1365" s="2"/>
      <c r="F1365" s="3"/>
      <c r="H1365" s="3"/>
    </row>
    <row r="1366" ht="12.75" customHeight="1">
      <c r="A1366" s="301"/>
      <c r="C1366" s="1"/>
      <c r="D1366" s="2"/>
      <c r="F1366" s="3"/>
      <c r="H1366" s="3"/>
    </row>
    <row r="1367" ht="12.75" customHeight="1">
      <c r="A1367" s="301"/>
      <c r="C1367" s="1"/>
      <c r="D1367" s="2"/>
      <c r="F1367" s="3"/>
      <c r="H1367" s="3"/>
    </row>
    <row r="1368" ht="12.75" customHeight="1">
      <c r="A1368" s="301"/>
      <c r="C1368" s="1"/>
      <c r="D1368" s="2"/>
      <c r="F1368" s="3"/>
      <c r="H1368" s="3"/>
    </row>
    <row r="1369" ht="12.75" customHeight="1">
      <c r="A1369" s="301"/>
      <c r="C1369" s="1"/>
      <c r="D1369" s="2"/>
      <c r="F1369" s="3"/>
      <c r="H1369" s="3"/>
    </row>
    <row r="1370" ht="12.75" customHeight="1">
      <c r="A1370" s="301"/>
      <c r="C1370" s="1"/>
      <c r="D1370" s="2"/>
      <c r="F1370" s="3"/>
      <c r="H1370" s="3"/>
    </row>
    <row r="1371" ht="12.75" customHeight="1">
      <c r="A1371" s="301"/>
      <c r="C1371" s="1"/>
      <c r="D1371" s="2"/>
      <c r="F1371" s="3"/>
      <c r="H1371" s="3"/>
    </row>
    <row r="1372" ht="12.75" customHeight="1">
      <c r="A1372" s="301"/>
      <c r="C1372" s="1"/>
      <c r="D1372" s="2"/>
      <c r="F1372" s="3"/>
      <c r="H1372" s="3"/>
    </row>
    <row r="1373" ht="12.75" customHeight="1">
      <c r="A1373" s="301"/>
      <c r="C1373" s="1"/>
      <c r="D1373" s="2"/>
      <c r="F1373" s="3"/>
      <c r="H1373" s="3"/>
    </row>
    <row r="1374" ht="12.75" customHeight="1">
      <c r="A1374" s="301"/>
      <c r="C1374" s="1"/>
      <c r="D1374" s="2"/>
      <c r="F1374" s="3"/>
      <c r="H1374" s="3"/>
    </row>
    <row r="1375" ht="12.75" customHeight="1">
      <c r="A1375" s="301"/>
      <c r="C1375" s="1"/>
      <c r="D1375" s="2"/>
      <c r="F1375" s="3"/>
      <c r="H1375" s="3"/>
    </row>
    <row r="1376" ht="12.75" customHeight="1">
      <c r="A1376" s="301"/>
      <c r="C1376" s="1"/>
      <c r="D1376" s="2"/>
      <c r="F1376" s="3"/>
      <c r="H1376" s="3"/>
    </row>
    <row r="1377" ht="12.75" customHeight="1">
      <c r="A1377" s="301"/>
      <c r="C1377" s="1"/>
      <c r="D1377" s="2"/>
      <c r="F1377" s="3"/>
      <c r="H1377" s="3"/>
    </row>
    <row r="1378" ht="12.75" customHeight="1">
      <c r="A1378" s="301"/>
      <c r="C1378" s="1"/>
      <c r="D1378" s="2"/>
      <c r="F1378" s="3"/>
      <c r="H1378" s="3"/>
    </row>
    <row r="1379" ht="12.75" customHeight="1">
      <c r="A1379" s="301"/>
      <c r="C1379" s="1"/>
      <c r="D1379" s="2"/>
      <c r="F1379" s="3"/>
      <c r="H1379" s="3"/>
    </row>
    <row r="1380" ht="12.75" customHeight="1">
      <c r="A1380" s="301"/>
      <c r="C1380" s="1"/>
      <c r="D1380" s="2"/>
      <c r="F1380" s="3"/>
      <c r="H1380" s="3"/>
    </row>
    <row r="1381" ht="12.75" customHeight="1">
      <c r="A1381" s="301"/>
      <c r="C1381" s="1"/>
      <c r="D1381" s="2"/>
      <c r="F1381" s="3"/>
      <c r="H1381" s="3"/>
    </row>
    <row r="1382" ht="12.75" customHeight="1">
      <c r="A1382" s="301"/>
      <c r="C1382" s="1"/>
      <c r="D1382" s="2"/>
      <c r="F1382" s="3"/>
      <c r="H1382" s="3"/>
    </row>
    <row r="1383" ht="12.75" customHeight="1">
      <c r="A1383" s="301"/>
      <c r="C1383" s="1"/>
      <c r="D1383" s="2"/>
      <c r="F1383" s="3"/>
      <c r="H1383" s="3"/>
    </row>
    <row r="1384" ht="12.75" customHeight="1">
      <c r="A1384" s="301"/>
      <c r="C1384" s="1"/>
      <c r="D1384" s="2"/>
      <c r="F1384" s="3"/>
      <c r="H1384" s="3"/>
    </row>
    <row r="1385" ht="12.75" customHeight="1">
      <c r="A1385" s="301"/>
      <c r="C1385" s="1"/>
      <c r="D1385" s="2"/>
      <c r="F1385" s="3"/>
      <c r="H1385" s="3"/>
    </row>
    <row r="1386" ht="12.75" customHeight="1">
      <c r="A1386" s="301"/>
      <c r="C1386" s="1"/>
      <c r="D1386" s="2"/>
      <c r="F1386" s="3"/>
      <c r="H1386" s="3"/>
    </row>
    <row r="1387" ht="12.75" customHeight="1">
      <c r="A1387" s="301"/>
      <c r="C1387" s="1"/>
      <c r="D1387" s="2"/>
      <c r="F1387" s="3"/>
      <c r="H1387" s="3"/>
    </row>
    <row r="1388" ht="12.75" customHeight="1">
      <c r="A1388" s="301"/>
      <c r="C1388" s="1"/>
      <c r="D1388" s="2"/>
      <c r="F1388" s="3"/>
      <c r="H1388" s="3"/>
    </row>
    <row r="1389" ht="12.75" customHeight="1">
      <c r="A1389" s="301"/>
      <c r="C1389" s="1"/>
      <c r="D1389" s="2"/>
      <c r="F1389" s="3"/>
      <c r="H1389" s="3"/>
    </row>
    <row r="1390" ht="12.75" customHeight="1">
      <c r="A1390" s="301"/>
      <c r="C1390" s="1"/>
      <c r="D1390" s="2"/>
      <c r="F1390" s="3"/>
      <c r="H1390" s="3"/>
    </row>
    <row r="1391" ht="12.75" customHeight="1">
      <c r="A1391" s="301"/>
      <c r="C1391" s="1"/>
      <c r="D1391" s="2"/>
      <c r="F1391" s="3"/>
      <c r="H1391" s="3"/>
    </row>
    <row r="1392" ht="12.75" customHeight="1">
      <c r="A1392" s="301"/>
      <c r="C1392" s="1"/>
      <c r="D1392" s="2"/>
      <c r="F1392" s="3"/>
      <c r="H1392" s="3"/>
    </row>
    <row r="1393" ht="12.75" customHeight="1">
      <c r="A1393" s="301"/>
      <c r="C1393" s="1"/>
      <c r="D1393" s="2"/>
      <c r="F1393" s="3"/>
      <c r="H1393" s="3"/>
    </row>
    <row r="1394" ht="12.75" customHeight="1">
      <c r="A1394" s="301"/>
      <c r="C1394" s="1"/>
      <c r="D1394" s="2"/>
      <c r="F1394" s="3"/>
      <c r="H1394" s="3"/>
    </row>
    <row r="1395" ht="12.75" customHeight="1">
      <c r="A1395" s="301"/>
      <c r="C1395" s="1"/>
      <c r="D1395" s="2"/>
      <c r="F1395" s="3"/>
      <c r="H1395" s="3"/>
    </row>
    <row r="1396" ht="12.75" customHeight="1">
      <c r="A1396" s="301"/>
      <c r="C1396" s="1"/>
      <c r="D1396" s="2"/>
      <c r="F1396" s="3"/>
      <c r="H1396" s="3"/>
    </row>
    <row r="1397" ht="12.75" customHeight="1">
      <c r="A1397" s="301"/>
      <c r="C1397" s="1"/>
      <c r="D1397" s="2"/>
      <c r="F1397" s="3"/>
      <c r="H1397" s="3"/>
    </row>
    <row r="1398" ht="12.75" customHeight="1">
      <c r="A1398" s="301"/>
      <c r="C1398" s="1"/>
      <c r="D1398" s="2"/>
      <c r="F1398" s="3"/>
      <c r="H1398" s="3"/>
    </row>
    <row r="1399" ht="12.75" customHeight="1">
      <c r="A1399" s="301"/>
      <c r="C1399" s="1"/>
      <c r="D1399" s="2"/>
      <c r="F1399" s="3"/>
      <c r="H1399" s="3"/>
    </row>
    <row r="1400" ht="12.75" customHeight="1">
      <c r="A1400" s="301"/>
      <c r="C1400" s="1"/>
      <c r="D1400" s="2"/>
      <c r="F1400" s="3"/>
      <c r="H1400" s="3"/>
    </row>
    <row r="1401" ht="12.75" customHeight="1">
      <c r="A1401" s="301"/>
      <c r="C1401" s="1"/>
      <c r="D1401" s="2"/>
      <c r="F1401" s="3"/>
      <c r="H1401" s="3"/>
    </row>
    <row r="1402" ht="12.75" customHeight="1">
      <c r="A1402" s="301"/>
      <c r="C1402" s="1"/>
      <c r="D1402" s="2"/>
      <c r="F1402" s="3"/>
      <c r="H1402" s="3"/>
    </row>
    <row r="1403" ht="12.75" customHeight="1">
      <c r="A1403" s="301"/>
      <c r="C1403" s="1"/>
      <c r="D1403" s="2"/>
      <c r="F1403" s="3"/>
      <c r="H1403" s="3"/>
    </row>
    <row r="1404" ht="12.75" customHeight="1">
      <c r="A1404" s="301"/>
      <c r="C1404" s="1"/>
      <c r="D1404" s="2"/>
      <c r="F1404" s="3"/>
      <c r="H1404" s="3"/>
    </row>
    <row r="1405" ht="12.75" customHeight="1">
      <c r="A1405" s="301"/>
      <c r="C1405" s="1"/>
      <c r="D1405" s="2"/>
      <c r="F1405" s="3"/>
      <c r="H1405" s="3"/>
    </row>
    <row r="1406" ht="12.75" customHeight="1">
      <c r="A1406" s="301"/>
      <c r="C1406" s="1"/>
      <c r="D1406" s="2"/>
      <c r="F1406" s="3"/>
      <c r="H1406" s="3"/>
    </row>
    <row r="1407" ht="12.75" customHeight="1">
      <c r="A1407" s="301"/>
      <c r="C1407" s="1"/>
      <c r="D1407" s="2"/>
      <c r="F1407" s="3"/>
      <c r="H1407" s="3"/>
    </row>
    <row r="1408" ht="12.75" customHeight="1">
      <c r="A1408" s="301"/>
      <c r="C1408" s="1"/>
      <c r="D1408" s="2"/>
      <c r="F1408" s="3"/>
      <c r="H1408" s="3"/>
    </row>
    <row r="1409" ht="12.75" customHeight="1">
      <c r="A1409" s="301"/>
      <c r="C1409" s="1"/>
      <c r="D1409" s="2"/>
      <c r="F1409" s="3"/>
      <c r="H1409" s="3"/>
    </row>
    <row r="1410" ht="12.75" customHeight="1">
      <c r="A1410" s="301"/>
      <c r="C1410" s="1"/>
      <c r="D1410" s="2"/>
      <c r="F1410" s="3"/>
      <c r="H1410" s="3"/>
    </row>
    <row r="1411" ht="12.75" customHeight="1">
      <c r="A1411" s="301"/>
      <c r="C1411" s="1"/>
      <c r="D1411" s="2"/>
      <c r="F1411" s="3"/>
      <c r="H1411" s="3"/>
    </row>
    <row r="1412" ht="12.75" customHeight="1">
      <c r="A1412" s="301"/>
      <c r="C1412" s="1"/>
      <c r="D1412" s="2"/>
      <c r="F1412" s="3"/>
      <c r="H1412" s="3"/>
    </row>
    <row r="1413" ht="12.75" customHeight="1">
      <c r="A1413" s="301"/>
      <c r="C1413" s="1"/>
      <c r="D1413" s="2"/>
      <c r="F1413" s="3"/>
      <c r="H1413" s="3"/>
    </row>
    <row r="1414" ht="12.75" customHeight="1">
      <c r="A1414" s="301"/>
      <c r="C1414" s="1"/>
      <c r="D1414" s="2"/>
      <c r="F1414" s="3"/>
      <c r="H1414" s="3"/>
    </row>
    <row r="1415" ht="12.75" customHeight="1">
      <c r="A1415" s="301"/>
      <c r="C1415" s="1"/>
      <c r="D1415" s="2"/>
      <c r="F1415" s="3"/>
      <c r="H1415" s="3"/>
    </row>
    <row r="1416" ht="12.75" customHeight="1">
      <c r="A1416" s="301"/>
      <c r="C1416" s="1"/>
      <c r="D1416" s="2"/>
      <c r="F1416" s="3"/>
      <c r="H1416" s="3"/>
    </row>
    <row r="1417" ht="12.75" customHeight="1">
      <c r="A1417" s="301"/>
      <c r="C1417" s="1"/>
      <c r="D1417" s="2"/>
      <c r="F1417" s="3"/>
      <c r="H1417" s="3"/>
    </row>
    <row r="1418" ht="12.75" customHeight="1">
      <c r="A1418" s="301"/>
      <c r="C1418" s="1"/>
      <c r="D1418" s="2"/>
      <c r="F1418" s="3"/>
      <c r="H1418" s="3"/>
    </row>
    <row r="1419" ht="12.75" customHeight="1">
      <c r="A1419" s="301"/>
      <c r="C1419" s="1"/>
      <c r="D1419" s="2"/>
      <c r="F1419" s="3"/>
      <c r="H1419" s="3"/>
    </row>
    <row r="1420" ht="12.75" customHeight="1">
      <c r="A1420" s="301"/>
      <c r="C1420" s="1"/>
      <c r="D1420" s="2"/>
      <c r="F1420" s="3"/>
      <c r="H1420" s="3"/>
    </row>
    <row r="1421" ht="12.75" customHeight="1">
      <c r="A1421" s="301"/>
      <c r="C1421" s="1"/>
      <c r="D1421" s="2"/>
      <c r="F1421" s="3"/>
      <c r="H1421" s="3"/>
    </row>
    <row r="1422" ht="12.75" customHeight="1">
      <c r="A1422" s="301"/>
      <c r="C1422" s="1"/>
      <c r="D1422" s="2"/>
      <c r="F1422" s="3"/>
      <c r="H1422" s="3"/>
    </row>
    <row r="1423" ht="12.75" customHeight="1">
      <c r="A1423" s="301"/>
      <c r="C1423" s="1"/>
      <c r="D1423" s="2"/>
      <c r="F1423" s="3"/>
      <c r="H1423" s="3"/>
    </row>
    <row r="1424" ht="12.75" customHeight="1">
      <c r="A1424" s="301"/>
      <c r="C1424" s="1"/>
      <c r="D1424" s="2"/>
      <c r="F1424" s="3"/>
      <c r="H1424" s="3"/>
    </row>
    <row r="1425" ht="12.75" customHeight="1">
      <c r="A1425" s="301"/>
      <c r="C1425" s="1"/>
      <c r="D1425" s="2"/>
      <c r="F1425" s="3"/>
      <c r="H1425" s="3"/>
    </row>
    <row r="1426" ht="12.75" customHeight="1">
      <c r="A1426" s="301"/>
      <c r="C1426" s="1"/>
      <c r="D1426" s="2"/>
      <c r="F1426" s="3"/>
      <c r="H1426" s="3"/>
    </row>
    <row r="1427" ht="12.75" customHeight="1">
      <c r="A1427" s="301"/>
      <c r="C1427" s="1"/>
      <c r="D1427" s="2"/>
      <c r="F1427" s="3"/>
      <c r="H1427" s="3"/>
    </row>
    <row r="1428" ht="12.75" customHeight="1">
      <c r="A1428" s="301"/>
      <c r="C1428" s="1"/>
      <c r="D1428" s="2"/>
      <c r="F1428" s="3"/>
      <c r="H1428" s="3"/>
    </row>
    <row r="1429" ht="12.75" customHeight="1">
      <c r="A1429" s="301"/>
      <c r="C1429" s="1"/>
      <c r="D1429" s="2"/>
      <c r="F1429" s="3"/>
      <c r="H1429" s="3"/>
    </row>
    <row r="1430" ht="12.75" customHeight="1">
      <c r="A1430" s="301"/>
      <c r="C1430" s="1"/>
      <c r="D1430" s="2"/>
      <c r="F1430" s="3"/>
      <c r="H1430" s="3"/>
    </row>
    <row r="1431" ht="12.75" customHeight="1">
      <c r="A1431" s="301"/>
      <c r="C1431" s="1"/>
      <c r="D1431" s="2"/>
      <c r="F1431" s="3"/>
      <c r="H1431" s="3"/>
    </row>
    <row r="1432" ht="12.75" customHeight="1">
      <c r="A1432" s="301"/>
      <c r="C1432" s="1"/>
      <c r="D1432" s="2"/>
      <c r="F1432" s="3"/>
      <c r="H1432" s="3"/>
    </row>
    <row r="1433" ht="12.75" customHeight="1">
      <c r="A1433" s="301"/>
      <c r="C1433" s="1"/>
      <c r="D1433" s="2"/>
      <c r="F1433" s="3"/>
      <c r="H1433" s="3"/>
    </row>
    <row r="1434" ht="12.75" customHeight="1">
      <c r="A1434" s="301"/>
      <c r="C1434" s="1"/>
      <c r="D1434" s="2"/>
      <c r="F1434" s="3"/>
      <c r="H1434" s="3"/>
    </row>
    <row r="1435" ht="12.75" customHeight="1">
      <c r="A1435" s="301"/>
      <c r="C1435" s="1"/>
      <c r="D1435" s="2"/>
      <c r="F1435" s="3"/>
      <c r="H1435" s="3"/>
    </row>
    <row r="1436" ht="12.75" customHeight="1">
      <c r="A1436" s="301"/>
      <c r="C1436" s="1"/>
      <c r="D1436" s="2"/>
      <c r="F1436" s="3"/>
      <c r="H1436" s="3"/>
    </row>
    <row r="1437" ht="12.75" customHeight="1">
      <c r="A1437" s="301"/>
      <c r="C1437" s="1"/>
      <c r="D1437" s="2"/>
      <c r="F1437" s="3"/>
      <c r="H1437" s="3"/>
    </row>
    <row r="1438" ht="12.75" customHeight="1">
      <c r="A1438" s="301"/>
      <c r="C1438" s="1"/>
      <c r="D1438" s="2"/>
      <c r="F1438" s="3"/>
      <c r="H1438" s="3"/>
    </row>
    <row r="1439" ht="12.75" customHeight="1">
      <c r="A1439" s="301"/>
      <c r="C1439" s="1"/>
      <c r="D1439" s="2"/>
      <c r="F1439" s="3"/>
      <c r="H1439" s="3"/>
    </row>
    <row r="1440" ht="12.75" customHeight="1">
      <c r="A1440" s="301"/>
      <c r="C1440" s="1"/>
      <c r="D1440" s="2"/>
      <c r="F1440" s="3"/>
      <c r="H1440" s="3"/>
    </row>
    <row r="1441" ht="12.75" customHeight="1">
      <c r="A1441" s="301"/>
      <c r="C1441" s="1"/>
      <c r="D1441" s="2"/>
      <c r="F1441" s="3"/>
      <c r="H1441" s="3"/>
    </row>
    <row r="1442" ht="12.75" customHeight="1">
      <c r="A1442" s="301"/>
      <c r="C1442" s="1"/>
      <c r="D1442" s="2"/>
      <c r="F1442" s="3"/>
      <c r="H1442" s="3"/>
    </row>
    <row r="1443" ht="12.75" customHeight="1">
      <c r="A1443" s="301"/>
      <c r="C1443" s="1"/>
      <c r="D1443" s="2"/>
      <c r="F1443" s="3"/>
      <c r="H1443" s="3"/>
    </row>
    <row r="1444" ht="12.75" customHeight="1">
      <c r="A1444" s="301"/>
      <c r="C1444" s="1"/>
      <c r="D1444" s="2"/>
      <c r="F1444" s="3"/>
      <c r="H1444" s="3"/>
    </row>
    <row r="1445" ht="12.75" customHeight="1">
      <c r="A1445" s="301"/>
      <c r="C1445" s="1"/>
      <c r="D1445" s="2"/>
      <c r="F1445" s="3"/>
      <c r="H1445" s="3"/>
    </row>
    <row r="1446" ht="12.75" customHeight="1">
      <c r="A1446" s="301"/>
      <c r="C1446" s="1"/>
      <c r="D1446" s="2"/>
      <c r="F1446" s="3"/>
      <c r="H1446" s="3"/>
    </row>
    <row r="1447" ht="12.75" customHeight="1">
      <c r="A1447" s="301"/>
      <c r="C1447" s="1"/>
      <c r="D1447" s="2"/>
      <c r="F1447" s="3"/>
      <c r="H1447" s="3"/>
    </row>
    <row r="1448" ht="12.75" customHeight="1">
      <c r="A1448" s="301"/>
      <c r="C1448" s="1"/>
      <c r="D1448" s="2"/>
      <c r="F1448" s="3"/>
      <c r="H1448" s="3"/>
    </row>
    <row r="1449" ht="12.75" customHeight="1">
      <c r="A1449" s="301"/>
      <c r="C1449" s="1"/>
      <c r="D1449" s="2"/>
      <c r="F1449" s="3"/>
      <c r="H1449" s="3"/>
    </row>
    <row r="1450" ht="12.75" customHeight="1">
      <c r="A1450" s="301"/>
      <c r="C1450" s="1"/>
      <c r="D1450" s="2"/>
      <c r="F1450" s="3"/>
      <c r="H1450" s="3"/>
    </row>
    <row r="1451" ht="12.75" customHeight="1">
      <c r="A1451" s="301"/>
      <c r="C1451" s="1"/>
      <c r="D1451" s="2"/>
      <c r="F1451" s="3"/>
      <c r="H1451" s="3"/>
    </row>
    <row r="1452" ht="12.75" customHeight="1">
      <c r="A1452" s="301"/>
      <c r="C1452" s="1"/>
      <c r="D1452" s="2"/>
      <c r="F1452" s="3"/>
      <c r="H1452" s="3"/>
    </row>
    <row r="1453" ht="12.75" customHeight="1">
      <c r="A1453" s="301"/>
      <c r="C1453" s="1"/>
      <c r="D1453" s="2"/>
      <c r="F1453" s="3"/>
      <c r="H1453" s="3"/>
    </row>
    <row r="1454" ht="12.75" customHeight="1">
      <c r="A1454" s="301"/>
      <c r="C1454" s="1"/>
      <c r="D1454" s="2"/>
      <c r="F1454" s="3"/>
      <c r="H1454" s="3"/>
    </row>
    <row r="1455" ht="12.75" customHeight="1">
      <c r="A1455" s="301"/>
      <c r="C1455" s="1"/>
      <c r="D1455" s="2"/>
      <c r="F1455" s="3"/>
      <c r="H1455" s="3"/>
    </row>
    <row r="1456" ht="12.75" customHeight="1">
      <c r="A1456" s="301"/>
      <c r="C1456" s="1"/>
      <c r="D1456" s="2"/>
      <c r="F1456" s="3"/>
      <c r="H1456" s="3"/>
    </row>
    <row r="1457" ht="12.75" customHeight="1">
      <c r="A1457" s="301"/>
      <c r="C1457" s="1"/>
      <c r="D1457" s="2"/>
      <c r="F1457" s="3"/>
      <c r="H1457" s="3"/>
    </row>
    <row r="1458" ht="12.75" customHeight="1">
      <c r="A1458" s="301"/>
      <c r="C1458" s="1"/>
      <c r="D1458" s="2"/>
      <c r="F1458" s="3"/>
      <c r="H1458" s="3"/>
    </row>
    <row r="1459" ht="12.75" customHeight="1">
      <c r="A1459" s="301"/>
      <c r="C1459" s="1"/>
      <c r="D1459" s="2"/>
      <c r="F1459" s="3"/>
      <c r="H1459" s="3"/>
    </row>
    <row r="1460" ht="12.75" customHeight="1">
      <c r="A1460" s="301"/>
      <c r="C1460" s="1"/>
      <c r="D1460" s="2"/>
      <c r="F1460" s="3"/>
      <c r="H1460" s="3"/>
    </row>
    <row r="1461" ht="12.75" customHeight="1">
      <c r="A1461" s="301"/>
      <c r="C1461" s="1"/>
      <c r="D1461" s="2"/>
      <c r="F1461" s="3"/>
      <c r="H1461" s="3"/>
    </row>
    <row r="1462" ht="12.75" customHeight="1">
      <c r="A1462" s="301"/>
      <c r="C1462" s="1"/>
      <c r="D1462" s="2"/>
      <c r="F1462" s="3"/>
      <c r="H1462" s="3"/>
    </row>
    <row r="1463" ht="12.75" customHeight="1">
      <c r="A1463" s="301"/>
      <c r="C1463" s="1"/>
      <c r="D1463" s="2"/>
      <c r="F1463" s="3"/>
      <c r="H1463" s="3"/>
    </row>
    <row r="1464" ht="12.75" customHeight="1">
      <c r="A1464" s="301"/>
      <c r="C1464" s="1"/>
      <c r="D1464" s="2"/>
      <c r="F1464" s="3"/>
      <c r="H1464" s="3"/>
    </row>
    <row r="1465" ht="12.75" customHeight="1">
      <c r="A1465" s="301"/>
      <c r="C1465" s="1"/>
      <c r="D1465" s="2"/>
      <c r="F1465" s="3"/>
      <c r="H1465" s="3"/>
    </row>
    <row r="1466" ht="12.75" customHeight="1">
      <c r="A1466" s="301"/>
      <c r="C1466" s="1"/>
      <c r="D1466" s="2"/>
      <c r="F1466" s="3"/>
      <c r="H1466" s="3"/>
    </row>
    <row r="1467" ht="12.75" customHeight="1">
      <c r="A1467" s="301"/>
      <c r="C1467" s="1"/>
      <c r="D1467" s="2"/>
      <c r="F1467" s="3"/>
      <c r="H1467" s="3"/>
    </row>
    <row r="1468" ht="12.75" customHeight="1">
      <c r="A1468" s="301"/>
      <c r="C1468" s="1"/>
      <c r="D1468" s="2"/>
      <c r="F1468" s="3"/>
      <c r="H1468" s="3"/>
    </row>
    <row r="1469" ht="12.75" customHeight="1">
      <c r="A1469" s="301"/>
      <c r="C1469" s="1"/>
      <c r="D1469" s="2"/>
      <c r="F1469" s="3"/>
      <c r="H1469" s="3"/>
    </row>
    <row r="1470" ht="12.75" customHeight="1">
      <c r="A1470" s="301"/>
      <c r="C1470" s="1"/>
      <c r="D1470" s="2"/>
      <c r="F1470" s="3"/>
      <c r="H1470" s="3"/>
    </row>
    <row r="1471" ht="12.75" customHeight="1">
      <c r="A1471" s="301"/>
      <c r="C1471" s="1"/>
      <c r="D1471" s="2"/>
      <c r="F1471" s="3"/>
      <c r="H1471" s="3"/>
    </row>
    <row r="1472" ht="12.75" customHeight="1">
      <c r="A1472" s="301"/>
      <c r="C1472" s="1"/>
      <c r="D1472" s="2"/>
      <c r="F1472" s="3"/>
      <c r="H1472" s="3"/>
    </row>
    <row r="1473" ht="12.75" customHeight="1">
      <c r="A1473" s="301"/>
      <c r="C1473" s="1"/>
      <c r="D1473" s="2"/>
      <c r="F1473" s="3"/>
      <c r="H1473" s="3"/>
    </row>
    <row r="1474" ht="12.75" customHeight="1">
      <c r="A1474" s="301"/>
      <c r="C1474" s="1"/>
      <c r="D1474" s="2"/>
      <c r="F1474" s="3"/>
      <c r="H1474" s="3"/>
    </row>
    <row r="1475" ht="12.75" customHeight="1">
      <c r="A1475" s="301"/>
      <c r="C1475" s="1"/>
      <c r="D1475" s="2"/>
      <c r="F1475" s="3"/>
      <c r="H1475" s="3"/>
    </row>
    <row r="1476" ht="12.75" customHeight="1">
      <c r="A1476" s="301"/>
      <c r="C1476" s="1"/>
      <c r="D1476" s="2"/>
      <c r="F1476" s="3"/>
      <c r="H1476" s="3"/>
    </row>
    <row r="1477" ht="12.75" customHeight="1">
      <c r="A1477" s="301"/>
      <c r="C1477" s="1"/>
      <c r="D1477" s="2"/>
      <c r="F1477" s="3"/>
      <c r="H1477" s="3"/>
    </row>
    <row r="1478" ht="12.75" customHeight="1">
      <c r="A1478" s="301"/>
      <c r="C1478" s="1"/>
      <c r="D1478" s="2"/>
      <c r="F1478" s="3"/>
      <c r="H1478" s="3"/>
    </row>
    <row r="1479" ht="12.75" customHeight="1">
      <c r="A1479" s="301"/>
      <c r="C1479" s="1"/>
      <c r="D1479" s="2"/>
      <c r="F1479" s="3"/>
      <c r="H1479" s="3"/>
    </row>
    <row r="1480" ht="12.75" customHeight="1">
      <c r="A1480" s="301"/>
      <c r="C1480" s="1"/>
      <c r="D1480" s="2"/>
      <c r="F1480" s="3"/>
      <c r="H1480" s="3"/>
    </row>
    <row r="1481" ht="12.75" customHeight="1">
      <c r="A1481" s="301"/>
      <c r="C1481" s="1"/>
      <c r="D1481" s="2"/>
      <c r="F1481" s="3"/>
      <c r="H1481" s="3"/>
    </row>
    <row r="1482" ht="12.75" customHeight="1">
      <c r="A1482" s="301"/>
      <c r="C1482" s="1"/>
      <c r="D1482" s="2"/>
      <c r="F1482" s="3"/>
      <c r="H1482" s="3"/>
    </row>
    <row r="1483" ht="12.75" customHeight="1">
      <c r="A1483" s="301"/>
      <c r="C1483" s="1"/>
      <c r="D1483" s="2"/>
      <c r="F1483" s="3"/>
      <c r="H1483" s="3"/>
    </row>
    <row r="1484" ht="12.75" customHeight="1">
      <c r="A1484" s="301"/>
      <c r="C1484" s="1"/>
      <c r="D1484" s="2"/>
      <c r="F1484" s="3"/>
      <c r="H1484" s="3"/>
    </row>
    <row r="1485" ht="12.75" customHeight="1">
      <c r="A1485" s="301"/>
      <c r="C1485" s="1"/>
      <c r="D1485" s="2"/>
      <c r="F1485" s="3"/>
      <c r="H1485" s="3"/>
    </row>
    <row r="1486" ht="12.75" customHeight="1">
      <c r="A1486" s="301"/>
      <c r="C1486" s="1"/>
      <c r="D1486" s="2"/>
      <c r="F1486" s="3"/>
      <c r="H1486" s="3"/>
    </row>
    <row r="1487" ht="12.75" customHeight="1">
      <c r="A1487" s="301"/>
      <c r="C1487" s="1"/>
      <c r="D1487" s="2"/>
      <c r="F1487" s="3"/>
      <c r="H1487" s="3"/>
    </row>
    <row r="1488" ht="12.75" customHeight="1">
      <c r="A1488" s="301"/>
      <c r="C1488" s="1"/>
      <c r="D1488" s="2"/>
      <c r="F1488" s="3"/>
      <c r="H1488" s="3"/>
    </row>
    <row r="1489" ht="12.75" customHeight="1">
      <c r="A1489" s="301"/>
      <c r="C1489" s="1"/>
      <c r="D1489" s="2"/>
      <c r="F1489" s="3"/>
      <c r="H1489" s="3"/>
    </row>
    <row r="1490" ht="12.75" customHeight="1">
      <c r="A1490" s="301"/>
      <c r="C1490" s="1"/>
      <c r="D1490" s="2"/>
      <c r="F1490" s="3"/>
      <c r="H1490" s="3"/>
    </row>
    <row r="1491" ht="12.75" customHeight="1">
      <c r="A1491" s="301"/>
      <c r="C1491" s="1"/>
      <c r="D1491" s="2"/>
      <c r="F1491" s="3"/>
      <c r="H1491" s="3"/>
    </row>
    <row r="1492" ht="12.75" customHeight="1">
      <c r="A1492" s="301"/>
      <c r="C1492" s="1"/>
      <c r="D1492" s="2"/>
      <c r="F1492" s="3"/>
      <c r="H1492" s="3"/>
    </row>
    <row r="1493" ht="12.75" customHeight="1">
      <c r="A1493" s="301"/>
      <c r="C1493" s="1"/>
      <c r="D1493" s="2"/>
      <c r="F1493" s="3"/>
      <c r="H1493" s="3"/>
    </row>
    <row r="1494" ht="12.75" customHeight="1">
      <c r="A1494" s="301"/>
      <c r="C1494" s="1"/>
      <c r="D1494" s="2"/>
      <c r="F1494" s="3"/>
      <c r="H1494" s="3"/>
    </row>
    <row r="1495" ht="12.75" customHeight="1">
      <c r="A1495" s="301"/>
      <c r="C1495" s="1"/>
      <c r="D1495" s="2"/>
      <c r="F1495" s="3"/>
      <c r="H1495" s="3"/>
    </row>
    <row r="1496" ht="12.75" customHeight="1">
      <c r="A1496" s="301"/>
      <c r="C1496" s="1"/>
      <c r="D1496" s="2"/>
      <c r="F1496" s="3"/>
      <c r="H1496" s="3"/>
    </row>
    <row r="1497" ht="12.75" customHeight="1">
      <c r="A1497" s="301"/>
      <c r="C1497" s="1"/>
      <c r="D1497" s="2"/>
      <c r="F1497" s="3"/>
      <c r="H1497" s="3"/>
    </row>
    <row r="1498" ht="12.75" customHeight="1">
      <c r="A1498" s="301"/>
      <c r="C1498" s="1"/>
      <c r="D1498" s="2"/>
      <c r="F1498" s="3"/>
      <c r="H1498" s="3"/>
    </row>
    <row r="1499" ht="12.75" customHeight="1">
      <c r="A1499" s="301"/>
      <c r="C1499" s="1"/>
      <c r="D1499" s="2"/>
      <c r="F1499" s="3"/>
      <c r="H1499" s="3"/>
    </row>
    <row r="1500" ht="12.75" customHeight="1">
      <c r="A1500" s="301"/>
      <c r="C1500" s="1"/>
      <c r="D1500" s="2"/>
      <c r="F1500" s="3"/>
      <c r="H1500" s="3"/>
    </row>
    <row r="1501" ht="12.75" customHeight="1">
      <c r="A1501" s="301"/>
      <c r="C1501" s="1"/>
      <c r="D1501" s="2"/>
      <c r="F1501" s="3"/>
      <c r="H1501" s="3"/>
    </row>
    <row r="1502" ht="12.75" customHeight="1">
      <c r="A1502" s="301"/>
      <c r="C1502" s="1"/>
      <c r="D1502" s="2"/>
      <c r="F1502" s="3"/>
      <c r="H1502" s="3"/>
    </row>
    <row r="1503" ht="12.75" customHeight="1">
      <c r="A1503" s="301"/>
      <c r="C1503" s="1"/>
      <c r="D1503" s="2"/>
      <c r="F1503" s="3"/>
      <c r="H1503" s="3"/>
    </row>
    <row r="1504" ht="12.75" customHeight="1">
      <c r="A1504" s="301"/>
      <c r="C1504" s="1"/>
      <c r="D1504" s="2"/>
      <c r="F1504" s="3"/>
      <c r="H1504" s="3"/>
    </row>
    <row r="1505" ht="12.75" customHeight="1">
      <c r="A1505" s="301"/>
      <c r="C1505" s="1"/>
      <c r="D1505" s="2"/>
      <c r="F1505" s="3"/>
      <c r="H1505" s="3"/>
    </row>
    <row r="1506" ht="12.75" customHeight="1">
      <c r="A1506" s="301"/>
      <c r="C1506" s="1"/>
      <c r="D1506" s="2"/>
      <c r="F1506" s="3"/>
      <c r="H1506" s="3"/>
    </row>
    <row r="1507" ht="12.75" customHeight="1">
      <c r="A1507" s="301"/>
      <c r="C1507" s="1"/>
      <c r="D1507" s="2"/>
      <c r="F1507" s="3"/>
      <c r="H1507" s="3"/>
    </row>
    <row r="1508" ht="12.75" customHeight="1">
      <c r="A1508" s="301"/>
      <c r="C1508" s="1"/>
      <c r="D1508" s="2"/>
      <c r="F1508" s="3"/>
      <c r="H1508" s="3"/>
    </row>
    <row r="1509" ht="12.75" customHeight="1">
      <c r="A1509" s="301"/>
      <c r="C1509" s="1"/>
      <c r="D1509" s="2"/>
      <c r="F1509" s="3"/>
      <c r="H1509" s="3"/>
    </row>
    <row r="1510" ht="12.75" customHeight="1">
      <c r="A1510" s="301"/>
      <c r="C1510" s="1"/>
      <c r="D1510" s="2"/>
      <c r="F1510" s="3"/>
      <c r="H1510" s="3"/>
    </row>
    <row r="1511" ht="12.75" customHeight="1">
      <c r="A1511" s="301"/>
      <c r="C1511" s="1"/>
      <c r="D1511" s="2"/>
      <c r="F1511" s="3"/>
      <c r="H1511" s="3"/>
    </row>
    <row r="1512" ht="12.75" customHeight="1">
      <c r="A1512" s="301"/>
      <c r="C1512" s="1"/>
      <c r="D1512" s="2"/>
      <c r="F1512" s="3"/>
      <c r="H1512" s="3"/>
    </row>
    <row r="1513" ht="12.75" customHeight="1">
      <c r="A1513" s="301"/>
      <c r="C1513" s="1"/>
      <c r="D1513" s="2"/>
      <c r="F1513" s="3"/>
      <c r="H1513" s="3"/>
    </row>
    <row r="1514" ht="12.75" customHeight="1">
      <c r="A1514" s="301"/>
      <c r="C1514" s="1"/>
      <c r="D1514" s="2"/>
      <c r="F1514" s="3"/>
      <c r="H1514" s="3"/>
    </row>
    <row r="1515" ht="12.75" customHeight="1">
      <c r="A1515" s="301"/>
      <c r="C1515" s="1"/>
      <c r="D1515" s="2"/>
      <c r="F1515" s="3"/>
      <c r="H1515" s="3"/>
    </row>
    <row r="1516" ht="12.75" customHeight="1">
      <c r="A1516" s="301"/>
      <c r="C1516" s="1"/>
      <c r="D1516" s="2"/>
      <c r="F1516" s="3"/>
      <c r="H1516" s="3"/>
    </row>
    <row r="1517" ht="12.75" customHeight="1">
      <c r="A1517" s="301"/>
      <c r="C1517" s="1"/>
      <c r="D1517" s="2"/>
      <c r="F1517" s="3"/>
      <c r="H1517" s="3"/>
    </row>
    <row r="1518" ht="12.75" customHeight="1">
      <c r="A1518" s="301"/>
      <c r="C1518" s="1"/>
      <c r="D1518" s="2"/>
      <c r="F1518" s="3"/>
      <c r="H1518" s="3"/>
    </row>
    <row r="1519" ht="12.75" customHeight="1">
      <c r="A1519" s="301"/>
      <c r="C1519" s="1"/>
      <c r="D1519" s="2"/>
      <c r="F1519" s="3"/>
      <c r="H1519" s="3"/>
    </row>
    <row r="1520" ht="12.75" customHeight="1">
      <c r="A1520" s="301"/>
      <c r="C1520" s="1"/>
      <c r="D1520" s="2"/>
      <c r="F1520" s="3"/>
      <c r="H1520" s="3"/>
    </row>
    <row r="1521" ht="12.75" customHeight="1">
      <c r="A1521" s="301"/>
      <c r="C1521" s="1"/>
      <c r="D1521" s="2"/>
      <c r="F1521" s="3"/>
      <c r="H1521" s="3"/>
    </row>
    <row r="1522" ht="12.75" customHeight="1">
      <c r="A1522" s="301"/>
      <c r="C1522" s="1"/>
      <c r="D1522" s="2"/>
      <c r="F1522" s="3"/>
      <c r="H1522" s="3"/>
    </row>
    <row r="1523" ht="12.75" customHeight="1">
      <c r="A1523" s="301"/>
      <c r="C1523" s="1"/>
      <c r="D1523" s="2"/>
      <c r="F1523" s="3"/>
      <c r="H1523" s="3"/>
    </row>
    <row r="1524" ht="12.75" customHeight="1">
      <c r="A1524" s="301"/>
      <c r="C1524" s="1"/>
      <c r="D1524" s="2"/>
      <c r="F1524" s="3"/>
      <c r="H1524" s="3"/>
    </row>
    <row r="1525" ht="12.75" customHeight="1">
      <c r="A1525" s="301"/>
      <c r="C1525" s="1"/>
      <c r="D1525" s="2"/>
      <c r="F1525" s="3"/>
      <c r="H1525" s="3"/>
    </row>
    <row r="1526" ht="12.75" customHeight="1">
      <c r="A1526" s="301"/>
      <c r="C1526" s="1"/>
      <c r="D1526" s="2"/>
      <c r="F1526" s="3"/>
      <c r="H1526" s="3"/>
    </row>
    <row r="1527" ht="12.75" customHeight="1">
      <c r="A1527" s="301"/>
      <c r="C1527" s="1"/>
      <c r="D1527" s="2"/>
      <c r="F1527" s="3"/>
      <c r="H1527" s="3"/>
    </row>
    <row r="1528" ht="12.75" customHeight="1">
      <c r="A1528" s="301"/>
      <c r="C1528" s="1"/>
      <c r="D1528" s="2"/>
      <c r="F1528" s="3"/>
      <c r="H1528" s="3"/>
    </row>
    <row r="1529" ht="12.75" customHeight="1">
      <c r="A1529" s="301"/>
      <c r="C1529" s="1"/>
      <c r="D1529" s="2"/>
      <c r="F1529" s="3"/>
      <c r="H1529" s="3"/>
    </row>
    <row r="1530" ht="12.75" customHeight="1">
      <c r="A1530" s="301"/>
      <c r="C1530" s="1"/>
      <c r="D1530" s="2"/>
      <c r="F1530" s="3"/>
      <c r="H1530" s="3"/>
    </row>
    <row r="1531" ht="12.75" customHeight="1">
      <c r="A1531" s="301"/>
      <c r="C1531" s="1"/>
      <c r="D1531" s="2"/>
      <c r="F1531" s="3"/>
      <c r="H1531" s="3"/>
    </row>
    <row r="1532" ht="12.75" customHeight="1">
      <c r="A1532" s="301"/>
      <c r="C1532" s="1"/>
      <c r="D1532" s="2"/>
      <c r="F1532" s="3"/>
      <c r="H1532" s="3"/>
    </row>
    <row r="1533" ht="12.75" customHeight="1">
      <c r="A1533" s="301"/>
      <c r="C1533" s="1"/>
      <c r="D1533" s="2"/>
      <c r="F1533" s="3"/>
      <c r="H1533" s="3"/>
    </row>
    <row r="1534" ht="12.75" customHeight="1">
      <c r="A1534" s="301"/>
      <c r="C1534" s="1"/>
      <c r="D1534" s="2"/>
      <c r="F1534" s="3"/>
      <c r="H1534" s="3"/>
    </row>
    <row r="1535" ht="12.75" customHeight="1">
      <c r="A1535" s="301"/>
      <c r="C1535" s="1"/>
      <c r="D1535" s="2"/>
      <c r="F1535" s="3"/>
      <c r="H1535" s="3"/>
    </row>
    <row r="1536" ht="12.75" customHeight="1">
      <c r="A1536" s="301"/>
      <c r="C1536" s="1"/>
      <c r="D1536" s="2"/>
      <c r="F1536" s="3"/>
      <c r="H1536" s="3"/>
    </row>
    <row r="1537" ht="12.75" customHeight="1">
      <c r="A1537" s="301"/>
      <c r="C1537" s="1"/>
      <c r="D1537" s="2"/>
      <c r="F1537" s="3"/>
      <c r="H1537" s="3"/>
    </row>
    <row r="1538" ht="12.75" customHeight="1">
      <c r="A1538" s="301"/>
      <c r="C1538" s="1"/>
      <c r="D1538" s="2"/>
      <c r="F1538" s="3"/>
      <c r="H1538" s="3"/>
    </row>
    <row r="1539" ht="12.75" customHeight="1">
      <c r="A1539" s="301"/>
      <c r="C1539" s="1"/>
      <c r="D1539" s="2"/>
      <c r="F1539" s="3"/>
      <c r="H1539" s="3"/>
    </row>
    <row r="1540" ht="12.75" customHeight="1">
      <c r="A1540" s="301"/>
      <c r="C1540" s="1"/>
      <c r="D1540" s="2"/>
      <c r="F1540" s="3"/>
      <c r="H1540" s="3"/>
    </row>
    <row r="1541" ht="12.75" customHeight="1">
      <c r="A1541" s="301"/>
      <c r="C1541" s="1"/>
      <c r="D1541" s="2"/>
      <c r="F1541" s="3"/>
      <c r="H1541" s="3"/>
    </row>
    <row r="1542" ht="12.75" customHeight="1">
      <c r="A1542" s="301"/>
      <c r="C1542" s="1"/>
      <c r="D1542" s="2"/>
      <c r="F1542" s="3"/>
      <c r="H1542" s="3"/>
    </row>
    <row r="1543" ht="12.75" customHeight="1">
      <c r="A1543" s="301"/>
      <c r="C1543" s="1"/>
      <c r="D1543" s="2"/>
      <c r="F1543" s="3"/>
      <c r="H1543" s="3"/>
    </row>
    <row r="1544" ht="12.75" customHeight="1">
      <c r="A1544" s="301"/>
      <c r="C1544" s="1"/>
      <c r="D1544" s="2"/>
      <c r="F1544" s="3"/>
      <c r="H1544" s="3"/>
    </row>
    <row r="1545" ht="12.75" customHeight="1">
      <c r="A1545" s="301"/>
      <c r="C1545" s="1"/>
      <c r="D1545" s="2"/>
      <c r="F1545" s="3"/>
      <c r="H1545" s="3"/>
    </row>
    <row r="1546" ht="12.75" customHeight="1">
      <c r="A1546" s="301"/>
      <c r="C1546" s="1"/>
      <c r="D1546" s="2"/>
      <c r="F1546" s="3"/>
      <c r="H1546" s="3"/>
    </row>
    <row r="1547" ht="12.75" customHeight="1">
      <c r="A1547" s="301"/>
      <c r="C1547" s="1"/>
      <c r="D1547" s="2"/>
      <c r="F1547" s="3"/>
      <c r="H1547" s="3"/>
    </row>
    <row r="1548" ht="12.75" customHeight="1">
      <c r="A1548" s="301"/>
      <c r="C1548" s="1"/>
      <c r="D1548" s="2"/>
      <c r="F1548" s="3"/>
      <c r="H1548" s="3"/>
    </row>
    <row r="1549" ht="12.75" customHeight="1">
      <c r="A1549" s="301"/>
      <c r="C1549" s="1"/>
      <c r="D1549" s="2"/>
      <c r="F1549" s="3"/>
      <c r="H1549" s="3"/>
    </row>
    <row r="1550" ht="12.75" customHeight="1">
      <c r="A1550" s="301"/>
      <c r="C1550" s="1"/>
      <c r="D1550" s="2"/>
      <c r="F1550" s="3"/>
      <c r="H1550" s="3"/>
    </row>
    <row r="1551" ht="12.75" customHeight="1">
      <c r="A1551" s="301"/>
      <c r="C1551" s="1"/>
      <c r="D1551" s="2"/>
      <c r="F1551" s="3"/>
      <c r="H1551" s="3"/>
    </row>
    <row r="1552" ht="12.75" customHeight="1">
      <c r="A1552" s="301"/>
      <c r="C1552" s="1"/>
      <c r="D1552" s="2"/>
      <c r="F1552" s="3"/>
      <c r="H1552" s="3"/>
    </row>
    <row r="1553" ht="12.75" customHeight="1">
      <c r="A1553" s="301"/>
      <c r="C1553" s="1"/>
      <c r="D1553" s="2"/>
      <c r="F1553" s="3"/>
      <c r="H1553" s="3"/>
    </row>
    <row r="1554" ht="12.75" customHeight="1">
      <c r="A1554" s="301"/>
      <c r="C1554" s="1"/>
      <c r="D1554" s="2"/>
      <c r="F1554" s="3"/>
      <c r="H1554" s="3"/>
    </row>
    <row r="1555" ht="12.75" customHeight="1">
      <c r="A1555" s="301"/>
      <c r="C1555" s="1"/>
      <c r="D1555" s="2"/>
      <c r="F1555" s="3"/>
      <c r="H1555" s="3"/>
    </row>
    <row r="1556" ht="12.75" customHeight="1">
      <c r="A1556" s="301"/>
      <c r="C1556" s="1"/>
      <c r="D1556" s="2"/>
      <c r="F1556" s="3"/>
      <c r="H1556" s="3"/>
    </row>
    <row r="1557" ht="12.75" customHeight="1">
      <c r="A1557" s="301"/>
      <c r="C1557" s="1"/>
      <c r="D1557" s="2"/>
      <c r="F1557" s="3"/>
      <c r="H1557" s="3"/>
    </row>
    <row r="1558" ht="12.75" customHeight="1">
      <c r="A1558" s="301"/>
      <c r="C1558" s="1"/>
      <c r="D1558" s="2"/>
      <c r="F1558" s="3"/>
      <c r="H1558" s="3"/>
    </row>
    <row r="1559" ht="12.75" customHeight="1">
      <c r="A1559" s="301"/>
      <c r="C1559" s="1"/>
      <c r="D1559" s="2"/>
      <c r="F1559" s="3"/>
      <c r="H1559" s="3"/>
    </row>
    <row r="1560" ht="12.75" customHeight="1">
      <c r="A1560" s="301"/>
      <c r="C1560" s="1"/>
      <c r="D1560" s="2"/>
      <c r="F1560" s="3"/>
      <c r="H1560" s="3"/>
    </row>
    <row r="1561" ht="12.75" customHeight="1">
      <c r="A1561" s="301"/>
      <c r="C1561" s="1"/>
      <c r="D1561" s="2"/>
      <c r="F1561" s="3"/>
      <c r="H1561" s="3"/>
    </row>
    <row r="1562" ht="12.75" customHeight="1">
      <c r="A1562" s="301"/>
      <c r="C1562" s="1"/>
      <c r="D1562" s="2"/>
      <c r="F1562" s="3"/>
      <c r="H1562" s="3"/>
    </row>
    <row r="1563" ht="12.75" customHeight="1">
      <c r="A1563" s="301"/>
      <c r="C1563" s="1"/>
      <c r="D1563" s="2"/>
      <c r="F1563" s="3"/>
      <c r="H1563" s="3"/>
    </row>
    <row r="1564" ht="12.75" customHeight="1">
      <c r="A1564" s="301"/>
      <c r="C1564" s="1"/>
      <c r="D1564" s="2"/>
      <c r="F1564" s="3"/>
      <c r="H1564" s="3"/>
    </row>
    <row r="1565" ht="12.75" customHeight="1">
      <c r="A1565" s="301"/>
      <c r="C1565" s="1"/>
      <c r="D1565" s="2"/>
      <c r="F1565" s="3"/>
      <c r="H1565" s="3"/>
    </row>
    <row r="1566" ht="12.75" customHeight="1">
      <c r="A1566" s="301"/>
      <c r="C1566" s="1"/>
      <c r="D1566" s="2"/>
      <c r="F1566" s="3"/>
      <c r="H1566" s="3"/>
    </row>
    <row r="1567" ht="12.75" customHeight="1">
      <c r="A1567" s="301"/>
      <c r="C1567" s="1"/>
      <c r="D1567" s="2"/>
      <c r="F1567" s="3"/>
      <c r="H1567" s="3"/>
    </row>
    <row r="1568" ht="12.75" customHeight="1">
      <c r="A1568" s="301"/>
      <c r="C1568" s="1"/>
      <c r="D1568" s="2"/>
      <c r="F1568" s="3"/>
      <c r="H1568" s="3"/>
    </row>
    <row r="1569" ht="12.75" customHeight="1">
      <c r="A1569" s="301"/>
      <c r="C1569" s="1"/>
      <c r="D1569" s="2"/>
      <c r="F1569" s="3"/>
      <c r="H1569" s="3"/>
    </row>
    <row r="1570" ht="12.75" customHeight="1">
      <c r="A1570" s="301"/>
      <c r="C1570" s="1"/>
      <c r="D1570" s="2"/>
      <c r="F1570" s="3"/>
      <c r="H1570" s="3"/>
    </row>
    <row r="1571" ht="12.75" customHeight="1">
      <c r="A1571" s="301"/>
      <c r="C1571" s="1"/>
      <c r="D1571" s="2"/>
      <c r="F1571" s="3"/>
      <c r="H1571" s="3"/>
    </row>
    <row r="1572" ht="12.75" customHeight="1">
      <c r="A1572" s="301"/>
      <c r="C1572" s="1"/>
      <c r="D1572" s="2"/>
      <c r="F1572" s="3"/>
      <c r="H1572" s="3"/>
    </row>
    <row r="1573" ht="12.75" customHeight="1">
      <c r="A1573" s="301"/>
      <c r="C1573" s="1"/>
      <c r="D1573" s="2"/>
      <c r="F1573" s="3"/>
      <c r="H1573" s="3"/>
    </row>
    <row r="1574" ht="12.75" customHeight="1">
      <c r="A1574" s="301"/>
      <c r="C1574" s="1"/>
      <c r="D1574" s="2"/>
      <c r="F1574" s="3"/>
      <c r="H1574" s="3"/>
    </row>
    <row r="1575" ht="12.75" customHeight="1">
      <c r="A1575" s="301"/>
      <c r="C1575" s="1"/>
      <c r="D1575" s="2"/>
      <c r="F1575" s="3"/>
      <c r="H1575" s="3"/>
    </row>
    <row r="1576" ht="12.75" customHeight="1">
      <c r="A1576" s="301"/>
      <c r="C1576" s="1"/>
      <c r="D1576" s="2"/>
      <c r="F1576" s="3"/>
      <c r="H1576" s="3"/>
    </row>
    <row r="1577" ht="12.75" customHeight="1">
      <c r="A1577" s="301"/>
      <c r="C1577" s="1"/>
      <c r="D1577" s="2"/>
      <c r="F1577" s="3"/>
      <c r="H1577" s="3"/>
    </row>
    <row r="1578" ht="12.75" customHeight="1">
      <c r="A1578" s="301"/>
      <c r="C1578" s="1"/>
      <c r="D1578" s="2"/>
      <c r="F1578" s="3"/>
      <c r="H1578" s="3"/>
    </row>
    <row r="1579" ht="12.75" customHeight="1">
      <c r="A1579" s="301"/>
      <c r="C1579" s="1"/>
      <c r="D1579" s="2"/>
      <c r="F1579" s="3"/>
      <c r="H1579" s="3"/>
    </row>
    <row r="1580" ht="12.75" customHeight="1">
      <c r="A1580" s="301"/>
      <c r="C1580" s="1"/>
      <c r="D1580" s="2"/>
      <c r="F1580" s="3"/>
      <c r="H1580" s="3"/>
    </row>
    <row r="1581" ht="12.75" customHeight="1">
      <c r="A1581" s="301"/>
      <c r="C1581" s="1"/>
      <c r="D1581" s="2"/>
      <c r="F1581" s="3"/>
      <c r="H1581" s="3"/>
    </row>
    <row r="1582" ht="12.75" customHeight="1">
      <c r="A1582" s="301"/>
      <c r="C1582" s="1"/>
      <c r="D1582" s="2"/>
      <c r="F1582" s="3"/>
      <c r="H1582" s="3"/>
    </row>
    <row r="1583" ht="12.75" customHeight="1">
      <c r="A1583" s="301"/>
      <c r="C1583" s="1"/>
      <c r="D1583" s="2"/>
      <c r="F1583" s="3"/>
      <c r="H1583" s="3"/>
    </row>
    <row r="1584" ht="12.75" customHeight="1">
      <c r="A1584" s="301"/>
      <c r="C1584" s="1"/>
      <c r="D1584" s="2"/>
      <c r="F1584" s="3"/>
      <c r="H1584" s="3"/>
    </row>
    <row r="1585" ht="12.75" customHeight="1">
      <c r="A1585" s="301"/>
      <c r="C1585" s="1"/>
      <c r="D1585" s="2"/>
      <c r="F1585" s="3"/>
      <c r="H1585" s="3"/>
    </row>
    <row r="1586" ht="12.75" customHeight="1">
      <c r="A1586" s="301"/>
      <c r="C1586" s="1"/>
      <c r="D1586" s="2"/>
      <c r="F1586" s="3"/>
      <c r="H1586" s="3"/>
    </row>
    <row r="1587" ht="12.75" customHeight="1">
      <c r="A1587" s="301"/>
      <c r="C1587" s="1"/>
      <c r="D1587" s="2"/>
      <c r="F1587" s="3"/>
      <c r="H1587" s="3"/>
    </row>
    <row r="1588" ht="12.75" customHeight="1">
      <c r="A1588" s="301"/>
      <c r="C1588" s="1"/>
      <c r="D1588" s="2"/>
      <c r="F1588" s="3"/>
      <c r="H1588" s="3"/>
    </row>
    <row r="1589" ht="12.75" customHeight="1">
      <c r="A1589" s="301"/>
      <c r="C1589" s="1"/>
      <c r="D1589" s="2"/>
      <c r="F1589" s="3"/>
      <c r="H1589" s="3"/>
    </row>
    <row r="1590" ht="12.75" customHeight="1">
      <c r="A1590" s="301"/>
      <c r="C1590" s="1"/>
      <c r="D1590" s="2"/>
      <c r="F1590" s="3"/>
      <c r="H1590" s="3"/>
    </row>
    <row r="1591" ht="12.75" customHeight="1">
      <c r="A1591" s="301"/>
      <c r="C1591" s="1"/>
      <c r="D1591" s="2"/>
      <c r="F1591" s="3"/>
      <c r="H1591" s="3"/>
    </row>
    <row r="1592" ht="12.75" customHeight="1">
      <c r="A1592" s="301"/>
      <c r="C1592" s="1"/>
      <c r="D1592" s="2"/>
      <c r="F1592" s="3"/>
      <c r="H1592" s="3"/>
    </row>
    <row r="1593" ht="12.75" customHeight="1">
      <c r="A1593" s="301"/>
      <c r="C1593" s="1"/>
      <c r="D1593" s="2"/>
      <c r="F1593" s="3"/>
      <c r="H1593" s="3"/>
    </row>
    <row r="1594" ht="12.75" customHeight="1">
      <c r="A1594" s="301"/>
      <c r="C1594" s="1"/>
      <c r="D1594" s="2"/>
      <c r="F1594" s="3"/>
      <c r="H1594" s="3"/>
    </row>
    <row r="1595" ht="12.75" customHeight="1">
      <c r="A1595" s="301"/>
      <c r="C1595" s="1"/>
      <c r="D1595" s="2"/>
      <c r="F1595" s="3"/>
      <c r="H1595" s="3"/>
    </row>
    <row r="1596" ht="12.75" customHeight="1">
      <c r="A1596" s="301"/>
      <c r="C1596" s="1"/>
      <c r="D1596" s="2"/>
      <c r="F1596" s="3"/>
      <c r="H1596" s="3"/>
    </row>
    <row r="1597" ht="12.75" customHeight="1">
      <c r="A1597" s="301"/>
      <c r="C1597" s="1"/>
      <c r="D1597" s="2"/>
      <c r="F1597" s="3"/>
      <c r="H1597" s="3"/>
    </row>
    <row r="1598" ht="12.75" customHeight="1">
      <c r="A1598" s="301"/>
      <c r="C1598" s="1"/>
      <c r="D1598" s="2"/>
      <c r="F1598" s="3"/>
      <c r="H1598" s="3"/>
    </row>
    <row r="1599" ht="12.75" customHeight="1">
      <c r="A1599" s="301"/>
      <c r="C1599" s="1"/>
      <c r="D1599" s="2"/>
      <c r="F1599" s="3"/>
      <c r="H1599" s="3"/>
    </row>
    <row r="1600" ht="12.75" customHeight="1">
      <c r="A1600" s="301"/>
      <c r="C1600" s="1"/>
      <c r="D1600" s="2"/>
      <c r="F1600" s="3"/>
      <c r="H1600" s="3"/>
    </row>
    <row r="1601" ht="12.75" customHeight="1">
      <c r="A1601" s="301"/>
      <c r="C1601" s="1"/>
      <c r="D1601" s="2"/>
      <c r="F1601" s="3"/>
      <c r="H1601" s="3"/>
    </row>
    <row r="1602" ht="12.75" customHeight="1">
      <c r="A1602" s="301"/>
      <c r="C1602" s="1"/>
      <c r="D1602" s="2"/>
      <c r="F1602" s="3"/>
      <c r="H1602" s="3"/>
    </row>
    <row r="1603" ht="12.75" customHeight="1">
      <c r="A1603" s="301"/>
      <c r="C1603" s="1"/>
      <c r="D1603" s="2"/>
      <c r="F1603" s="3"/>
      <c r="H1603" s="3"/>
    </row>
    <row r="1604" ht="12.75" customHeight="1">
      <c r="A1604" s="301"/>
      <c r="C1604" s="1"/>
      <c r="D1604" s="2"/>
      <c r="F1604" s="3"/>
      <c r="H1604" s="3"/>
    </row>
    <row r="1605" ht="12.75" customHeight="1">
      <c r="A1605" s="301"/>
      <c r="C1605" s="1"/>
      <c r="D1605" s="2"/>
      <c r="F1605" s="3"/>
      <c r="H1605" s="3"/>
    </row>
    <row r="1606" ht="12.75" customHeight="1">
      <c r="A1606" s="301"/>
      <c r="C1606" s="1"/>
      <c r="D1606" s="2"/>
      <c r="F1606" s="3"/>
      <c r="H1606" s="3"/>
    </row>
    <row r="1607" ht="12.75" customHeight="1">
      <c r="A1607" s="301"/>
      <c r="C1607" s="1"/>
      <c r="D1607" s="2"/>
      <c r="F1607" s="3"/>
      <c r="H1607" s="3"/>
    </row>
    <row r="1608" ht="12.75" customHeight="1">
      <c r="A1608" s="301"/>
      <c r="C1608" s="1"/>
      <c r="D1608" s="2"/>
      <c r="F1608" s="3"/>
      <c r="H1608" s="3"/>
    </row>
    <row r="1609" ht="12.75" customHeight="1">
      <c r="A1609" s="301"/>
      <c r="C1609" s="1"/>
      <c r="D1609" s="2"/>
      <c r="F1609" s="3"/>
      <c r="H1609" s="3"/>
    </row>
    <row r="1610" ht="12.75" customHeight="1">
      <c r="A1610" s="301"/>
      <c r="C1610" s="1"/>
      <c r="D1610" s="2"/>
      <c r="F1610" s="3"/>
      <c r="H1610" s="3"/>
    </row>
    <row r="1611" ht="12.75" customHeight="1">
      <c r="A1611" s="301"/>
      <c r="C1611" s="1"/>
      <c r="D1611" s="2"/>
      <c r="F1611" s="3"/>
      <c r="H1611" s="3"/>
    </row>
    <row r="1612" ht="12.75" customHeight="1">
      <c r="A1612" s="301"/>
      <c r="C1612" s="1"/>
      <c r="D1612" s="2"/>
      <c r="F1612" s="3"/>
      <c r="H1612" s="3"/>
    </row>
    <row r="1613" ht="12.75" customHeight="1">
      <c r="A1613" s="301"/>
      <c r="C1613" s="1"/>
      <c r="D1613" s="2"/>
      <c r="F1613" s="3"/>
      <c r="H1613" s="3"/>
    </row>
    <row r="1614" ht="12.75" customHeight="1">
      <c r="A1614" s="301"/>
      <c r="C1614" s="1"/>
      <c r="D1614" s="2"/>
      <c r="F1614" s="3"/>
      <c r="H1614" s="3"/>
    </row>
    <row r="1615" ht="12.75" customHeight="1">
      <c r="A1615" s="301"/>
      <c r="C1615" s="1"/>
      <c r="D1615" s="2"/>
      <c r="F1615" s="3"/>
      <c r="H1615" s="3"/>
    </row>
    <row r="1616" ht="12.75" customHeight="1">
      <c r="A1616" s="301"/>
      <c r="C1616" s="1"/>
      <c r="D1616" s="2"/>
      <c r="F1616" s="3"/>
      <c r="H1616" s="3"/>
    </row>
    <row r="1617" ht="12.75" customHeight="1">
      <c r="A1617" s="301"/>
      <c r="C1617" s="1"/>
      <c r="D1617" s="2"/>
      <c r="F1617" s="3"/>
      <c r="H1617" s="3"/>
    </row>
    <row r="1618" ht="12.75" customHeight="1">
      <c r="A1618" s="301"/>
      <c r="C1618" s="1"/>
      <c r="D1618" s="2"/>
      <c r="F1618" s="3"/>
      <c r="H1618" s="3"/>
    </row>
    <row r="1619" ht="12.75" customHeight="1">
      <c r="A1619" s="301"/>
      <c r="C1619" s="1"/>
      <c r="D1619" s="2"/>
      <c r="F1619" s="3"/>
      <c r="H1619" s="3"/>
    </row>
    <row r="1620" ht="12.75" customHeight="1">
      <c r="A1620" s="301"/>
      <c r="C1620" s="1"/>
      <c r="D1620" s="2"/>
      <c r="F1620" s="3"/>
      <c r="H1620" s="3"/>
    </row>
    <row r="1621" ht="12.75" customHeight="1">
      <c r="A1621" s="301"/>
      <c r="C1621" s="1"/>
      <c r="D1621" s="2"/>
      <c r="F1621" s="3"/>
      <c r="H1621" s="3"/>
    </row>
    <row r="1622" ht="12.75" customHeight="1">
      <c r="A1622" s="301"/>
      <c r="C1622" s="1"/>
      <c r="D1622" s="2"/>
      <c r="F1622" s="3"/>
      <c r="H1622" s="3"/>
    </row>
    <row r="1623" ht="12.75" customHeight="1">
      <c r="A1623" s="301"/>
      <c r="C1623" s="1"/>
      <c r="D1623" s="2"/>
      <c r="F1623" s="3"/>
      <c r="H1623" s="3"/>
    </row>
    <row r="1624" ht="12.75" customHeight="1">
      <c r="A1624" s="301"/>
      <c r="C1624" s="1"/>
      <c r="D1624" s="2"/>
      <c r="F1624" s="3"/>
      <c r="H1624" s="3"/>
    </row>
    <row r="1625" ht="12.75" customHeight="1">
      <c r="A1625" s="301"/>
      <c r="C1625" s="1"/>
      <c r="D1625" s="2"/>
      <c r="F1625" s="3"/>
      <c r="H1625" s="3"/>
    </row>
    <row r="1626" ht="12.75" customHeight="1">
      <c r="A1626" s="301"/>
      <c r="C1626" s="1"/>
      <c r="D1626" s="2"/>
      <c r="F1626" s="3"/>
      <c r="H1626" s="3"/>
    </row>
    <row r="1627" ht="12.75" customHeight="1">
      <c r="A1627" s="301"/>
      <c r="C1627" s="1"/>
      <c r="D1627" s="2"/>
      <c r="F1627" s="3"/>
      <c r="H1627" s="3"/>
    </row>
    <row r="1628" ht="12.75" customHeight="1">
      <c r="A1628" s="301"/>
      <c r="C1628" s="1"/>
      <c r="D1628" s="2"/>
      <c r="F1628" s="3"/>
      <c r="H1628" s="3"/>
    </row>
    <row r="1629" ht="12.75" customHeight="1">
      <c r="A1629" s="301"/>
      <c r="C1629" s="1"/>
      <c r="D1629" s="2"/>
      <c r="F1629" s="3"/>
      <c r="H1629" s="3"/>
    </row>
    <row r="1630" ht="12.75" customHeight="1">
      <c r="A1630" s="301"/>
      <c r="C1630" s="1"/>
      <c r="D1630" s="2"/>
      <c r="F1630" s="3"/>
      <c r="H1630" s="3"/>
    </row>
    <row r="1631" ht="12.75" customHeight="1">
      <c r="A1631" s="301"/>
      <c r="C1631" s="1"/>
      <c r="D1631" s="2"/>
      <c r="F1631" s="3"/>
      <c r="H1631" s="3"/>
    </row>
    <row r="1632" ht="12.75" customHeight="1">
      <c r="A1632" s="301"/>
      <c r="C1632" s="1"/>
      <c r="D1632" s="2"/>
      <c r="F1632" s="3"/>
      <c r="H1632" s="3"/>
    </row>
    <row r="1633" ht="12.75" customHeight="1">
      <c r="A1633" s="301"/>
      <c r="C1633" s="1"/>
      <c r="D1633" s="2"/>
      <c r="F1633" s="3"/>
      <c r="H1633" s="3"/>
    </row>
    <row r="1634" ht="12.75" customHeight="1">
      <c r="A1634" s="301"/>
      <c r="C1634" s="1"/>
      <c r="D1634" s="2"/>
      <c r="F1634" s="3"/>
      <c r="H1634" s="3"/>
    </row>
    <row r="1635" ht="12.75" customHeight="1">
      <c r="A1635" s="301"/>
      <c r="C1635" s="1"/>
      <c r="D1635" s="2"/>
      <c r="F1635" s="3"/>
      <c r="H1635" s="3"/>
    </row>
    <row r="1636" ht="12.75" customHeight="1">
      <c r="A1636" s="301"/>
      <c r="C1636" s="1"/>
      <c r="D1636" s="2"/>
      <c r="F1636" s="3"/>
      <c r="H1636" s="3"/>
    </row>
    <row r="1637" ht="12.75" customHeight="1">
      <c r="A1637" s="301"/>
      <c r="C1637" s="1"/>
      <c r="D1637" s="2"/>
      <c r="F1637" s="3"/>
      <c r="H1637" s="3"/>
    </row>
    <row r="1638" ht="12.75" customHeight="1">
      <c r="A1638" s="301"/>
      <c r="C1638" s="1"/>
      <c r="D1638" s="2"/>
      <c r="F1638" s="3"/>
      <c r="H1638" s="3"/>
    </row>
    <row r="1639" ht="12.75" customHeight="1">
      <c r="A1639" s="301"/>
      <c r="C1639" s="1"/>
      <c r="D1639" s="2"/>
      <c r="F1639" s="3"/>
      <c r="H1639" s="3"/>
    </row>
    <row r="1640" ht="12.75" customHeight="1">
      <c r="A1640" s="301"/>
      <c r="C1640" s="1"/>
      <c r="D1640" s="2"/>
      <c r="F1640" s="3"/>
      <c r="H1640" s="3"/>
    </row>
    <row r="1641" ht="12.75" customHeight="1">
      <c r="A1641" s="301"/>
      <c r="C1641" s="1"/>
      <c r="D1641" s="2"/>
      <c r="F1641" s="3"/>
      <c r="H1641" s="3"/>
    </row>
    <row r="1642" ht="12.75" customHeight="1">
      <c r="A1642" s="301"/>
      <c r="C1642" s="1"/>
      <c r="D1642" s="2"/>
      <c r="F1642" s="3"/>
      <c r="H1642" s="3"/>
    </row>
    <row r="1643" ht="12.75" customHeight="1">
      <c r="A1643" s="301"/>
      <c r="C1643" s="1"/>
      <c r="D1643" s="2"/>
      <c r="F1643" s="3"/>
      <c r="H1643" s="3"/>
    </row>
    <row r="1644" ht="12.75" customHeight="1">
      <c r="A1644" s="301"/>
      <c r="C1644" s="1"/>
      <c r="D1644" s="2"/>
      <c r="F1644" s="3"/>
      <c r="H1644" s="3"/>
    </row>
    <row r="1645" ht="12.75" customHeight="1">
      <c r="A1645" s="301"/>
      <c r="C1645" s="1"/>
      <c r="D1645" s="2"/>
      <c r="F1645" s="3"/>
      <c r="H1645" s="3"/>
    </row>
    <row r="1646" ht="12.75" customHeight="1">
      <c r="A1646" s="301"/>
      <c r="C1646" s="1"/>
      <c r="D1646" s="2"/>
      <c r="F1646" s="3"/>
      <c r="H1646" s="3"/>
    </row>
    <row r="1647" ht="12.75" customHeight="1">
      <c r="A1647" s="301"/>
      <c r="C1647" s="1"/>
      <c r="D1647" s="2"/>
      <c r="F1647" s="3"/>
      <c r="H1647" s="3"/>
    </row>
    <row r="1648" ht="12.75" customHeight="1">
      <c r="A1648" s="301"/>
      <c r="C1648" s="1"/>
      <c r="D1648" s="2"/>
      <c r="F1648" s="3"/>
      <c r="H1648" s="3"/>
    </row>
    <row r="1649" ht="12.75" customHeight="1">
      <c r="A1649" s="301"/>
      <c r="C1649" s="1"/>
      <c r="D1649" s="2"/>
      <c r="F1649" s="3"/>
      <c r="H1649" s="3"/>
    </row>
    <row r="1650" ht="12.75" customHeight="1">
      <c r="A1650" s="301"/>
      <c r="C1650" s="1"/>
      <c r="D1650" s="2"/>
      <c r="F1650" s="3"/>
      <c r="H1650" s="3"/>
    </row>
    <row r="1651" ht="12.75" customHeight="1">
      <c r="A1651" s="301"/>
      <c r="C1651" s="1"/>
      <c r="D1651" s="2"/>
      <c r="F1651" s="3"/>
      <c r="H1651" s="3"/>
    </row>
    <row r="1652" ht="12.75" customHeight="1">
      <c r="A1652" s="301"/>
      <c r="C1652" s="1"/>
      <c r="D1652" s="2"/>
      <c r="F1652" s="3"/>
      <c r="H1652" s="3"/>
    </row>
    <row r="1653" ht="12.75" customHeight="1">
      <c r="A1653" s="301"/>
      <c r="C1653" s="1"/>
      <c r="D1653" s="2"/>
      <c r="F1653" s="3"/>
      <c r="H1653" s="3"/>
    </row>
    <row r="1654" ht="12.75" customHeight="1">
      <c r="A1654" s="301"/>
      <c r="C1654" s="1"/>
      <c r="D1654" s="2"/>
      <c r="F1654" s="3"/>
      <c r="H1654" s="3"/>
    </row>
    <row r="1655" ht="12.75" customHeight="1">
      <c r="A1655" s="301"/>
      <c r="C1655" s="1"/>
      <c r="D1655" s="2"/>
      <c r="F1655" s="3"/>
      <c r="H1655" s="3"/>
    </row>
    <row r="1656" ht="12.75" customHeight="1">
      <c r="A1656" s="301"/>
      <c r="C1656" s="1"/>
      <c r="D1656" s="2"/>
      <c r="F1656" s="3"/>
      <c r="H1656" s="3"/>
    </row>
    <row r="1657" ht="12.75" customHeight="1">
      <c r="A1657" s="301"/>
      <c r="C1657" s="1"/>
      <c r="D1657" s="2"/>
      <c r="F1657" s="3"/>
      <c r="H1657" s="3"/>
    </row>
    <row r="1658" ht="12.75" customHeight="1">
      <c r="A1658" s="301"/>
      <c r="C1658" s="1"/>
      <c r="D1658" s="2"/>
      <c r="F1658" s="3"/>
      <c r="H1658" s="3"/>
    </row>
    <row r="1659" ht="12.75" customHeight="1">
      <c r="A1659" s="301"/>
      <c r="C1659" s="1"/>
      <c r="D1659" s="2"/>
      <c r="F1659" s="3"/>
      <c r="H1659" s="3"/>
    </row>
    <row r="1660" ht="12.75" customHeight="1">
      <c r="A1660" s="301"/>
      <c r="C1660" s="1"/>
      <c r="D1660" s="2"/>
      <c r="F1660" s="3"/>
      <c r="H1660" s="3"/>
    </row>
    <row r="1661" ht="12.75" customHeight="1">
      <c r="A1661" s="301"/>
      <c r="C1661" s="1"/>
      <c r="D1661" s="2"/>
      <c r="F1661" s="3"/>
      <c r="H1661" s="3"/>
    </row>
    <row r="1662" ht="12.75" customHeight="1">
      <c r="A1662" s="301"/>
      <c r="C1662" s="1"/>
      <c r="D1662" s="2"/>
      <c r="F1662" s="3"/>
      <c r="H1662" s="3"/>
    </row>
    <row r="1663" ht="12.75" customHeight="1">
      <c r="A1663" s="301"/>
      <c r="C1663" s="1"/>
      <c r="D1663" s="2"/>
      <c r="F1663" s="3"/>
      <c r="H1663" s="3"/>
    </row>
    <row r="1664" ht="12.75" customHeight="1">
      <c r="A1664" s="301"/>
      <c r="C1664" s="1"/>
      <c r="D1664" s="2"/>
      <c r="F1664" s="3"/>
      <c r="H1664" s="3"/>
    </row>
    <row r="1665" ht="12.75" customHeight="1">
      <c r="A1665" s="301"/>
      <c r="C1665" s="1"/>
      <c r="D1665" s="2"/>
      <c r="F1665" s="3"/>
      <c r="H1665" s="3"/>
    </row>
    <row r="1666" ht="12.75" customHeight="1">
      <c r="A1666" s="301"/>
      <c r="C1666" s="1"/>
      <c r="D1666" s="2"/>
      <c r="F1666" s="3"/>
      <c r="H1666" s="3"/>
    </row>
    <row r="1667" ht="12.75" customHeight="1">
      <c r="A1667" s="301"/>
      <c r="C1667" s="1"/>
      <c r="D1667" s="2"/>
      <c r="F1667" s="3"/>
      <c r="H1667" s="3"/>
    </row>
    <row r="1668" ht="12.75" customHeight="1">
      <c r="A1668" s="301"/>
      <c r="C1668" s="1"/>
      <c r="D1668" s="2"/>
      <c r="F1668" s="3"/>
      <c r="H1668" s="3"/>
    </row>
    <row r="1669" ht="12.75" customHeight="1">
      <c r="A1669" s="301"/>
      <c r="C1669" s="1"/>
      <c r="D1669" s="2"/>
      <c r="F1669" s="3"/>
      <c r="H1669" s="3"/>
    </row>
    <row r="1670" ht="12.75" customHeight="1">
      <c r="A1670" s="301"/>
      <c r="C1670" s="1"/>
      <c r="D1670" s="2"/>
      <c r="F1670" s="3"/>
      <c r="H1670" s="3"/>
    </row>
    <row r="1671" ht="12.75" customHeight="1">
      <c r="A1671" s="301"/>
      <c r="C1671" s="1"/>
      <c r="D1671" s="2"/>
      <c r="F1671" s="3"/>
      <c r="H1671" s="3"/>
    </row>
    <row r="1672" ht="12.75" customHeight="1">
      <c r="A1672" s="301"/>
      <c r="C1672" s="1"/>
      <c r="D1672" s="2"/>
      <c r="F1672" s="3"/>
      <c r="H1672" s="3"/>
    </row>
    <row r="1673" ht="12.75" customHeight="1">
      <c r="A1673" s="301"/>
      <c r="C1673" s="1"/>
      <c r="D1673" s="2"/>
      <c r="F1673" s="3"/>
      <c r="H1673" s="3"/>
    </row>
    <row r="1674" ht="12.75" customHeight="1">
      <c r="A1674" s="301"/>
      <c r="C1674" s="1"/>
      <c r="D1674" s="2"/>
      <c r="F1674" s="3"/>
      <c r="H1674" s="3"/>
    </row>
    <row r="1675" ht="12.75" customHeight="1">
      <c r="A1675" s="301"/>
      <c r="C1675" s="1"/>
      <c r="D1675" s="2"/>
      <c r="F1675" s="3"/>
      <c r="H1675" s="3"/>
    </row>
    <row r="1676" ht="12.75" customHeight="1">
      <c r="A1676" s="301"/>
      <c r="C1676" s="1"/>
      <c r="D1676" s="2"/>
      <c r="F1676" s="3"/>
      <c r="H1676" s="3"/>
    </row>
    <row r="1677" ht="12.75" customHeight="1">
      <c r="A1677" s="301"/>
      <c r="C1677" s="1"/>
      <c r="D1677" s="2"/>
      <c r="F1677" s="3"/>
      <c r="H1677" s="3"/>
    </row>
    <row r="1678" ht="12.75" customHeight="1">
      <c r="A1678" s="301"/>
      <c r="C1678" s="1"/>
      <c r="D1678" s="2"/>
      <c r="F1678" s="3"/>
      <c r="H1678" s="3"/>
    </row>
    <row r="1679" ht="12.75" customHeight="1">
      <c r="A1679" s="301"/>
      <c r="C1679" s="1"/>
      <c r="D1679" s="2"/>
      <c r="F1679" s="3"/>
      <c r="H1679" s="3"/>
    </row>
    <row r="1680" ht="12.75" customHeight="1">
      <c r="A1680" s="301"/>
      <c r="C1680" s="1"/>
      <c r="D1680" s="2"/>
      <c r="F1680" s="3"/>
      <c r="H1680" s="3"/>
    </row>
    <row r="1681" ht="12.75" customHeight="1">
      <c r="A1681" s="301"/>
      <c r="C1681" s="1"/>
      <c r="D1681" s="2"/>
      <c r="F1681" s="3"/>
      <c r="H1681" s="3"/>
    </row>
    <row r="1682" ht="12.75" customHeight="1">
      <c r="A1682" s="301"/>
      <c r="C1682" s="1"/>
      <c r="D1682" s="2"/>
      <c r="F1682" s="3"/>
      <c r="H1682" s="3"/>
    </row>
    <row r="1683" ht="12.75" customHeight="1">
      <c r="A1683" s="301"/>
      <c r="C1683" s="1"/>
      <c r="D1683" s="2"/>
      <c r="F1683" s="3"/>
      <c r="H1683" s="3"/>
    </row>
    <row r="1684" ht="12.75" customHeight="1">
      <c r="A1684" s="301"/>
      <c r="C1684" s="1"/>
      <c r="D1684" s="2"/>
      <c r="F1684" s="3"/>
      <c r="H1684" s="3"/>
    </row>
    <row r="1685" ht="12.75" customHeight="1">
      <c r="A1685" s="301"/>
      <c r="C1685" s="1"/>
      <c r="D1685" s="2"/>
      <c r="F1685" s="3"/>
      <c r="H1685" s="3"/>
    </row>
    <row r="1686" ht="12.75" customHeight="1">
      <c r="A1686" s="301"/>
      <c r="C1686" s="1"/>
      <c r="D1686" s="2"/>
      <c r="F1686" s="3"/>
      <c r="H1686" s="3"/>
    </row>
    <row r="1687" ht="12.75" customHeight="1">
      <c r="A1687" s="301"/>
      <c r="C1687" s="1"/>
      <c r="D1687" s="2"/>
      <c r="F1687" s="3"/>
      <c r="H1687" s="3"/>
    </row>
    <row r="1688" ht="12.75" customHeight="1">
      <c r="A1688" s="301"/>
      <c r="C1688" s="1"/>
      <c r="D1688" s="2"/>
      <c r="F1688" s="3"/>
      <c r="H1688" s="3"/>
    </row>
    <row r="1689" ht="12.75" customHeight="1">
      <c r="A1689" s="301"/>
      <c r="C1689" s="1"/>
      <c r="D1689" s="2"/>
      <c r="F1689" s="3"/>
      <c r="H1689" s="3"/>
    </row>
    <row r="1690" ht="12.75" customHeight="1">
      <c r="A1690" s="301"/>
      <c r="C1690" s="1"/>
      <c r="D1690" s="2"/>
      <c r="F1690" s="3"/>
      <c r="H1690" s="3"/>
    </row>
    <row r="1691" ht="12.75" customHeight="1">
      <c r="A1691" s="301"/>
      <c r="C1691" s="1"/>
      <c r="D1691" s="2"/>
      <c r="F1691" s="3"/>
      <c r="H1691" s="3"/>
    </row>
    <row r="1692" ht="12.75" customHeight="1">
      <c r="A1692" s="301"/>
      <c r="C1692" s="1"/>
      <c r="D1692" s="2"/>
      <c r="F1692" s="3"/>
      <c r="H1692" s="3"/>
    </row>
    <row r="1693" ht="12.75" customHeight="1">
      <c r="A1693" s="301"/>
      <c r="C1693" s="1"/>
      <c r="D1693" s="2"/>
      <c r="F1693" s="3"/>
      <c r="H1693" s="3"/>
    </row>
    <row r="1694" ht="12.75" customHeight="1">
      <c r="A1694" s="301"/>
      <c r="C1694" s="1"/>
      <c r="D1694" s="2"/>
      <c r="F1694" s="3"/>
      <c r="H1694" s="3"/>
    </row>
    <row r="1695" ht="12.75" customHeight="1">
      <c r="A1695" s="301"/>
      <c r="C1695" s="1"/>
      <c r="D1695" s="2"/>
      <c r="F1695" s="3"/>
      <c r="H1695" s="3"/>
    </row>
    <row r="1696" ht="12.75" customHeight="1">
      <c r="A1696" s="301"/>
      <c r="C1696" s="1"/>
      <c r="D1696" s="2"/>
      <c r="F1696" s="3"/>
      <c r="H1696" s="3"/>
    </row>
    <row r="1697" ht="12.75" customHeight="1">
      <c r="A1697" s="301"/>
      <c r="C1697" s="1"/>
      <c r="D1697" s="2"/>
      <c r="F1697" s="3"/>
      <c r="H1697" s="3"/>
    </row>
    <row r="1698" ht="12.75" customHeight="1">
      <c r="A1698" s="301"/>
      <c r="C1698" s="1"/>
      <c r="D1698" s="2"/>
      <c r="F1698" s="3"/>
      <c r="H1698" s="3"/>
    </row>
    <row r="1699" ht="12.75" customHeight="1">
      <c r="A1699" s="301"/>
      <c r="C1699" s="1"/>
      <c r="D1699" s="2"/>
      <c r="F1699" s="3"/>
      <c r="H1699" s="3"/>
    </row>
    <row r="1700" ht="12.75" customHeight="1">
      <c r="A1700" s="301"/>
      <c r="C1700" s="1"/>
      <c r="D1700" s="2"/>
      <c r="F1700" s="3"/>
      <c r="H1700" s="3"/>
    </row>
    <row r="1701" ht="12.75" customHeight="1">
      <c r="A1701" s="301"/>
      <c r="C1701" s="1"/>
      <c r="D1701" s="2"/>
      <c r="F1701" s="3"/>
      <c r="H1701" s="3"/>
    </row>
    <row r="1702" ht="12.75" customHeight="1">
      <c r="A1702" s="301"/>
      <c r="C1702" s="1"/>
      <c r="D1702" s="2"/>
      <c r="F1702" s="3"/>
      <c r="H1702" s="3"/>
    </row>
    <row r="1703" ht="12.75" customHeight="1">
      <c r="A1703" s="301"/>
      <c r="C1703" s="1"/>
      <c r="D1703" s="2"/>
      <c r="F1703" s="3"/>
      <c r="H1703" s="3"/>
    </row>
    <row r="1704" ht="12.75" customHeight="1">
      <c r="A1704" s="301"/>
      <c r="C1704" s="1"/>
      <c r="D1704" s="2"/>
      <c r="F1704" s="3"/>
      <c r="H1704" s="3"/>
    </row>
    <row r="1705" ht="12.75" customHeight="1">
      <c r="A1705" s="301"/>
      <c r="C1705" s="1"/>
      <c r="D1705" s="2"/>
      <c r="F1705" s="3"/>
      <c r="H1705" s="3"/>
    </row>
    <row r="1706" ht="12.75" customHeight="1">
      <c r="A1706" s="301"/>
      <c r="C1706" s="1"/>
      <c r="D1706" s="2"/>
      <c r="F1706" s="3"/>
      <c r="H1706" s="3"/>
    </row>
    <row r="1707" ht="12.75" customHeight="1">
      <c r="A1707" s="301"/>
      <c r="C1707" s="1"/>
      <c r="D1707" s="2"/>
      <c r="F1707" s="3"/>
      <c r="H1707" s="3"/>
    </row>
    <row r="1708" ht="12.75" customHeight="1">
      <c r="A1708" s="301"/>
      <c r="C1708" s="1"/>
      <c r="D1708" s="2"/>
      <c r="F1708" s="3"/>
      <c r="H1708" s="3"/>
    </row>
    <row r="1709" ht="12.75" customHeight="1">
      <c r="A1709" s="301"/>
      <c r="C1709" s="1"/>
      <c r="D1709" s="2"/>
      <c r="F1709" s="3"/>
      <c r="H1709" s="3"/>
    </row>
    <row r="1710" ht="12.75" customHeight="1">
      <c r="A1710" s="301"/>
      <c r="C1710" s="1"/>
      <c r="D1710" s="2"/>
      <c r="F1710" s="3"/>
      <c r="H1710" s="3"/>
    </row>
    <row r="1711" ht="12.75" customHeight="1">
      <c r="A1711" s="301"/>
      <c r="C1711" s="1"/>
      <c r="D1711" s="2"/>
      <c r="F1711" s="3"/>
      <c r="H1711" s="3"/>
    </row>
    <row r="1712" ht="12.75" customHeight="1">
      <c r="A1712" s="301"/>
      <c r="C1712" s="1"/>
      <c r="D1712" s="2"/>
      <c r="F1712" s="3"/>
      <c r="H1712" s="3"/>
    </row>
    <row r="1713" ht="12.75" customHeight="1">
      <c r="A1713" s="301"/>
      <c r="C1713" s="1"/>
      <c r="D1713" s="2"/>
      <c r="F1713" s="3"/>
      <c r="H1713" s="3"/>
    </row>
    <row r="1714" ht="12.75" customHeight="1">
      <c r="A1714" s="301"/>
      <c r="C1714" s="1"/>
      <c r="D1714" s="2"/>
      <c r="F1714" s="3"/>
      <c r="H1714" s="3"/>
    </row>
    <row r="1715" ht="12.75" customHeight="1">
      <c r="A1715" s="301"/>
      <c r="C1715" s="1"/>
      <c r="D1715" s="2"/>
      <c r="F1715" s="3"/>
      <c r="H1715" s="3"/>
    </row>
    <row r="1716" ht="12.75" customHeight="1">
      <c r="A1716" s="301"/>
      <c r="C1716" s="1"/>
      <c r="D1716" s="2"/>
      <c r="F1716" s="3"/>
      <c r="H1716" s="3"/>
    </row>
    <row r="1717" ht="12.75" customHeight="1">
      <c r="A1717" s="301"/>
      <c r="C1717" s="1"/>
      <c r="D1717" s="2"/>
      <c r="F1717" s="3"/>
      <c r="H1717" s="3"/>
    </row>
    <row r="1718" ht="12.75" customHeight="1">
      <c r="A1718" s="301"/>
      <c r="C1718" s="1"/>
      <c r="D1718" s="2"/>
      <c r="F1718" s="3"/>
      <c r="H1718" s="3"/>
    </row>
    <row r="1719" ht="12.75" customHeight="1">
      <c r="A1719" s="301"/>
      <c r="C1719" s="1"/>
      <c r="D1719" s="2"/>
      <c r="F1719" s="3"/>
      <c r="H1719" s="3"/>
    </row>
    <row r="1720" ht="12.75" customHeight="1">
      <c r="A1720" s="301"/>
      <c r="C1720" s="1"/>
      <c r="D1720" s="2"/>
      <c r="F1720" s="3"/>
      <c r="H1720" s="3"/>
    </row>
    <row r="1721" ht="12.75" customHeight="1">
      <c r="A1721" s="301"/>
      <c r="C1721" s="1"/>
      <c r="D1721" s="2"/>
      <c r="F1721" s="3"/>
      <c r="H1721" s="3"/>
    </row>
    <row r="1722" ht="12.75" customHeight="1">
      <c r="A1722" s="301"/>
      <c r="C1722" s="1"/>
      <c r="D1722" s="2"/>
      <c r="F1722" s="3"/>
      <c r="H1722" s="3"/>
    </row>
    <row r="1723" ht="12.75" customHeight="1">
      <c r="A1723" s="301"/>
      <c r="C1723" s="1"/>
      <c r="D1723" s="2"/>
      <c r="F1723" s="3"/>
      <c r="H1723" s="3"/>
    </row>
    <row r="1724" ht="12.75" customHeight="1">
      <c r="A1724" s="301"/>
      <c r="C1724" s="1"/>
      <c r="D1724" s="2"/>
      <c r="F1724" s="3"/>
      <c r="H1724" s="3"/>
    </row>
    <row r="1725" ht="12.75" customHeight="1">
      <c r="A1725" s="301"/>
      <c r="C1725" s="1"/>
      <c r="D1725" s="2"/>
      <c r="F1725" s="3"/>
      <c r="H1725" s="3"/>
    </row>
    <row r="1726" ht="12.75" customHeight="1">
      <c r="A1726" s="301"/>
      <c r="C1726" s="1"/>
      <c r="D1726" s="2"/>
      <c r="F1726" s="3"/>
      <c r="H1726" s="3"/>
    </row>
    <row r="1727" ht="12.75" customHeight="1">
      <c r="A1727" s="301"/>
      <c r="C1727" s="1"/>
      <c r="D1727" s="2"/>
      <c r="F1727" s="3"/>
      <c r="H1727" s="3"/>
    </row>
    <row r="1728" ht="12.75" customHeight="1">
      <c r="A1728" s="301"/>
      <c r="C1728" s="1"/>
      <c r="D1728" s="2"/>
      <c r="F1728" s="3"/>
      <c r="H1728" s="3"/>
    </row>
    <row r="1729" ht="12.75" customHeight="1">
      <c r="A1729" s="301"/>
      <c r="C1729" s="1"/>
      <c r="D1729" s="2"/>
      <c r="F1729" s="3"/>
      <c r="H1729" s="3"/>
    </row>
    <row r="1730" ht="12.75" customHeight="1">
      <c r="A1730" s="301"/>
      <c r="C1730" s="1"/>
      <c r="D1730" s="2"/>
      <c r="F1730" s="3"/>
      <c r="H1730" s="3"/>
    </row>
    <row r="1731" ht="12.75" customHeight="1">
      <c r="A1731" s="301"/>
      <c r="C1731" s="1"/>
      <c r="D1731" s="2"/>
      <c r="F1731" s="3"/>
      <c r="H1731" s="3"/>
    </row>
    <row r="1732" ht="12.75" customHeight="1">
      <c r="A1732" s="301"/>
      <c r="C1732" s="1"/>
      <c r="D1732" s="2"/>
      <c r="F1732" s="3"/>
      <c r="H1732" s="3"/>
    </row>
    <row r="1733" ht="12.75" customHeight="1">
      <c r="A1733" s="301"/>
      <c r="C1733" s="1"/>
      <c r="D1733" s="2"/>
      <c r="F1733" s="3"/>
      <c r="H1733" s="3"/>
    </row>
    <row r="1734" ht="12.75" customHeight="1">
      <c r="A1734" s="301"/>
      <c r="C1734" s="1"/>
      <c r="D1734" s="2"/>
      <c r="F1734" s="3"/>
      <c r="H1734" s="3"/>
    </row>
    <row r="1735" ht="12.75" customHeight="1">
      <c r="A1735" s="301"/>
      <c r="C1735" s="1"/>
      <c r="D1735" s="2"/>
      <c r="F1735" s="3"/>
      <c r="H1735" s="3"/>
    </row>
    <row r="1736" ht="12.75" customHeight="1">
      <c r="A1736" s="301"/>
      <c r="C1736" s="1"/>
      <c r="D1736" s="2"/>
      <c r="F1736" s="3"/>
      <c r="H1736" s="3"/>
    </row>
    <row r="1737" ht="12.75" customHeight="1">
      <c r="A1737" s="301"/>
      <c r="C1737" s="1"/>
      <c r="D1737" s="2"/>
      <c r="F1737" s="3"/>
      <c r="H1737" s="3"/>
    </row>
    <row r="1738" ht="12.75" customHeight="1">
      <c r="A1738" s="301"/>
      <c r="C1738" s="1"/>
      <c r="D1738" s="2"/>
      <c r="F1738" s="3"/>
      <c r="H1738" s="3"/>
    </row>
    <row r="1739" ht="12.75" customHeight="1">
      <c r="A1739" s="301"/>
      <c r="C1739" s="1"/>
      <c r="D1739" s="2"/>
      <c r="F1739" s="3"/>
      <c r="H1739" s="3"/>
    </row>
    <row r="1740" ht="12.75" customHeight="1">
      <c r="A1740" s="301"/>
      <c r="C1740" s="1"/>
      <c r="D1740" s="2"/>
      <c r="F1740" s="3"/>
      <c r="H1740" s="3"/>
    </row>
    <row r="1741" ht="12.75" customHeight="1">
      <c r="A1741" s="301"/>
      <c r="C1741" s="1"/>
      <c r="D1741" s="2"/>
      <c r="F1741" s="3"/>
      <c r="H1741" s="3"/>
    </row>
    <row r="1742" ht="12.75" customHeight="1">
      <c r="A1742" s="301"/>
      <c r="C1742" s="1"/>
      <c r="D1742" s="2"/>
      <c r="F1742" s="3"/>
      <c r="H1742" s="3"/>
    </row>
    <row r="1743" ht="12.75" customHeight="1">
      <c r="A1743" s="301"/>
      <c r="C1743" s="1"/>
      <c r="D1743" s="2"/>
      <c r="F1743" s="3"/>
      <c r="H1743" s="3"/>
    </row>
    <row r="1744" ht="12.75" customHeight="1">
      <c r="A1744" s="301"/>
      <c r="C1744" s="1"/>
      <c r="D1744" s="2"/>
      <c r="F1744" s="3"/>
      <c r="H1744" s="3"/>
    </row>
    <row r="1745" ht="12.75" customHeight="1">
      <c r="A1745" s="301"/>
      <c r="C1745" s="1"/>
      <c r="D1745" s="2"/>
      <c r="F1745" s="3"/>
      <c r="H1745" s="3"/>
    </row>
    <row r="1746" ht="12.75" customHeight="1">
      <c r="A1746" s="301"/>
      <c r="C1746" s="1"/>
      <c r="D1746" s="2"/>
      <c r="F1746" s="3"/>
      <c r="H1746" s="3"/>
    </row>
    <row r="1747" ht="12.75" customHeight="1">
      <c r="A1747" s="301"/>
      <c r="C1747" s="1"/>
      <c r="D1747" s="2"/>
      <c r="F1747" s="3"/>
      <c r="H1747" s="3"/>
    </row>
    <row r="1748" ht="12.75" customHeight="1">
      <c r="A1748" s="301"/>
      <c r="C1748" s="1"/>
      <c r="D1748" s="2"/>
      <c r="F1748" s="3"/>
      <c r="H1748" s="3"/>
    </row>
    <row r="1749" ht="12.75" customHeight="1">
      <c r="A1749" s="301"/>
      <c r="C1749" s="1"/>
      <c r="D1749" s="2"/>
      <c r="F1749" s="3"/>
      <c r="H1749" s="3"/>
    </row>
    <row r="1750" ht="12.75" customHeight="1">
      <c r="A1750" s="301"/>
      <c r="C1750" s="1"/>
      <c r="D1750" s="2"/>
      <c r="F1750" s="3"/>
      <c r="H1750" s="3"/>
    </row>
    <row r="1751" ht="12.75" customHeight="1">
      <c r="A1751" s="301"/>
      <c r="C1751" s="1"/>
      <c r="D1751" s="2"/>
      <c r="F1751" s="3"/>
      <c r="H1751" s="3"/>
    </row>
    <row r="1752" ht="12.75" customHeight="1">
      <c r="A1752" s="301"/>
      <c r="C1752" s="1"/>
      <c r="D1752" s="2"/>
      <c r="F1752" s="3"/>
      <c r="H1752" s="3"/>
    </row>
    <row r="1753" ht="12.75" customHeight="1">
      <c r="A1753" s="301"/>
      <c r="C1753" s="1"/>
      <c r="D1753" s="2"/>
      <c r="F1753" s="3"/>
      <c r="H1753" s="3"/>
    </row>
    <row r="1754" ht="12.75" customHeight="1">
      <c r="A1754" s="301"/>
      <c r="C1754" s="1"/>
      <c r="D1754" s="2"/>
      <c r="F1754" s="3"/>
      <c r="H1754" s="3"/>
    </row>
    <row r="1755" ht="12.75" customHeight="1">
      <c r="A1755" s="301"/>
      <c r="C1755" s="1"/>
      <c r="D1755" s="2"/>
      <c r="F1755" s="3"/>
      <c r="H1755" s="3"/>
    </row>
    <row r="1756" ht="12.75" customHeight="1">
      <c r="A1756" s="301"/>
      <c r="C1756" s="1"/>
      <c r="D1756" s="2"/>
      <c r="F1756" s="3"/>
      <c r="H1756" s="3"/>
    </row>
    <row r="1757" ht="12.75" customHeight="1">
      <c r="A1757" s="301"/>
      <c r="C1757" s="1"/>
      <c r="D1757" s="2"/>
      <c r="F1757" s="3"/>
      <c r="H1757" s="3"/>
    </row>
    <row r="1758" ht="12.75" customHeight="1">
      <c r="A1758" s="301"/>
      <c r="C1758" s="1"/>
      <c r="D1758" s="2"/>
      <c r="F1758" s="3"/>
      <c r="H1758" s="3"/>
    </row>
    <row r="1759" ht="12.75" customHeight="1">
      <c r="A1759" s="301"/>
      <c r="C1759" s="1"/>
      <c r="D1759" s="2"/>
      <c r="F1759" s="3"/>
      <c r="H1759" s="3"/>
    </row>
    <row r="1760" ht="12.75" customHeight="1">
      <c r="A1760" s="301"/>
      <c r="C1760" s="1"/>
      <c r="D1760" s="2"/>
      <c r="F1760" s="3"/>
      <c r="H1760" s="3"/>
    </row>
    <row r="1761" ht="12.75" customHeight="1">
      <c r="A1761" s="301"/>
      <c r="C1761" s="1"/>
      <c r="D1761" s="2"/>
      <c r="F1761" s="3"/>
      <c r="H1761" s="3"/>
    </row>
    <row r="1762" ht="12.75" customHeight="1">
      <c r="A1762" s="301"/>
      <c r="C1762" s="1"/>
      <c r="D1762" s="2"/>
      <c r="F1762" s="3"/>
      <c r="H1762" s="3"/>
    </row>
    <row r="1763" ht="12.75" customHeight="1">
      <c r="A1763" s="301"/>
      <c r="C1763" s="1"/>
      <c r="D1763" s="2"/>
      <c r="F1763" s="3"/>
      <c r="H1763" s="3"/>
    </row>
    <row r="1764" ht="12.75" customHeight="1">
      <c r="A1764" s="301"/>
      <c r="C1764" s="1"/>
      <c r="D1764" s="2"/>
      <c r="F1764" s="3"/>
      <c r="H1764" s="3"/>
    </row>
    <row r="1765" ht="12.75" customHeight="1">
      <c r="A1765" s="301"/>
      <c r="C1765" s="1"/>
      <c r="D1765" s="2"/>
      <c r="F1765" s="3"/>
      <c r="H1765" s="3"/>
    </row>
    <row r="1766" ht="12.75" customHeight="1">
      <c r="A1766" s="301"/>
      <c r="C1766" s="1"/>
      <c r="D1766" s="2"/>
      <c r="F1766" s="3"/>
      <c r="H1766" s="3"/>
    </row>
    <row r="1767" ht="12.75" customHeight="1">
      <c r="A1767" s="301"/>
      <c r="C1767" s="1"/>
      <c r="D1767" s="2"/>
      <c r="F1767" s="3"/>
      <c r="H1767" s="3"/>
    </row>
    <row r="1768" ht="12.75" customHeight="1">
      <c r="A1768" s="301"/>
      <c r="C1768" s="1"/>
      <c r="D1768" s="2"/>
      <c r="F1768" s="3"/>
      <c r="H1768" s="3"/>
    </row>
    <row r="1769" ht="12.75" customHeight="1">
      <c r="A1769" s="301"/>
      <c r="C1769" s="1"/>
      <c r="D1769" s="2"/>
      <c r="F1769" s="3"/>
      <c r="H1769" s="3"/>
    </row>
    <row r="1770" ht="12.75" customHeight="1">
      <c r="A1770" s="301"/>
      <c r="C1770" s="1"/>
      <c r="D1770" s="2"/>
      <c r="F1770" s="3"/>
      <c r="H1770" s="3"/>
    </row>
    <row r="1771" ht="12.75" customHeight="1">
      <c r="A1771" s="301"/>
      <c r="C1771" s="1"/>
      <c r="D1771" s="2"/>
      <c r="F1771" s="3"/>
      <c r="H1771" s="3"/>
    </row>
    <row r="1772" ht="12.75" customHeight="1">
      <c r="A1772" s="301"/>
      <c r="C1772" s="1"/>
      <c r="D1772" s="2"/>
      <c r="F1772" s="3"/>
      <c r="H1772" s="3"/>
    </row>
    <row r="1773" ht="12.75" customHeight="1">
      <c r="A1773" s="301"/>
      <c r="C1773" s="1"/>
      <c r="D1773" s="2"/>
      <c r="F1773" s="3"/>
      <c r="H1773" s="3"/>
    </row>
    <row r="1774" ht="12.75" customHeight="1">
      <c r="A1774" s="301"/>
      <c r="C1774" s="1"/>
      <c r="D1774" s="2"/>
      <c r="F1774" s="3"/>
      <c r="H1774" s="3"/>
    </row>
    <row r="1775" ht="12.75" customHeight="1">
      <c r="A1775" s="301"/>
      <c r="C1775" s="1"/>
      <c r="D1775" s="2"/>
      <c r="F1775" s="3"/>
      <c r="H1775" s="3"/>
    </row>
    <row r="1776" ht="12.75" customHeight="1">
      <c r="A1776" s="301"/>
      <c r="C1776" s="1"/>
      <c r="D1776" s="2"/>
      <c r="F1776" s="3"/>
      <c r="H1776" s="3"/>
    </row>
    <row r="1777" ht="12.75" customHeight="1">
      <c r="A1777" s="301"/>
      <c r="C1777" s="1"/>
      <c r="D1777" s="2"/>
      <c r="F1777" s="3"/>
      <c r="H1777" s="3"/>
    </row>
    <row r="1778" ht="12.75" customHeight="1">
      <c r="A1778" s="301"/>
      <c r="C1778" s="1"/>
      <c r="D1778" s="2"/>
      <c r="F1778" s="3"/>
      <c r="H1778" s="3"/>
    </row>
    <row r="1779" ht="12.75" customHeight="1">
      <c r="A1779" s="301"/>
      <c r="C1779" s="1"/>
      <c r="D1779" s="2"/>
      <c r="F1779" s="3"/>
      <c r="H1779" s="3"/>
    </row>
    <row r="1780" ht="12.75" customHeight="1">
      <c r="A1780" s="301"/>
      <c r="C1780" s="1"/>
      <c r="D1780" s="2"/>
      <c r="F1780" s="3"/>
      <c r="H1780" s="3"/>
    </row>
    <row r="1781" ht="12.75" customHeight="1">
      <c r="A1781" s="301"/>
      <c r="C1781" s="1"/>
      <c r="D1781" s="2"/>
      <c r="F1781" s="3"/>
      <c r="H1781" s="3"/>
    </row>
    <row r="1782" ht="12.75" customHeight="1">
      <c r="A1782" s="301"/>
      <c r="C1782" s="1"/>
      <c r="D1782" s="2"/>
      <c r="F1782" s="3"/>
      <c r="H1782" s="3"/>
    </row>
    <row r="1783" ht="12.75" customHeight="1">
      <c r="A1783" s="301"/>
      <c r="C1783" s="1"/>
      <c r="D1783" s="2"/>
      <c r="F1783" s="3"/>
      <c r="H1783" s="3"/>
    </row>
    <row r="1784" ht="12.75" customHeight="1">
      <c r="A1784" s="301"/>
      <c r="C1784" s="1"/>
      <c r="D1784" s="2"/>
      <c r="F1784" s="3"/>
      <c r="H1784" s="3"/>
    </row>
    <row r="1785" ht="12.75" customHeight="1">
      <c r="A1785" s="301"/>
      <c r="C1785" s="1"/>
      <c r="D1785" s="2"/>
      <c r="F1785" s="3"/>
      <c r="H1785" s="3"/>
    </row>
    <row r="1786" ht="12.75" customHeight="1">
      <c r="A1786" s="301"/>
      <c r="C1786" s="1"/>
      <c r="D1786" s="2"/>
      <c r="F1786" s="3"/>
      <c r="H1786" s="3"/>
    </row>
    <row r="1787" ht="12.75" customHeight="1">
      <c r="A1787" s="301"/>
      <c r="C1787" s="1"/>
      <c r="D1787" s="2"/>
      <c r="F1787" s="3"/>
      <c r="H1787" s="3"/>
    </row>
    <row r="1788" ht="12.75" customHeight="1">
      <c r="A1788" s="301"/>
      <c r="C1788" s="1"/>
      <c r="D1788" s="2"/>
      <c r="F1788" s="3"/>
      <c r="H1788" s="3"/>
    </row>
    <row r="1789" ht="12.75" customHeight="1">
      <c r="A1789" s="301"/>
      <c r="C1789" s="1"/>
      <c r="D1789" s="2"/>
      <c r="F1789" s="3"/>
      <c r="H1789" s="3"/>
    </row>
    <row r="1790" ht="12.75" customHeight="1">
      <c r="A1790" s="301"/>
      <c r="C1790" s="1"/>
      <c r="D1790" s="2"/>
      <c r="F1790" s="3"/>
      <c r="H1790" s="3"/>
    </row>
    <row r="1791" ht="12.75" customHeight="1">
      <c r="A1791" s="301"/>
      <c r="C1791" s="1"/>
      <c r="D1791" s="2"/>
      <c r="F1791" s="3"/>
      <c r="H1791" s="3"/>
    </row>
    <row r="1792" ht="12.75" customHeight="1">
      <c r="A1792" s="301"/>
      <c r="C1792" s="1"/>
      <c r="D1792" s="2"/>
      <c r="F1792" s="3"/>
      <c r="H1792" s="3"/>
    </row>
    <row r="1793" ht="12.75" customHeight="1">
      <c r="A1793" s="301"/>
      <c r="C1793" s="1"/>
      <c r="D1793" s="2"/>
      <c r="F1793" s="3"/>
      <c r="H1793" s="3"/>
    </row>
    <row r="1794" ht="12.75" customHeight="1">
      <c r="A1794" s="301"/>
      <c r="C1794" s="1"/>
      <c r="D1794" s="2"/>
      <c r="F1794" s="3"/>
      <c r="H1794" s="3"/>
    </row>
    <row r="1795" ht="12.75" customHeight="1">
      <c r="A1795" s="301"/>
      <c r="C1795" s="1"/>
      <c r="D1795" s="2"/>
      <c r="F1795" s="3"/>
      <c r="H1795" s="3"/>
    </row>
    <row r="1796" ht="12.75" customHeight="1">
      <c r="A1796" s="301"/>
      <c r="C1796" s="1"/>
      <c r="D1796" s="2"/>
      <c r="F1796" s="3"/>
      <c r="H1796" s="3"/>
    </row>
    <row r="1797" ht="12.75" customHeight="1">
      <c r="A1797" s="301"/>
      <c r="C1797" s="1"/>
      <c r="D1797" s="2"/>
      <c r="F1797" s="3"/>
      <c r="H1797" s="3"/>
    </row>
    <row r="1798" ht="12.75" customHeight="1">
      <c r="A1798" s="301"/>
      <c r="C1798" s="1"/>
      <c r="D1798" s="2"/>
      <c r="F1798" s="3"/>
      <c r="H1798" s="3"/>
    </row>
    <row r="1799" ht="12.75" customHeight="1">
      <c r="A1799" s="301"/>
      <c r="C1799" s="1"/>
      <c r="D1799" s="2"/>
      <c r="F1799" s="3"/>
      <c r="H1799" s="3"/>
    </row>
    <row r="1800" ht="12.75" customHeight="1">
      <c r="A1800" s="301"/>
      <c r="C1800" s="1"/>
      <c r="D1800" s="2"/>
      <c r="F1800" s="3"/>
      <c r="H1800" s="3"/>
    </row>
    <row r="1801" ht="12.75" customHeight="1">
      <c r="A1801" s="301"/>
      <c r="C1801" s="1"/>
      <c r="D1801" s="2"/>
      <c r="F1801" s="3"/>
      <c r="H1801" s="3"/>
    </row>
    <row r="1802" ht="12.75" customHeight="1">
      <c r="A1802" s="301"/>
      <c r="C1802" s="1"/>
      <c r="D1802" s="2"/>
      <c r="F1802" s="3"/>
      <c r="H1802" s="3"/>
    </row>
    <row r="1803" ht="12.75" customHeight="1">
      <c r="A1803" s="301"/>
      <c r="C1803" s="1"/>
      <c r="D1803" s="2"/>
      <c r="F1803" s="3"/>
      <c r="H1803" s="3"/>
    </row>
    <row r="1804" ht="12.75" customHeight="1">
      <c r="A1804" s="301"/>
      <c r="C1804" s="1"/>
      <c r="D1804" s="2"/>
      <c r="F1804" s="3"/>
      <c r="H1804" s="3"/>
    </row>
    <row r="1805" ht="12.75" customHeight="1">
      <c r="A1805" s="301"/>
      <c r="C1805" s="1"/>
      <c r="D1805" s="2"/>
      <c r="F1805" s="3"/>
      <c r="H1805" s="3"/>
    </row>
    <row r="1806" ht="12.75" customHeight="1">
      <c r="A1806" s="301"/>
      <c r="C1806" s="1"/>
      <c r="D1806" s="2"/>
      <c r="F1806" s="3"/>
      <c r="H1806" s="3"/>
    </row>
    <row r="1807" ht="12.75" customHeight="1">
      <c r="A1807" s="301"/>
      <c r="C1807" s="1"/>
      <c r="D1807" s="2"/>
      <c r="F1807" s="3"/>
      <c r="H1807" s="3"/>
    </row>
    <row r="1808" ht="12.75" customHeight="1">
      <c r="A1808" s="301"/>
      <c r="C1808" s="1"/>
      <c r="D1808" s="2"/>
      <c r="F1808" s="3"/>
      <c r="H1808" s="3"/>
    </row>
    <row r="1809" ht="12.75" customHeight="1">
      <c r="A1809" s="301"/>
      <c r="C1809" s="1"/>
      <c r="D1809" s="2"/>
      <c r="F1809" s="3"/>
      <c r="H1809" s="3"/>
    </row>
    <row r="1810" ht="12.75" customHeight="1">
      <c r="A1810" s="301"/>
      <c r="C1810" s="1"/>
      <c r="D1810" s="2"/>
      <c r="F1810" s="3"/>
      <c r="H1810" s="3"/>
    </row>
    <row r="1811" ht="12.75" customHeight="1">
      <c r="A1811" s="301"/>
      <c r="C1811" s="1"/>
      <c r="D1811" s="2"/>
      <c r="F1811" s="3"/>
      <c r="H1811" s="3"/>
    </row>
    <row r="1812" ht="12.75" customHeight="1">
      <c r="A1812" s="301"/>
      <c r="C1812" s="1"/>
      <c r="D1812" s="2"/>
      <c r="F1812" s="3"/>
      <c r="H1812" s="3"/>
    </row>
    <row r="1813" ht="12.75" customHeight="1">
      <c r="A1813" s="301"/>
      <c r="C1813" s="1"/>
      <c r="D1813" s="2"/>
      <c r="F1813" s="3"/>
      <c r="H1813" s="3"/>
    </row>
    <row r="1814" ht="12.75" customHeight="1">
      <c r="A1814" s="301"/>
      <c r="C1814" s="1"/>
      <c r="D1814" s="2"/>
      <c r="F1814" s="3"/>
      <c r="H1814" s="3"/>
    </row>
    <row r="1815" ht="12.75" customHeight="1">
      <c r="A1815" s="301"/>
      <c r="C1815" s="1"/>
      <c r="D1815" s="2"/>
      <c r="F1815" s="3"/>
      <c r="H1815" s="3"/>
    </row>
    <row r="1816" ht="12.75" customHeight="1">
      <c r="A1816" s="301"/>
      <c r="C1816" s="1"/>
      <c r="D1816" s="2"/>
      <c r="F1816" s="3"/>
      <c r="H1816" s="3"/>
    </row>
    <row r="1817" ht="12.75" customHeight="1">
      <c r="A1817" s="301"/>
      <c r="C1817" s="1"/>
      <c r="D1817" s="2"/>
      <c r="F1817" s="3"/>
      <c r="H1817" s="3"/>
    </row>
    <row r="1818" ht="12.75" customHeight="1">
      <c r="A1818" s="301"/>
      <c r="C1818" s="1"/>
      <c r="D1818" s="2"/>
      <c r="F1818" s="3"/>
      <c r="H1818" s="3"/>
    </row>
    <row r="1819" ht="12.75" customHeight="1">
      <c r="A1819" s="301"/>
      <c r="C1819" s="1"/>
      <c r="D1819" s="2"/>
      <c r="F1819" s="3"/>
      <c r="H1819" s="3"/>
    </row>
    <row r="1820" ht="12.75" customHeight="1">
      <c r="A1820" s="301"/>
      <c r="C1820" s="1"/>
      <c r="D1820" s="2"/>
      <c r="F1820" s="3"/>
      <c r="H1820" s="3"/>
    </row>
    <row r="1821" ht="12.75" customHeight="1">
      <c r="A1821" s="301"/>
      <c r="C1821" s="1"/>
      <c r="D1821" s="2"/>
      <c r="F1821" s="3"/>
      <c r="H1821" s="3"/>
    </row>
    <row r="1822" ht="12.75" customHeight="1">
      <c r="A1822" s="301"/>
      <c r="C1822" s="1"/>
      <c r="D1822" s="2"/>
      <c r="F1822" s="3"/>
      <c r="H1822" s="3"/>
    </row>
    <row r="1823" ht="12.75" customHeight="1">
      <c r="A1823" s="301"/>
      <c r="C1823" s="1"/>
      <c r="D1823" s="2"/>
      <c r="F1823" s="3"/>
      <c r="H1823" s="3"/>
    </row>
    <row r="1824" ht="12.75" customHeight="1">
      <c r="A1824" s="301"/>
      <c r="C1824" s="1"/>
      <c r="D1824" s="2"/>
      <c r="F1824" s="3"/>
      <c r="H1824" s="3"/>
    </row>
    <row r="1825" ht="12.75" customHeight="1">
      <c r="A1825" s="301"/>
      <c r="C1825" s="1"/>
      <c r="D1825" s="2"/>
      <c r="F1825" s="3"/>
      <c r="H1825" s="3"/>
    </row>
    <row r="1826" ht="12.75" customHeight="1">
      <c r="A1826" s="301"/>
      <c r="C1826" s="1"/>
      <c r="D1826" s="2"/>
      <c r="F1826" s="3"/>
      <c r="H1826" s="3"/>
    </row>
    <row r="1827" ht="12.75" customHeight="1">
      <c r="A1827" s="301"/>
      <c r="C1827" s="1"/>
      <c r="D1827" s="2"/>
      <c r="F1827" s="3"/>
      <c r="H1827" s="3"/>
    </row>
    <row r="1828" ht="12.75" customHeight="1">
      <c r="A1828" s="301"/>
      <c r="C1828" s="1"/>
      <c r="D1828" s="2"/>
      <c r="F1828" s="3"/>
      <c r="H1828" s="3"/>
    </row>
    <row r="1829" ht="12.75" customHeight="1">
      <c r="A1829" s="301"/>
      <c r="C1829" s="1"/>
      <c r="D1829" s="2"/>
      <c r="F1829" s="3"/>
      <c r="H1829" s="3"/>
    </row>
    <row r="1830" ht="12.75" customHeight="1">
      <c r="A1830" s="301"/>
      <c r="C1830" s="1"/>
      <c r="D1830" s="2"/>
      <c r="F1830" s="3"/>
      <c r="H1830" s="3"/>
    </row>
    <row r="1831" ht="12.75" customHeight="1">
      <c r="A1831" s="301"/>
      <c r="C1831" s="1"/>
      <c r="D1831" s="2"/>
      <c r="F1831" s="3"/>
      <c r="H1831" s="3"/>
    </row>
    <row r="1832" ht="12.75" customHeight="1">
      <c r="A1832" s="301"/>
      <c r="C1832" s="1"/>
      <c r="D1832" s="2"/>
      <c r="F1832" s="3"/>
      <c r="H1832" s="3"/>
    </row>
    <row r="1833" ht="12.75" customHeight="1">
      <c r="A1833" s="301"/>
      <c r="C1833" s="1"/>
      <c r="D1833" s="2"/>
      <c r="F1833" s="3"/>
      <c r="H1833" s="3"/>
    </row>
    <row r="1834" ht="12.75" customHeight="1">
      <c r="A1834" s="301"/>
      <c r="C1834" s="1"/>
      <c r="D1834" s="2"/>
      <c r="F1834" s="3"/>
      <c r="H1834" s="3"/>
    </row>
    <row r="1835" ht="12.75" customHeight="1">
      <c r="A1835" s="301"/>
      <c r="C1835" s="1"/>
      <c r="D1835" s="2"/>
      <c r="F1835" s="3"/>
      <c r="H1835" s="3"/>
    </row>
    <row r="1836" ht="12.75" customHeight="1">
      <c r="A1836" s="301"/>
      <c r="C1836" s="1"/>
      <c r="D1836" s="2"/>
      <c r="F1836" s="3"/>
      <c r="H1836" s="3"/>
    </row>
    <row r="1837" ht="12.75" customHeight="1">
      <c r="A1837" s="301"/>
      <c r="C1837" s="1"/>
      <c r="D1837" s="2"/>
      <c r="F1837" s="3"/>
      <c r="H1837" s="3"/>
    </row>
    <row r="1838" ht="12.75" customHeight="1">
      <c r="A1838" s="301"/>
      <c r="C1838" s="1"/>
      <c r="D1838" s="2"/>
      <c r="F1838" s="3"/>
      <c r="H1838" s="3"/>
    </row>
    <row r="1839" ht="12.75" customHeight="1">
      <c r="A1839" s="301"/>
      <c r="C1839" s="1"/>
      <c r="D1839" s="2"/>
      <c r="F1839" s="3"/>
      <c r="H1839" s="3"/>
    </row>
    <row r="1840" ht="12.75" customHeight="1">
      <c r="A1840" s="301"/>
      <c r="C1840" s="1"/>
      <c r="D1840" s="2"/>
      <c r="F1840" s="3"/>
      <c r="H1840" s="3"/>
    </row>
    <row r="1841" ht="12.75" customHeight="1">
      <c r="A1841" s="301"/>
      <c r="C1841" s="1"/>
      <c r="D1841" s="2"/>
      <c r="F1841" s="3"/>
      <c r="H1841" s="3"/>
    </row>
    <row r="1842" ht="12.75" customHeight="1">
      <c r="A1842" s="301"/>
      <c r="C1842" s="1"/>
      <c r="D1842" s="2"/>
      <c r="F1842" s="3"/>
      <c r="H1842" s="3"/>
    </row>
    <row r="1843" ht="12.75" customHeight="1">
      <c r="A1843" s="301"/>
      <c r="C1843" s="1"/>
      <c r="D1843" s="2"/>
      <c r="F1843" s="3"/>
      <c r="H1843" s="3"/>
    </row>
    <row r="1844" ht="12.75" customHeight="1">
      <c r="A1844" s="301"/>
      <c r="C1844" s="1"/>
      <c r="D1844" s="2"/>
      <c r="F1844" s="3"/>
      <c r="H1844" s="3"/>
    </row>
    <row r="1845" ht="12.75" customHeight="1">
      <c r="A1845" s="301"/>
      <c r="C1845" s="1"/>
      <c r="D1845" s="2"/>
      <c r="F1845" s="3"/>
      <c r="H1845" s="3"/>
    </row>
    <row r="1846" ht="12.75" customHeight="1">
      <c r="A1846" s="301"/>
      <c r="C1846" s="1"/>
      <c r="D1846" s="2"/>
      <c r="F1846" s="3"/>
      <c r="H1846" s="3"/>
    </row>
    <row r="1847" ht="12.75" customHeight="1">
      <c r="A1847" s="301"/>
      <c r="C1847" s="1"/>
      <c r="D1847" s="2"/>
      <c r="F1847" s="3"/>
      <c r="H1847" s="3"/>
    </row>
    <row r="1848" ht="12.75" customHeight="1">
      <c r="A1848" s="301"/>
      <c r="C1848" s="1"/>
      <c r="D1848" s="2"/>
      <c r="F1848" s="3"/>
      <c r="H1848" s="3"/>
    </row>
    <row r="1849" ht="12.75" customHeight="1">
      <c r="A1849" s="301"/>
      <c r="C1849" s="1"/>
      <c r="D1849" s="2"/>
      <c r="F1849" s="3"/>
      <c r="H1849" s="3"/>
    </row>
    <row r="1850" ht="12.75" customHeight="1">
      <c r="A1850" s="301"/>
      <c r="C1850" s="1"/>
      <c r="D1850" s="2"/>
      <c r="F1850" s="3"/>
      <c r="H1850" s="3"/>
    </row>
    <row r="1851" ht="12.75" customHeight="1">
      <c r="A1851" s="301"/>
      <c r="C1851" s="1"/>
      <c r="D1851" s="2"/>
      <c r="F1851" s="3"/>
      <c r="H1851" s="3"/>
    </row>
    <row r="1852" ht="12.75" customHeight="1">
      <c r="A1852" s="301"/>
      <c r="C1852" s="1"/>
      <c r="D1852" s="2"/>
      <c r="F1852" s="3"/>
      <c r="H1852" s="3"/>
    </row>
    <row r="1853" ht="12.75" customHeight="1">
      <c r="A1853" s="301"/>
      <c r="C1853" s="1"/>
      <c r="D1853" s="2"/>
      <c r="F1853" s="3"/>
      <c r="H1853" s="3"/>
    </row>
    <row r="1854" ht="12.75" customHeight="1">
      <c r="A1854" s="301"/>
      <c r="C1854" s="1"/>
      <c r="D1854" s="2"/>
      <c r="F1854" s="3"/>
      <c r="H1854" s="3"/>
    </row>
    <row r="1855" ht="12.75" customHeight="1">
      <c r="A1855" s="301"/>
      <c r="C1855" s="1"/>
      <c r="D1855" s="2"/>
      <c r="F1855" s="3"/>
      <c r="H1855" s="3"/>
    </row>
    <row r="1856" ht="12.75" customHeight="1">
      <c r="A1856" s="301"/>
      <c r="C1856" s="1"/>
      <c r="D1856" s="2"/>
      <c r="F1856" s="3"/>
      <c r="H1856" s="3"/>
    </row>
    <row r="1857" ht="12.75" customHeight="1">
      <c r="A1857" s="301"/>
      <c r="C1857" s="1"/>
      <c r="D1857" s="2"/>
      <c r="F1857" s="3"/>
      <c r="H1857" s="3"/>
    </row>
    <row r="1858" ht="12.75" customHeight="1">
      <c r="A1858" s="301"/>
      <c r="C1858" s="1"/>
      <c r="D1858" s="2"/>
      <c r="F1858" s="3"/>
      <c r="H1858" s="3"/>
    </row>
    <row r="1859" ht="12.75" customHeight="1">
      <c r="A1859" s="301"/>
      <c r="C1859" s="1"/>
      <c r="D1859" s="2"/>
      <c r="F1859" s="3"/>
      <c r="H1859" s="3"/>
    </row>
    <row r="1860" ht="12.75" customHeight="1">
      <c r="A1860" s="301"/>
      <c r="C1860" s="1"/>
      <c r="D1860" s="2"/>
      <c r="F1860" s="3"/>
      <c r="H1860" s="3"/>
    </row>
    <row r="1861" ht="12.75" customHeight="1">
      <c r="A1861" s="301"/>
      <c r="C1861" s="1"/>
      <c r="D1861" s="2"/>
      <c r="F1861" s="3"/>
      <c r="H1861" s="3"/>
    </row>
    <row r="1862" ht="12.75" customHeight="1">
      <c r="A1862" s="301"/>
      <c r="C1862" s="1"/>
      <c r="D1862" s="2"/>
      <c r="F1862" s="3"/>
      <c r="H1862" s="3"/>
    </row>
    <row r="1863" ht="12.75" customHeight="1">
      <c r="A1863" s="301"/>
      <c r="C1863" s="1"/>
      <c r="D1863" s="2"/>
      <c r="F1863" s="3"/>
      <c r="H1863" s="3"/>
    </row>
    <row r="1864" ht="12.75" customHeight="1">
      <c r="A1864" s="301"/>
      <c r="C1864" s="1"/>
      <c r="D1864" s="2"/>
      <c r="F1864" s="3"/>
      <c r="H1864" s="3"/>
    </row>
    <row r="1865" ht="12.75" customHeight="1">
      <c r="A1865" s="301"/>
      <c r="C1865" s="1"/>
      <c r="D1865" s="2"/>
      <c r="F1865" s="3"/>
      <c r="H1865" s="3"/>
    </row>
    <row r="1866" ht="12.75" customHeight="1">
      <c r="A1866" s="301"/>
      <c r="C1866" s="1"/>
      <c r="D1866" s="2"/>
      <c r="F1866" s="3"/>
      <c r="H1866" s="3"/>
    </row>
    <row r="1867" ht="12.75" customHeight="1">
      <c r="A1867" s="301"/>
      <c r="C1867" s="1"/>
      <c r="D1867" s="2"/>
      <c r="F1867" s="3"/>
      <c r="H1867" s="3"/>
    </row>
    <row r="1868" ht="12.75" customHeight="1">
      <c r="A1868" s="301"/>
      <c r="C1868" s="1"/>
      <c r="D1868" s="2"/>
      <c r="F1868" s="3"/>
      <c r="H1868" s="3"/>
    </row>
    <row r="1869" ht="12.75" customHeight="1">
      <c r="A1869" s="301"/>
      <c r="C1869" s="1"/>
      <c r="D1869" s="2"/>
      <c r="F1869" s="3"/>
      <c r="H1869" s="3"/>
    </row>
    <row r="1870" ht="12.75" customHeight="1">
      <c r="A1870" s="301"/>
      <c r="C1870" s="1"/>
      <c r="D1870" s="2"/>
      <c r="F1870" s="3"/>
      <c r="H1870" s="3"/>
    </row>
    <row r="1871" ht="12.75" customHeight="1">
      <c r="A1871" s="301"/>
      <c r="C1871" s="1"/>
      <c r="D1871" s="2"/>
      <c r="F1871" s="3"/>
      <c r="H1871" s="3"/>
    </row>
    <row r="1872" ht="12.75" customHeight="1">
      <c r="A1872" s="301"/>
      <c r="C1872" s="1"/>
      <c r="D1872" s="2"/>
      <c r="F1872" s="3"/>
      <c r="H1872" s="3"/>
    </row>
    <row r="1873" ht="12.75" customHeight="1">
      <c r="A1873" s="301"/>
      <c r="C1873" s="1"/>
      <c r="D1873" s="2"/>
      <c r="F1873" s="3"/>
      <c r="H1873" s="3"/>
    </row>
    <row r="1874" ht="12.75" customHeight="1">
      <c r="A1874" s="301"/>
      <c r="C1874" s="1"/>
      <c r="D1874" s="2"/>
      <c r="F1874" s="3"/>
      <c r="H1874" s="3"/>
    </row>
    <row r="1875" ht="12.75" customHeight="1">
      <c r="A1875" s="301"/>
      <c r="C1875" s="1"/>
      <c r="D1875" s="2"/>
      <c r="F1875" s="3"/>
      <c r="H1875" s="3"/>
    </row>
    <row r="1876" ht="12.75" customHeight="1">
      <c r="A1876" s="301"/>
      <c r="C1876" s="1"/>
      <c r="D1876" s="2"/>
      <c r="F1876" s="3"/>
      <c r="H1876" s="3"/>
    </row>
    <row r="1877" ht="12.75" customHeight="1">
      <c r="A1877" s="301"/>
      <c r="C1877" s="1"/>
      <c r="D1877" s="2"/>
      <c r="F1877" s="3"/>
      <c r="H1877" s="3"/>
    </row>
    <row r="1878" ht="12.75" customHeight="1">
      <c r="A1878" s="301"/>
      <c r="C1878" s="1"/>
      <c r="D1878" s="2"/>
      <c r="F1878" s="3"/>
      <c r="H1878" s="3"/>
    </row>
    <row r="1879" ht="12.75" customHeight="1">
      <c r="A1879" s="301"/>
      <c r="C1879" s="1"/>
      <c r="D1879" s="2"/>
      <c r="F1879" s="3"/>
      <c r="H1879" s="3"/>
    </row>
    <row r="1880" ht="12.75" customHeight="1">
      <c r="A1880" s="301"/>
      <c r="C1880" s="1"/>
      <c r="D1880" s="2"/>
      <c r="F1880" s="3"/>
      <c r="H1880" s="3"/>
    </row>
    <row r="1881" ht="12.75" customHeight="1">
      <c r="A1881" s="301"/>
      <c r="C1881" s="1"/>
      <c r="D1881" s="2"/>
      <c r="F1881" s="3"/>
      <c r="H1881" s="3"/>
    </row>
    <row r="1882" ht="12.75" customHeight="1">
      <c r="A1882" s="301"/>
      <c r="C1882" s="1"/>
      <c r="D1882" s="2"/>
      <c r="F1882" s="3"/>
      <c r="H1882" s="3"/>
    </row>
    <row r="1883" ht="12.75" customHeight="1">
      <c r="A1883" s="301"/>
      <c r="C1883" s="1"/>
      <c r="D1883" s="2"/>
      <c r="F1883" s="3"/>
      <c r="H1883" s="3"/>
    </row>
    <row r="1884" ht="12.75" customHeight="1">
      <c r="A1884" s="301"/>
      <c r="C1884" s="1"/>
      <c r="D1884" s="2"/>
      <c r="F1884" s="3"/>
      <c r="H1884" s="3"/>
    </row>
    <row r="1885" ht="12.75" customHeight="1">
      <c r="A1885" s="301"/>
      <c r="C1885" s="1"/>
      <c r="D1885" s="2"/>
      <c r="F1885" s="3"/>
      <c r="H1885" s="3"/>
    </row>
    <row r="1886" ht="12.75" customHeight="1">
      <c r="A1886" s="301"/>
      <c r="C1886" s="1"/>
      <c r="D1886" s="2"/>
      <c r="F1886" s="3"/>
      <c r="H1886" s="3"/>
    </row>
    <row r="1887" ht="12.75" customHeight="1">
      <c r="A1887" s="301"/>
      <c r="C1887" s="1"/>
      <c r="D1887" s="2"/>
      <c r="F1887" s="3"/>
      <c r="H1887" s="3"/>
    </row>
    <row r="1888" ht="12.75" customHeight="1">
      <c r="A1888" s="301"/>
      <c r="C1888" s="1"/>
      <c r="D1888" s="2"/>
      <c r="F1888" s="3"/>
      <c r="H1888" s="3"/>
    </row>
    <row r="1889" ht="12.75" customHeight="1">
      <c r="A1889" s="301"/>
      <c r="C1889" s="1"/>
      <c r="D1889" s="2"/>
      <c r="F1889" s="3"/>
      <c r="H1889" s="3"/>
    </row>
    <row r="1890" ht="12.75" customHeight="1">
      <c r="A1890" s="301"/>
      <c r="C1890" s="1"/>
      <c r="D1890" s="2"/>
      <c r="F1890" s="3"/>
      <c r="H1890" s="3"/>
    </row>
    <row r="1891" ht="12.75" customHeight="1">
      <c r="A1891" s="301"/>
      <c r="C1891" s="1"/>
      <c r="D1891" s="2"/>
      <c r="F1891" s="3"/>
      <c r="H1891" s="3"/>
    </row>
    <row r="1892" ht="12.75" customHeight="1">
      <c r="A1892" s="301"/>
      <c r="C1892" s="1"/>
      <c r="D1892" s="2"/>
      <c r="F1892" s="3"/>
      <c r="H1892" s="3"/>
    </row>
    <row r="1893" ht="12.75" customHeight="1">
      <c r="A1893" s="301"/>
      <c r="C1893" s="1"/>
      <c r="D1893" s="2"/>
      <c r="F1893" s="3"/>
      <c r="H1893" s="3"/>
    </row>
    <row r="1894" ht="12.75" customHeight="1">
      <c r="A1894" s="301"/>
      <c r="C1894" s="1"/>
      <c r="D1894" s="2"/>
      <c r="F1894" s="3"/>
      <c r="H1894" s="3"/>
    </row>
    <row r="1895" ht="12.75" customHeight="1">
      <c r="A1895" s="301"/>
      <c r="C1895" s="1"/>
      <c r="D1895" s="2"/>
      <c r="F1895" s="3"/>
      <c r="H1895" s="3"/>
    </row>
    <row r="1896" ht="12.75" customHeight="1">
      <c r="A1896" s="301"/>
      <c r="C1896" s="1"/>
      <c r="D1896" s="2"/>
      <c r="F1896" s="3"/>
      <c r="H1896" s="3"/>
    </row>
    <row r="1897" ht="12.75" customHeight="1">
      <c r="A1897" s="301"/>
      <c r="C1897" s="1"/>
      <c r="D1897" s="2"/>
      <c r="F1897" s="3"/>
      <c r="H1897" s="3"/>
    </row>
    <row r="1898" ht="12.75" customHeight="1">
      <c r="A1898" s="301"/>
      <c r="C1898" s="1"/>
      <c r="D1898" s="2"/>
      <c r="F1898" s="3"/>
      <c r="H1898" s="3"/>
    </row>
    <row r="1899" ht="12.75" customHeight="1">
      <c r="A1899" s="301"/>
      <c r="C1899" s="1"/>
      <c r="D1899" s="2"/>
      <c r="F1899" s="3"/>
      <c r="H1899" s="3"/>
    </row>
    <row r="1900" ht="12.75" customHeight="1">
      <c r="A1900" s="301"/>
      <c r="C1900" s="1"/>
      <c r="D1900" s="2"/>
      <c r="F1900" s="3"/>
      <c r="H1900" s="3"/>
    </row>
    <row r="1901" ht="12.75" customHeight="1">
      <c r="A1901" s="301"/>
      <c r="C1901" s="1"/>
      <c r="D1901" s="2"/>
      <c r="F1901" s="3"/>
      <c r="H1901" s="3"/>
    </row>
    <row r="1902" ht="12.75" customHeight="1">
      <c r="A1902" s="301"/>
      <c r="C1902" s="1"/>
      <c r="D1902" s="2"/>
      <c r="F1902" s="3"/>
      <c r="H1902" s="3"/>
    </row>
    <row r="1903" ht="12.75" customHeight="1">
      <c r="A1903" s="301"/>
      <c r="C1903" s="1"/>
      <c r="D1903" s="2"/>
      <c r="F1903" s="3"/>
      <c r="H1903" s="3"/>
    </row>
    <row r="1904" ht="12.75" customHeight="1">
      <c r="A1904" s="301"/>
      <c r="C1904" s="1"/>
      <c r="D1904" s="2"/>
      <c r="F1904" s="3"/>
      <c r="H1904" s="3"/>
    </row>
    <row r="1905" ht="12.75" customHeight="1">
      <c r="A1905" s="301"/>
      <c r="C1905" s="1"/>
      <c r="D1905" s="2"/>
      <c r="F1905" s="3"/>
      <c r="H1905" s="3"/>
    </row>
    <row r="1906" ht="12.75" customHeight="1">
      <c r="A1906" s="301"/>
      <c r="C1906" s="1"/>
      <c r="D1906" s="2"/>
      <c r="F1906" s="3"/>
      <c r="H1906" s="3"/>
    </row>
    <row r="1907" ht="12.75" customHeight="1">
      <c r="A1907" s="301"/>
      <c r="C1907" s="1"/>
      <c r="D1907" s="2"/>
      <c r="F1907" s="3"/>
      <c r="H1907" s="3"/>
    </row>
    <row r="1908" ht="12.75" customHeight="1">
      <c r="A1908" s="301"/>
      <c r="C1908" s="1"/>
      <c r="D1908" s="2"/>
      <c r="F1908" s="3"/>
      <c r="H1908" s="3"/>
    </row>
    <row r="1909" ht="12.75" customHeight="1">
      <c r="A1909" s="301"/>
      <c r="C1909" s="1"/>
      <c r="D1909" s="2"/>
      <c r="F1909" s="3"/>
      <c r="H1909" s="3"/>
    </row>
    <row r="1910" ht="12.75" customHeight="1">
      <c r="A1910" s="301"/>
      <c r="C1910" s="1"/>
      <c r="D1910" s="2"/>
      <c r="F1910" s="3"/>
      <c r="H1910" s="3"/>
    </row>
    <row r="1911" ht="12.75" customHeight="1">
      <c r="A1911" s="301"/>
      <c r="C1911" s="1"/>
      <c r="D1911" s="2"/>
      <c r="F1911" s="3"/>
      <c r="H1911" s="3"/>
    </row>
    <row r="1912" ht="12.75" customHeight="1">
      <c r="A1912" s="301"/>
      <c r="C1912" s="1"/>
      <c r="D1912" s="2"/>
      <c r="F1912" s="3"/>
      <c r="H1912" s="3"/>
    </row>
    <row r="1913" ht="12.75" customHeight="1">
      <c r="A1913" s="301"/>
      <c r="C1913" s="1"/>
      <c r="D1913" s="2"/>
      <c r="F1913" s="3"/>
      <c r="H1913" s="3"/>
    </row>
    <row r="1914" ht="12.75" customHeight="1">
      <c r="A1914" s="301"/>
      <c r="C1914" s="1"/>
      <c r="D1914" s="2"/>
      <c r="F1914" s="3"/>
      <c r="H1914" s="3"/>
    </row>
    <row r="1915" ht="12.75" customHeight="1">
      <c r="A1915" s="301"/>
      <c r="C1915" s="1"/>
      <c r="D1915" s="2"/>
      <c r="F1915" s="3"/>
      <c r="H1915" s="3"/>
    </row>
    <row r="1916" ht="12.75" customHeight="1">
      <c r="A1916" s="301"/>
      <c r="C1916" s="1"/>
      <c r="D1916" s="2"/>
      <c r="F1916" s="3"/>
      <c r="H1916" s="3"/>
    </row>
    <row r="1917" ht="12.75" customHeight="1">
      <c r="A1917" s="301"/>
      <c r="C1917" s="1"/>
      <c r="D1917" s="2"/>
      <c r="F1917" s="3"/>
      <c r="H1917" s="3"/>
    </row>
    <row r="1918" ht="12.75" customHeight="1">
      <c r="A1918" s="301"/>
      <c r="C1918" s="1"/>
      <c r="D1918" s="2"/>
      <c r="F1918" s="3"/>
      <c r="H1918" s="3"/>
    </row>
    <row r="1919" ht="12.75" customHeight="1">
      <c r="A1919" s="301"/>
      <c r="C1919" s="1"/>
      <c r="D1919" s="2"/>
      <c r="F1919" s="3"/>
      <c r="H1919" s="3"/>
    </row>
    <row r="1920" ht="12.75" customHeight="1">
      <c r="A1920" s="301"/>
      <c r="C1920" s="1"/>
      <c r="D1920" s="2"/>
      <c r="F1920" s="3"/>
      <c r="H1920" s="3"/>
    </row>
    <row r="1921" ht="12.75" customHeight="1">
      <c r="A1921" s="301"/>
      <c r="C1921" s="1"/>
      <c r="D1921" s="2"/>
      <c r="F1921" s="3"/>
      <c r="H1921" s="3"/>
    </row>
    <row r="1922" ht="12.75" customHeight="1">
      <c r="A1922" s="301"/>
      <c r="C1922" s="1"/>
      <c r="D1922" s="2"/>
      <c r="F1922" s="3"/>
      <c r="H1922" s="3"/>
    </row>
    <row r="1923" ht="12.75" customHeight="1">
      <c r="A1923" s="301"/>
      <c r="C1923" s="1"/>
      <c r="D1923" s="2"/>
      <c r="F1923" s="3"/>
      <c r="H1923" s="3"/>
    </row>
    <row r="1924" ht="12.75" customHeight="1">
      <c r="A1924" s="301"/>
      <c r="C1924" s="1"/>
      <c r="D1924" s="2"/>
      <c r="F1924" s="3"/>
      <c r="H1924" s="3"/>
    </row>
    <row r="1925" ht="12.75" customHeight="1">
      <c r="A1925" s="301"/>
      <c r="C1925" s="1"/>
      <c r="D1925" s="2"/>
      <c r="F1925" s="3"/>
      <c r="H1925" s="3"/>
    </row>
    <row r="1926" ht="12.75" customHeight="1">
      <c r="A1926" s="301"/>
      <c r="C1926" s="1"/>
      <c r="D1926" s="2"/>
      <c r="F1926" s="3"/>
      <c r="H1926" s="3"/>
    </row>
    <row r="1927" ht="12.75" customHeight="1">
      <c r="A1927" s="301"/>
      <c r="C1927" s="1"/>
      <c r="D1927" s="2"/>
      <c r="F1927" s="3"/>
      <c r="H1927" s="3"/>
    </row>
    <row r="1928" ht="12.75" customHeight="1">
      <c r="A1928" s="301"/>
      <c r="C1928" s="1"/>
      <c r="D1928" s="2"/>
      <c r="F1928" s="3"/>
      <c r="H1928" s="3"/>
    </row>
    <row r="1929" ht="12.75" customHeight="1">
      <c r="A1929" s="301"/>
      <c r="C1929" s="1"/>
      <c r="D1929" s="2"/>
      <c r="F1929" s="3"/>
      <c r="H1929" s="3"/>
    </row>
    <row r="1930" ht="12.75" customHeight="1">
      <c r="A1930" s="301"/>
      <c r="C1930" s="1"/>
      <c r="D1930" s="2"/>
      <c r="F1930" s="3"/>
      <c r="H1930" s="3"/>
    </row>
    <row r="1931" ht="12.75" customHeight="1">
      <c r="A1931" s="301"/>
      <c r="C1931" s="1"/>
      <c r="D1931" s="2"/>
      <c r="F1931" s="3"/>
      <c r="H1931" s="3"/>
    </row>
    <row r="1932" ht="12.75" customHeight="1">
      <c r="A1932" s="301"/>
      <c r="C1932" s="1"/>
      <c r="D1932" s="2"/>
      <c r="F1932" s="3"/>
      <c r="H1932" s="3"/>
    </row>
    <row r="1933" ht="12.75" customHeight="1">
      <c r="A1933" s="301"/>
      <c r="C1933" s="1"/>
      <c r="D1933" s="2"/>
      <c r="F1933" s="3"/>
      <c r="H1933" s="3"/>
    </row>
    <row r="1934" ht="12.75" customHeight="1">
      <c r="A1934" s="301"/>
      <c r="C1934" s="1"/>
      <c r="D1934" s="2"/>
      <c r="F1934" s="3"/>
      <c r="H1934" s="3"/>
    </row>
    <row r="1935" ht="12.75" customHeight="1">
      <c r="A1935" s="301"/>
      <c r="C1935" s="1"/>
      <c r="D1935" s="2"/>
      <c r="F1935" s="3"/>
      <c r="H1935" s="3"/>
    </row>
    <row r="1936" ht="12.75" customHeight="1">
      <c r="A1936" s="301"/>
      <c r="C1936" s="1"/>
      <c r="D1936" s="2"/>
      <c r="F1936" s="3"/>
      <c r="H1936" s="3"/>
    </row>
    <row r="1937" ht="12.75" customHeight="1">
      <c r="A1937" s="301"/>
      <c r="C1937" s="1"/>
      <c r="D1937" s="2"/>
      <c r="F1937" s="3"/>
      <c r="H1937" s="3"/>
    </row>
    <row r="1938" ht="12.75" customHeight="1">
      <c r="A1938" s="301"/>
      <c r="C1938" s="1"/>
      <c r="D1938" s="2"/>
      <c r="F1938" s="3"/>
      <c r="H1938" s="3"/>
    </row>
    <row r="1939" ht="12.75" customHeight="1">
      <c r="A1939" s="301"/>
      <c r="C1939" s="1"/>
      <c r="D1939" s="2"/>
      <c r="F1939" s="3"/>
      <c r="H1939" s="3"/>
    </row>
    <row r="1940" ht="12.75" customHeight="1">
      <c r="A1940" s="301"/>
      <c r="C1940" s="1"/>
      <c r="D1940" s="2"/>
      <c r="F1940" s="3"/>
      <c r="H1940" s="3"/>
    </row>
    <row r="1941" ht="12.75" customHeight="1">
      <c r="A1941" s="301"/>
      <c r="C1941" s="1"/>
      <c r="D1941" s="2"/>
      <c r="F1941" s="3"/>
      <c r="H1941" s="3"/>
    </row>
    <row r="1942" ht="12.75" customHeight="1">
      <c r="A1942" s="301"/>
      <c r="C1942" s="1"/>
      <c r="D1942" s="2"/>
      <c r="F1942" s="3"/>
      <c r="H1942" s="3"/>
    </row>
    <row r="1943" ht="12.75" customHeight="1">
      <c r="A1943" s="301"/>
      <c r="C1943" s="1"/>
      <c r="D1943" s="2"/>
      <c r="F1943" s="3"/>
      <c r="H1943" s="3"/>
    </row>
    <row r="1944" ht="12.75" customHeight="1">
      <c r="A1944" s="301"/>
      <c r="C1944" s="1"/>
      <c r="D1944" s="2"/>
      <c r="F1944" s="3"/>
      <c r="H1944" s="3"/>
    </row>
    <row r="1945" ht="12.75" customHeight="1">
      <c r="A1945" s="301"/>
      <c r="C1945" s="1"/>
      <c r="D1945" s="2"/>
      <c r="F1945" s="3"/>
      <c r="H1945" s="3"/>
    </row>
    <row r="1946" ht="12.75" customHeight="1">
      <c r="A1946" s="301"/>
      <c r="C1946" s="1"/>
      <c r="D1946" s="2"/>
      <c r="F1946" s="3"/>
      <c r="H1946" s="3"/>
    </row>
    <row r="1947" ht="12.75" customHeight="1">
      <c r="A1947" s="301"/>
      <c r="C1947" s="1"/>
      <c r="D1947" s="2"/>
      <c r="F1947" s="3"/>
      <c r="H1947" s="3"/>
    </row>
    <row r="1948" ht="12.75" customHeight="1">
      <c r="A1948" s="301"/>
      <c r="C1948" s="1"/>
      <c r="D1948" s="2"/>
      <c r="F1948" s="3"/>
      <c r="H1948" s="3"/>
    </row>
    <row r="1949" ht="12.75" customHeight="1">
      <c r="A1949" s="301"/>
      <c r="C1949" s="1"/>
      <c r="D1949" s="2"/>
      <c r="F1949" s="3"/>
      <c r="H1949" s="3"/>
    </row>
    <row r="1950" ht="12.75" customHeight="1">
      <c r="A1950" s="301"/>
      <c r="C1950" s="1"/>
      <c r="D1950" s="2"/>
      <c r="F1950" s="3"/>
      <c r="H1950" s="3"/>
    </row>
    <row r="1951" ht="12.75" customHeight="1">
      <c r="A1951" s="301"/>
      <c r="C1951" s="1"/>
      <c r="D1951" s="2"/>
      <c r="F1951" s="3"/>
      <c r="H1951" s="3"/>
    </row>
    <row r="1952" ht="12.75" customHeight="1">
      <c r="A1952" s="301"/>
      <c r="C1952" s="1"/>
      <c r="D1952" s="2"/>
      <c r="F1952" s="3"/>
      <c r="H1952" s="3"/>
    </row>
    <row r="1953" ht="12.75" customHeight="1">
      <c r="A1953" s="301"/>
      <c r="C1953" s="1"/>
      <c r="D1953" s="2"/>
      <c r="F1953" s="3"/>
      <c r="H1953" s="3"/>
    </row>
    <row r="1954" ht="12.75" customHeight="1">
      <c r="A1954" s="301"/>
      <c r="C1954" s="1"/>
      <c r="D1954" s="2"/>
      <c r="F1954" s="3"/>
      <c r="H1954" s="3"/>
    </row>
    <row r="1955" ht="12.75" customHeight="1">
      <c r="A1955" s="301"/>
      <c r="C1955" s="1"/>
      <c r="D1955" s="2"/>
      <c r="F1955" s="3"/>
      <c r="H1955" s="3"/>
    </row>
    <row r="1956" ht="12.75" customHeight="1">
      <c r="A1956" s="301"/>
      <c r="C1956" s="1"/>
      <c r="D1956" s="2"/>
      <c r="F1956" s="3"/>
      <c r="H1956" s="3"/>
    </row>
    <row r="1957" ht="12.75" customHeight="1">
      <c r="A1957" s="301"/>
      <c r="C1957" s="1"/>
      <c r="D1957" s="2"/>
      <c r="F1957" s="3"/>
      <c r="H1957" s="3"/>
    </row>
    <row r="1958" ht="12.75" customHeight="1">
      <c r="A1958" s="301"/>
      <c r="C1958" s="1"/>
      <c r="D1958" s="2"/>
      <c r="F1958" s="3"/>
      <c r="H1958" s="3"/>
    </row>
    <row r="1959" ht="12.75" customHeight="1">
      <c r="A1959" s="301"/>
      <c r="C1959" s="1"/>
      <c r="D1959" s="2"/>
      <c r="F1959" s="3"/>
      <c r="H1959" s="3"/>
    </row>
    <row r="1960" ht="12.75" customHeight="1">
      <c r="A1960" s="301"/>
      <c r="C1960" s="1"/>
      <c r="D1960" s="2"/>
      <c r="F1960" s="3"/>
      <c r="H1960" s="3"/>
    </row>
    <row r="1961" ht="12.75" customHeight="1">
      <c r="A1961" s="301"/>
      <c r="C1961" s="1"/>
      <c r="D1961" s="2"/>
      <c r="F1961" s="3"/>
      <c r="H1961" s="3"/>
    </row>
    <row r="1962" ht="12.75" customHeight="1">
      <c r="A1962" s="301"/>
      <c r="C1962" s="1"/>
      <c r="D1962" s="2"/>
      <c r="F1962" s="3"/>
      <c r="H1962" s="3"/>
    </row>
    <row r="1963" ht="12.75" customHeight="1">
      <c r="A1963" s="301"/>
      <c r="C1963" s="1"/>
      <c r="D1963" s="2"/>
      <c r="F1963" s="3"/>
      <c r="H1963" s="3"/>
    </row>
    <row r="1964" ht="12.75" customHeight="1">
      <c r="A1964" s="301"/>
      <c r="C1964" s="1"/>
      <c r="D1964" s="2"/>
      <c r="F1964" s="3"/>
      <c r="H1964" s="3"/>
    </row>
    <row r="1965" ht="12.75" customHeight="1">
      <c r="A1965" s="301"/>
      <c r="C1965" s="1"/>
      <c r="D1965" s="2"/>
      <c r="F1965" s="3"/>
      <c r="H1965" s="3"/>
    </row>
    <row r="1966" ht="12.75" customHeight="1">
      <c r="A1966" s="301"/>
      <c r="C1966" s="1"/>
      <c r="D1966" s="2"/>
      <c r="F1966" s="3"/>
      <c r="H1966" s="3"/>
    </row>
    <row r="1967" ht="12.75" customHeight="1">
      <c r="A1967" s="301"/>
      <c r="C1967" s="1"/>
      <c r="D1967" s="2"/>
      <c r="F1967" s="3"/>
      <c r="H1967" s="3"/>
    </row>
    <row r="1968" ht="12.75" customHeight="1">
      <c r="A1968" s="301"/>
      <c r="C1968" s="1"/>
      <c r="D1968" s="2"/>
      <c r="F1968" s="3"/>
      <c r="H1968" s="3"/>
    </row>
    <row r="1969" ht="12.75" customHeight="1">
      <c r="A1969" s="301"/>
      <c r="C1969" s="1"/>
      <c r="D1969" s="2"/>
      <c r="F1969" s="3"/>
      <c r="H1969" s="3"/>
    </row>
    <row r="1970" ht="12.75" customHeight="1">
      <c r="A1970" s="301"/>
      <c r="C1970" s="1"/>
      <c r="D1970" s="2"/>
      <c r="F1970" s="3"/>
      <c r="H1970" s="3"/>
    </row>
    <row r="1971" ht="12.75" customHeight="1">
      <c r="A1971" s="301"/>
      <c r="C1971" s="1"/>
      <c r="D1971" s="2"/>
      <c r="F1971" s="3"/>
      <c r="H1971" s="3"/>
    </row>
    <row r="1972" ht="12.75" customHeight="1">
      <c r="A1972" s="301"/>
      <c r="C1972" s="1"/>
      <c r="D1972" s="2"/>
      <c r="F1972" s="3"/>
      <c r="H1972" s="3"/>
    </row>
    <row r="1973" ht="12.75" customHeight="1">
      <c r="A1973" s="301"/>
      <c r="C1973" s="1"/>
      <c r="D1973" s="2"/>
      <c r="F1973" s="3"/>
      <c r="H1973" s="3"/>
    </row>
    <row r="1974" ht="12.75" customHeight="1">
      <c r="A1974" s="301"/>
      <c r="C1974" s="1"/>
      <c r="D1974" s="2"/>
      <c r="F1974" s="3"/>
      <c r="H1974" s="3"/>
    </row>
    <row r="1975" ht="12.75" customHeight="1">
      <c r="A1975" s="301"/>
      <c r="C1975" s="1"/>
      <c r="D1975" s="2"/>
      <c r="F1975" s="3"/>
      <c r="H1975" s="3"/>
    </row>
    <row r="1976" ht="12.75" customHeight="1">
      <c r="A1976" s="301"/>
      <c r="C1976" s="1"/>
      <c r="D1976" s="2"/>
      <c r="F1976" s="3"/>
      <c r="H1976" s="3"/>
    </row>
    <row r="1977" ht="12.75" customHeight="1">
      <c r="A1977" s="301"/>
      <c r="C1977" s="1"/>
      <c r="D1977" s="2"/>
      <c r="F1977" s="3"/>
      <c r="H1977" s="3"/>
    </row>
    <row r="1978" ht="12.75" customHeight="1">
      <c r="A1978" s="301"/>
      <c r="C1978" s="1"/>
      <c r="D1978" s="2"/>
      <c r="F1978" s="3"/>
      <c r="H1978" s="3"/>
    </row>
    <row r="1979" ht="12.75" customHeight="1">
      <c r="A1979" s="301"/>
      <c r="C1979" s="1"/>
      <c r="D1979" s="2"/>
      <c r="F1979" s="3"/>
      <c r="H1979" s="3"/>
    </row>
    <row r="1980" ht="12.75" customHeight="1">
      <c r="A1980" s="301"/>
      <c r="C1980" s="1"/>
      <c r="D1980" s="2"/>
      <c r="F1980" s="3"/>
      <c r="H1980" s="3"/>
    </row>
    <row r="1981" ht="12.75" customHeight="1">
      <c r="A1981" s="301"/>
      <c r="C1981" s="1"/>
      <c r="D1981" s="2"/>
      <c r="F1981" s="3"/>
      <c r="H1981" s="3"/>
    </row>
    <row r="1982" ht="12.75" customHeight="1">
      <c r="A1982" s="301"/>
      <c r="C1982" s="1"/>
      <c r="D1982" s="2"/>
      <c r="F1982" s="3"/>
      <c r="H1982" s="3"/>
    </row>
    <row r="1983" ht="12.75" customHeight="1">
      <c r="A1983" s="301"/>
      <c r="C1983" s="1"/>
      <c r="D1983" s="2"/>
      <c r="F1983" s="3"/>
      <c r="H1983" s="3"/>
    </row>
    <row r="1984" ht="12.75" customHeight="1">
      <c r="A1984" s="301"/>
      <c r="C1984" s="1"/>
      <c r="D1984" s="2"/>
      <c r="F1984" s="3"/>
      <c r="H1984" s="3"/>
    </row>
    <row r="1985" ht="12.75" customHeight="1">
      <c r="A1985" s="301"/>
      <c r="C1985" s="1"/>
      <c r="D1985" s="2"/>
      <c r="F1985" s="3"/>
      <c r="H1985" s="3"/>
    </row>
    <row r="1986" ht="12.75" customHeight="1">
      <c r="A1986" s="301"/>
      <c r="C1986" s="1"/>
      <c r="D1986" s="2"/>
      <c r="F1986" s="3"/>
      <c r="H1986" s="3"/>
    </row>
    <row r="1987" ht="12.75" customHeight="1">
      <c r="A1987" s="301"/>
      <c r="C1987" s="1"/>
      <c r="D1987" s="2"/>
      <c r="F1987" s="3"/>
      <c r="H1987" s="3"/>
    </row>
    <row r="1988" ht="12.75" customHeight="1">
      <c r="A1988" s="301"/>
      <c r="C1988" s="1"/>
      <c r="D1988" s="2"/>
      <c r="F1988" s="3"/>
      <c r="H1988" s="3"/>
    </row>
    <row r="1989" ht="12.75" customHeight="1">
      <c r="A1989" s="301"/>
      <c r="C1989" s="1"/>
      <c r="D1989" s="2"/>
      <c r="F1989" s="3"/>
      <c r="H1989" s="3"/>
    </row>
    <row r="1990" ht="12.75" customHeight="1">
      <c r="A1990" s="301"/>
      <c r="C1990" s="1"/>
      <c r="D1990" s="2"/>
      <c r="F1990" s="3"/>
      <c r="H1990" s="3"/>
    </row>
    <row r="1991" ht="12.75" customHeight="1">
      <c r="A1991" s="301"/>
      <c r="C1991" s="1"/>
      <c r="D1991" s="2"/>
      <c r="F1991" s="3"/>
      <c r="H1991" s="3"/>
    </row>
    <row r="1992" ht="12.75" customHeight="1">
      <c r="A1992" s="301"/>
      <c r="C1992" s="1"/>
      <c r="D1992" s="2"/>
      <c r="F1992" s="3"/>
      <c r="H1992" s="3"/>
    </row>
    <row r="1993" ht="12.75" customHeight="1">
      <c r="A1993" s="301"/>
      <c r="C1993" s="1"/>
      <c r="D1993" s="2"/>
      <c r="F1993" s="3"/>
      <c r="H1993" s="3"/>
    </row>
    <row r="1994" ht="12.75" customHeight="1">
      <c r="A1994" s="301"/>
      <c r="C1994" s="1"/>
      <c r="D1994" s="2"/>
      <c r="F1994" s="3"/>
      <c r="H1994" s="3"/>
    </row>
    <row r="1995" ht="12.75" customHeight="1">
      <c r="A1995" s="301"/>
      <c r="C1995" s="1"/>
      <c r="D1995" s="2"/>
      <c r="F1995" s="3"/>
      <c r="H1995" s="3"/>
    </row>
    <row r="1996" ht="12.75" customHeight="1">
      <c r="A1996" s="301"/>
      <c r="C1996" s="1"/>
      <c r="D1996" s="2"/>
      <c r="F1996" s="3"/>
      <c r="H1996" s="3"/>
    </row>
    <row r="1997" ht="12.75" customHeight="1">
      <c r="A1997" s="301"/>
      <c r="C1997" s="1"/>
      <c r="D1997" s="2"/>
      <c r="F1997" s="3"/>
      <c r="H1997" s="3"/>
    </row>
    <row r="1998" ht="12.75" customHeight="1">
      <c r="A1998" s="301"/>
      <c r="C1998" s="1"/>
      <c r="D1998" s="2"/>
      <c r="F1998" s="3"/>
      <c r="H1998" s="3"/>
    </row>
    <row r="1999" ht="12.75" customHeight="1">
      <c r="A1999" s="301"/>
      <c r="C1999" s="1"/>
      <c r="D1999" s="2"/>
      <c r="F1999" s="3"/>
      <c r="H1999" s="3"/>
    </row>
    <row r="2000" ht="12.75" customHeight="1">
      <c r="A2000" s="301"/>
      <c r="C2000" s="1"/>
      <c r="D2000" s="2"/>
      <c r="F2000" s="3"/>
      <c r="H2000" s="3"/>
    </row>
    <row r="2001" ht="12.75" customHeight="1">
      <c r="A2001" s="301"/>
      <c r="C2001" s="1"/>
      <c r="D2001" s="2"/>
      <c r="F2001" s="3"/>
      <c r="H2001" s="3"/>
    </row>
    <row r="2002" ht="12.75" customHeight="1">
      <c r="A2002" s="301"/>
      <c r="C2002" s="1"/>
      <c r="D2002" s="2"/>
      <c r="F2002" s="3"/>
      <c r="H2002" s="3"/>
    </row>
    <row r="2003" ht="12.75" customHeight="1">
      <c r="A2003" s="301"/>
      <c r="C2003" s="1"/>
      <c r="D2003" s="2"/>
      <c r="F2003" s="3"/>
      <c r="H2003" s="3"/>
    </row>
    <row r="2004" ht="12.75" customHeight="1">
      <c r="A2004" s="301"/>
      <c r="C2004" s="1"/>
      <c r="D2004" s="2"/>
      <c r="F2004" s="3"/>
      <c r="H2004" s="3"/>
    </row>
    <row r="2005" ht="12.75" customHeight="1">
      <c r="A2005" s="301"/>
      <c r="C2005" s="1"/>
      <c r="D2005" s="2"/>
      <c r="F2005" s="3"/>
      <c r="H2005" s="3"/>
    </row>
    <row r="2006" ht="12.75" customHeight="1">
      <c r="A2006" s="301"/>
      <c r="C2006" s="1"/>
      <c r="D2006" s="2"/>
      <c r="F2006" s="3"/>
      <c r="H2006" s="3"/>
    </row>
    <row r="2007" ht="12.75" customHeight="1">
      <c r="A2007" s="301"/>
      <c r="C2007" s="1"/>
      <c r="D2007" s="2"/>
      <c r="F2007" s="3"/>
      <c r="H2007" s="3"/>
    </row>
    <row r="2008" ht="12.75" customHeight="1">
      <c r="A2008" s="301"/>
      <c r="C2008" s="1"/>
      <c r="D2008" s="2"/>
      <c r="F2008" s="3"/>
      <c r="H2008" s="3"/>
    </row>
    <row r="2009" ht="12.75" customHeight="1">
      <c r="A2009" s="301"/>
      <c r="C2009" s="1"/>
      <c r="D2009" s="2"/>
      <c r="F2009" s="3"/>
      <c r="H2009" s="3"/>
    </row>
    <row r="2010" ht="12.75" customHeight="1">
      <c r="A2010" s="301"/>
      <c r="C2010" s="1"/>
      <c r="D2010" s="2"/>
      <c r="F2010" s="3"/>
      <c r="H2010" s="3"/>
    </row>
    <row r="2011" ht="12.75" customHeight="1">
      <c r="A2011" s="301"/>
      <c r="C2011" s="1"/>
      <c r="D2011" s="2"/>
      <c r="F2011" s="3"/>
      <c r="H2011" s="3"/>
    </row>
    <row r="2012" ht="12.75" customHeight="1">
      <c r="A2012" s="301"/>
      <c r="C2012" s="1"/>
      <c r="D2012" s="2"/>
      <c r="F2012" s="3"/>
      <c r="H2012" s="3"/>
    </row>
    <row r="2013" ht="12.75" customHeight="1">
      <c r="A2013" s="301"/>
      <c r="C2013" s="1"/>
      <c r="D2013" s="2"/>
      <c r="F2013" s="3"/>
      <c r="H2013" s="3"/>
    </row>
    <row r="2014" ht="12.75" customHeight="1">
      <c r="A2014" s="301"/>
      <c r="C2014" s="1"/>
      <c r="D2014" s="2"/>
      <c r="F2014" s="3"/>
      <c r="H2014" s="3"/>
    </row>
    <row r="2015" ht="12.75" customHeight="1">
      <c r="A2015" s="301"/>
      <c r="C2015" s="1"/>
      <c r="D2015" s="2"/>
      <c r="F2015" s="3"/>
      <c r="H2015" s="3"/>
    </row>
    <row r="2016" ht="12.75" customHeight="1">
      <c r="A2016" s="301"/>
      <c r="C2016" s="1"/>
      <c r="D2016" s="2"/>
      <c r="F2016" s="3"/>
      <c r="H2016" s="3"/>
    </row>
    <row r="2017" ht="12.75" customHeight="1">
      <c r="A2017" s="301"/>
      <c r="C2017" s="1"/>
      <c r="D2017" s="2"/>
      <c r="F2017" s="3"/>
      <c r="H2017" s="3"/>
    </row>
    <row r="2018" ht="12.75" customHeight="1">
      <c r="A2018" s="301"/>
      <c r="C2018" s="1"/>
      <c r="D2018" s="2"/>
      <c r="F2018" s="3"/>
      <c r="H2018" s="3"/>
    </row>
    <row r="2019" ht="12.75" customHeight="1">
      <c r="A2019" s="301"/>
      <c r="C2019" s="1"/>
      <c r="D2019" s="2"/>
      <c r="F2019" s="3"/>
      <c r="H2019" s="3"/>
    </row>
    <row r="2020" ht="12.75" customHeight="1">
      <c r="A2020" s="301"/>
      <c r="C2020" s="1"/>
      <c r="D2020" s="2"/>
      <c r="F2020" s="3"/>
      <c r="H2020" s="3"/>
    </row>
    <row r="2021" ht="12.75" customHeight="1">
      <c r="A2021" s="301"/>
      <c r="C2021" s="1"/>
      <c r="D2021" s="2"/>
      <c r="F2021" s="3"/>
      <c r="H2021" s="3"/>
    </row>
    <row r="2022" ht="12.75" customHeight="1">
      <c r="A2022" s="301"/>
      <c r="C2022" s="1"/>
      <c r="D2022" s="2"/>
      <c r="F2022" s="3"/>
      <c r="H2022" s="3"/>
    </row>
    <row r="2023" ht="12.75" customHeight="1">
      <c r="A2023" s="301"/>
      <c r="C2023" s="1"/>
      <c r="D2023" s="2"/>
      <c r="F2023" s="3"/>
      <c r="H2023" s="3"/>
    </row>
    <row r="2024" ht="12.75" customHeight="1">
      <c r="A2024" s="301"/>
      <c r="C2024" s="1"/>
      <c r="D2024" s="2"/>
      <c r="F2024" s="3"/>
      <c r="H2024" s="3"/>
    </row>
    <row r="2025" ht="12.75" customHeight="1">
      <c r="A2025" s="301"/>
      <c r="C2025" s="1"/>
      <c r="D2025" s="2"/>
      <c r="F2025" s="3"/>
      <c r="H2025" s="3"/>
    </row>
    <row r="2026" ht="12.75" customHeight="1">
      <c r="A2026" s="301"/>
      <c r="C2026" s="1"/>
      <c r="D2026" s="2"/>
      <c r="F2026" s="3"/>
      <c r="H2026" s="3"/>
    </row>
    <row r="2027" ht="12.75" customHeight="1">
      <c r="A2027" s="301"/>
      <c r="C2027" s="1"/>
      <c r="D2027" s="2"/>
      <c r="F2027" s="3"/>
      <c r="H2027" s="3"/>
    </row>
    <row r="2028" ht="12.75" customHeight="1">
      <c r="A2028" s="301"/>
      <c r="C2028" s="1"/>
      <c r="D2028" s="2"/>
      <c r="F2028" s="3"/>
      <c r="H2028" s="3"/>
    </row>
    <row r="2029" ht="12.75" customHeight="1">
      <c r="A2029" s="301"/>
      <c r="C2029" s="1"/>
      <c r="D2029" s="2"/>
      <c r="F2029" s="3"/>
      <c r="H2029" s="3"/>
    </row>
    <row r="2030" ht="12.75" customHeight="1">
      <c r="A2030" s="301"/>
      <c r="C2030" s="1"/>
      <c r="D2030" s="2"/>
      <c r="F2030" s="3"/>
      <c r="H2030" s="3"/>
    </row>
    <row r="2031" ht="12.75" customHeight="1">
      <c r="A2031" s="301"/>
      <c r="C2031" s="1"/>
      <c r="D2031" s="2"/>
      <c r="F2031" s="3"/>
      <c r="H2031" s="3"/>
    </row>
    <row r="2032" ht="12.75" customHeight="1">
      <c r="A2032" s="301"/>
      <c r="C2032" s="1"/>
      <c r="D2032" s="2"/>
      <c r="F2032" s="3"/>
      <c r="H2032" s="3"/>
    </row>
    <row r="2033" ht="12.75" customHeight="1">
      <c r="A2033" s="301"/>
      <c r="C2033" s="1"/>
      <c r="D2033" s="2"/>
      <c r="F2033" s="3"/>
      <c r="H2033" s="3"/>
    </row>
    <row r="2034" ht="12.75" customHeight="1">
      <c r="A2034" s="301"/>
      <c r="C2034" s="1"/>
      <c r="D2034" s="2"/>
      <c r="F2034" s="3"/>
      <c r="H2034" s="3"/>
    </row>
    <row r="2035" ht="12.75" customHeight="1">
      <c r="A2035" s="301"/>
      <c r="C2035" s="1"/>
      <c r="D2035" s="2"/>
      <c r="F2035" s="3"/>
      <c r="H2035" s="3"/>
    </row>
    <row r="2036" ht="12.75" customHeight="1">
      <c r="A2036" s="301"/>
      <c r="C2036" s="1"/>
      <c r="D2036" s="2"/>
      <c r="F2036" s="3"/>
      <c r="H2036" s="3"/>
    </row>
    <row r="2037" ht="12.75" customHeight="1">
      <c r="A2037" s="301"/>
      <c r="C2037" s="1"/>
      <c r="D2037" s="2"/>
      <c r="F2037" s="3"/>
      <c r="H2037" s="3"/>
    </row>
    <row r="2038" ht="12.75" customHeight="1">
      <c r="A2038" s="301"/>
      <c r="C2038" s="1"/>
      <c r="D2038" s="2"/>
      <c r="F2038" s="3"/>
      <c r="H2038" s="3"/>
    </row>
    <row r="2039" ht="12.75" customHeight="1">
      <c r="A2039" s="301"/>
      <c r="C2039" s="1"/>
      <c r="D2039" s="2"/>
      <c r="F2039" s="3"/>
      <c r="H2039" s="3"/>
    </row>
    <row r="2040" ht="12.75" customHeight="1">
      <c r="A2040" s="301"/>
      <c r="C2040" s="1"/>
      <c r="D2040" s="2"/>
      <c r="F2040" s="3"/>
      <c r="H2040" s="3"/>
    </row>
    <row r="2041" ht="12.75" customHeight="1">
      <c r="A2041" s="301"/>
      <c r="C2041" s="1"/>
      <c r="D2041" s="2"/>
      <c r="F2041" s="3"/>
      <c r="H2041" s="3"/>
    </row>
    <row r="2042" ht="12.75" customHeight="1">
      <c r="A2042" s="301"/>
      <c r="C2042" s="1"/>
      <c r="D2042" s="2"/>
      <c r="F2042" s="3"/>
      <c r="H2042" s="3"/>
    </row>
    <row r="2043" ht="12.75" customHeight="1">
      <c r="A2043" s="301"/>
      <c r="C2043" s="1"/>
      <c r="D2043" s="2"/>
      <c r="F2043" s="3"/>
      <c r="H2043" s="3"/>
    </row>
    <row r="2044" ht="12.75" customHeight="1">
      <c r="A2044" s="301"/>
      <c r="C2044" s="1"/>
      <c r="D2044" s="2"/>
      <c r="F2044" s="3"/>
      <c r="H2044" s="3"/>
    </row>
    <row r="2045" ht="12.75" customHeight="1">
      <c r="A2045" s="301"/>
      <c r="C2045" s="1"/>
      <c r="D2045" s="2"/>
      <c r="F2045" s="3"/>
      <c r="H2045" s="3"/>
    </row>
    <row r="2046" ht="12.75" customHeight="1">
      <c r="A2046" s="301"/>
      <c r="C2046" s="1"/>
      <c r="D2046" s="2"/>
      <c r="F2046" s="3"/>
      <c r="H2046" s="3"/>
    </row>
    <row r="2047" ht="12.75" customHeight="1">
      <c r="A2047" s="301"/>
      <c r="C2047" s="1"/>
      <c r="D2047" s="2"/>
      <c r="F2047" s="3"/>
      <c r="H2047" s="3"/>
    </row>
    <row r="2048" ht="12.75" customHeight="1">
      <c r="A2048" s="301"/>
      <c r="C2048" s="1"/>
      <c r="D2048" s="2"/>
      <c r="F2048" s="3"/>
      <c r="H2048" s="3"/>
    </row>
    <row r="2049" ht="12.75" customHeight="1">
      <c r="A2049" s="301"/>
      <c r="C2049" s="1"/>
      <c r="D2049" s="2"/>
      <c r="F2049" s="3"/>
      <c r="H2049" s="3"/>
    </row>
    <row r="2050" ht="12.75" customHeight="1">
      <c r="A2050" s="301"/>
      <c r="C2050" s="1"/>
      <c r="D2050" s="2"/>
      <c r="F2050" s="3"/>
      <c r="H2050" s="3"/>
    </row>
    <row r="2051" ht="12.75" customHeight="1">
      <c r="A2051" s="301"/>
      <c r="C2051" s="1"/>
      <c r="D2051" s="2"/>
      <c r="F2051" s="3"/>
      <c r="H2051" s="3"/>
    </row>
    <row r="2052" ht="12.75" customHeight="1">
      <c r="A2052" s="301"/>
      <c r="C2052" s="1"/>
      <c r="D2052" s="2"/>
      <c r="F2052" s="3"/>
      <c r="H2052" s="3"/>
    </row>
    <row r="2053" ht="12.75" customHeight="1">
      <c r="A2053" s="301"/>
      <c r="C2053" s="1"/>
      <c r="D2053" s="2"/>
      <c r="F2053" s="3"/>
      <c r="H2053" s="3"/>
    </row>
    <row r="2054" ht="12.75" customHeight="1">
      <c r="A2054" s="301"/>
      <c r="C2054" s="1"/>
      <c r="D2054" s="2"/>
      <c r="F2054" s="3"/>
      <c r="H2054" s="3"/>
    </row>
    <row r="2055" ht="12.75" customHeight="1">
      <c r="A2055" s="301"/>
      <c r="C2055" s="1"/>
      <c r="D2055" s="2"/>
      <c r="F2055" s="3"/>
      <c r="H2055" s="3"/>
    </row>
    <row r="2056" ht="12.75" customHeight="1">
      <c r="A2056" s="301"/>
      <c r="C2056" s="1"/>
      <c r="D2056" s="2"/>
      <c r="F2056" s="3"/>
      <c r="H2056" s="3"/>
    </row>
    <row r="2057" ht="12.75" customHeight="1">
      <c r="A2057" s="301"/>
      <c r="C2057" s="1"/>
      <c r="D2057" s="2"/>
      <c r="F2057" s="3"/>
      <c r="H2057" s="3"/>
    </row>
    <row r="2058" ht="12.75" customHeight="1">
      <c r="A2058" s="301"/>
      <c r="C2058" s="1"/>
      <c r="D2058" s="2"/>
      <c r="F2058" s="3"/>
      <c r="H2058" s="3"/>
    </row>
    <row r="2059" ht="12.75" customHeight="1">
      <c r="A2059" s="301"/>
      <c r="C2059" s="1"/>
      <c r="D2059" s="2"/>
      <c r="F2059" s="3"/>
      <c r="H2059" s="3"/>
    </row>
    <row r="2060" ht="12.75" customHeight="1">
      <c r="A2060" s="301"/>
      <c r="C2060" s="1"/>
      <c r="D2060" s="2"/>
      <c r="F2060" s="3"/>
      <c r="H2060" s="3"/>
    </row>
    <row r="2061" ht="12.75" customHeight="1">
      <c r="A2061" s="301"/>
      <c r="C2061" s="1"/>
      <c r="D2061" s="2"/>
      <c r="F2061" s="3"/>
      <c r="H2061" s="3"/>
    </row>
    <row r="2062" ht="12.75" customHeight="1">
      <c r="A2062" s="301"/>
      <c r="C2062" s="1"/>
      <c r="D2062" s="2"/>
      <c r="F2062" s="3"/>
      <c r="H2062" s="3"/>
    </row>
    <row r="2063" ht="12.75" customHeight="1">
      <c r="A2063" s="301"/>
      <c r="C2063" s="1"/>
      <c r="D2063" s="2"/>
      <c r="F2063" s="3"/>
      <c r="H2063" s="3"/>
    </row>
    <row r="2064" ht="12.75" customHeight="1">
      <c r="A2064" s="301"/>
      <c r="C2064" s="1"/>
      <c r="D2064" s="2"/>
      <c r="F2064" s="3"/>
      <c r="H2064" s="3"/>
    </row>
    <row r="2065" ht="12.75" customHeight="1">
      <c r="A2065" s="301"/>
      <c r="C2065" s="1"/>
      <c r="D2065" s="2"/>
      <c r="F2065" s="3"/>
      <c r="H2065" s="3"/>
    </row>
    <row r="2066" ht="12.75" customHeight="1">
      <c r="A2066" s="301"/>
      <c r="C2066" s="1"/>
      <c r="D2066" s="2"/>
      <c r="F2066" s="3"/>
      <c r="H2066" s="3"/>
    </row>
    <row r="2067" ht="12.75" customHeight="1">
      <c r="A2067" s="301"/>
      <c r="C2067" s="1"/>
      <c r="D2067" s="2"/>
      <c r="F2067" s="3"/>
      <c r="H2067" s="3"/>
    </row>
    <row r="2068" ht="12.75" customHeight="1">
      <c r="A2068" s="301"/>
      <c r="C2068" s="1"/>
      <c r="D2068" s="2"/>
      <c r="F2068" s="3"/>
      <c r="H2068" s="3"/>
    </row>
    <row r="2069" ht="12.75" customHeight="1">
      <c r="A2069" s="301"/>
      <c r="C2069" s="1"/>
      <c r="D2069" s="2"/>
      <c r="F2069" s="3"/>
      <c r="H2069" s="3"/>
    </row>
    <row r="2070" ht="12.75" customHeight="1">
      <c r="A2070" s="301"/>
      <c r="C2070" s="1"/>
      <c r="D2070" s="2"/>
      <c r="F2070" s="3"/>
      <c r="H2070" s="3"/>
    </row>
    <row r="2071" ht="12.75" customHeight="1">
      <c r="A2071" s="301"/>
      <c r="C2071" s="1"/>
      <c r="D2071" s="2"/>
      <c r="F2071" s="3"/>
      <c r="H2071" s="3"/>
    </row>
    <row r="2072" ht="12.75" customHeight="1">
      <c r="A2072" s="301"/>
      <c r="C2072" s="1"/>
      <c r="D2072" s="2"/>
      <c r="F2072" s="3"/>
      <c r="H2072" s="3"/>
    </row>
    <row r="2073" ht="12.75" customHeight="1">
      <c r="A2073" s="301"/>
      <c r="C2073" s="1"/>
      <c r="D2073" s="2"/>
      <c r="F2073" s="3"/>
      <c r="H2073" s="3"/>
    </row>
    <row r="2074" ht="12.75" customHeight="1">
      <c r="A2074" s="301"/>
      <c r="C2074" s="1"/>
      <c r="D2074" s="2"/>
      <c r="F2074" s="3"/>
      <c r="H2074" s="3"/>
    </row>
    <row r="2075" ht="12.75" customHeight="1">
      <c r="A2075" s="301"/>
      <c r="C2075" s="1"/>
      <c r="D2075" s="2"/>
      <c r="F2075" s="3"/>
      <c r="H2075" s="3"/>
    </row>
    <row r="2076" ht="12.75" customHeight="1">
      <c r="A2076" s="301"/>
      <c r="C2076" s="1"/>
      <c r="D2076" s="2"/>
      <c r="F2076" s="3"/>
      <c r="H2076" s="3"/>
    </row>
    <row r="2077" ht="12.75" customHeight="1">
      <c r="A2077" s="301"/>
      <c r="C2077" s="1"/>
      <c r="D2077" s="2"/>
      <c r="F2077" s="3"/>
      <c r="H2077" s="3"/>
    </row>
    <row r="2078" ht="12.75" customHeight="1">
      <c r="A2078" s="301"/>
      <c r="C2078" s="1"/>
      <c r="D2078" s="2"/>
      <c r="F2078" s="3"/>
      <c r="H2078" s="3"/>
    </row>
    <row r="2079" ht="12.75" customHeight="1">
      <c r="A2079" s="301"/>
      <c r="C2079" s="1"/>
      <c r="D2079" s="2"/>
      <c r="F2079" s="3"/>
      <c r="H2079" s="3"/>
    </row>
    <row r="2080" ht="12.75" customHeight="1">
      <c r="A2080" s="301"/>
      <c r="C2080" s="1"/>
      <c r="D2080" s="2"/>
      <c r="F2080" s="3"/>
      <c r="H2080" s="3"/>
    </row>
    <row r="2081" ht="12.75" customHeight="1">
      <c r="A2081" s="301"/>
      <c r="C2081" s="1"/>
      <c r="D2081" s="2"/>
      <c r="F2081" s="3"/>
      <c r="H2081" s="3"/>
    </row>
    <row r="2082" ht="12.75" customHeight="1">
      <c r="A2082" s="301"/>
      <c r="C2082" s="1"/>
      <c r="D2082" s="2"/>
      <c r="F2082" s="3"/>
      <c r="H2082" s="3"/>
    </row>
    <row r="2083" ht="12.75" customHeight="1">
      <c r="A2083" s="301"/>
      <c r="C2083" s="1"/>
      <c r="D2083" s="2"/>
      <c r="F2083" s="3"/>
      <c r="H2083" s="3"/>
    </row>
    <row r="2084" ht="12.75" customHeight="1">
      <c r="A2084" s="301"/>
      <c r="C2084" s="1"/>
      <c r="D2084" s="2"/>
      <c r="F2084" s="3"/>
      <c r="H2084" s="3"/>
    </row>
    <row r="2085" ht="12.75" customHeight="1">
      <c r="A2085" s="301"/>
      <c r="C2085" s="1"/>
      <c r="D2085" s="2"/>
      <c r="F2085" s="3"/>
      <c r="H2085" s="3"/>
    </row>
    <row r="2086" ht="12.75" customHeight="1">
      <c r="A2086" s="301"/>
      <c r="C2086" s="1"/>
      <c r="D2086" s="2"/>
      <c r="F2086" s="3"/>
      <c r="H2086" s="3"/>
    </row>
    <row r="2087" ht="12.75" customHeight="1">
      <c r="A2087" s="301"/>
      <c r="C2087" s="1"/>
      <c r="D2087" s="2"/>
      <c r="F2087" s="3"/>
      <c r="H2087" s="3"/>
    </row>
    <row r="2088" ht="12.75" customHeight="1">
      <c r="A2088" s="301"/>
      <c r="C2088" s="1"/>
      <c r="D2088" s="2"/>
      <c r="F2088" s="3"/>
      <c r="H2088" s="3"/>
    </row>
    <row r="2089" ht="12.75" customHeight="1">
      <c r="A2089" s="301"/>
      <c r="C2089" s="1"/>
      <c r="D2089" s="2"/>
      <c r="F2089" s="3"/>
      <c r="H2089" s="3"/>
    </row>
    <row r="2090" ht="12.75" customHeight="1">
      <c r="A2090" s="301"/>
      <c r="C2090" s="1"/>
      <c r="D2090" s="2"/>
      <c r="F2090" s="3"/>
      <c r="H2090" s="3"/>
    </row>
    <row r="2091" ht="12.75" customHeight="1">
      <c r="A2091" s="301"/>
      <c r="C2091" s="1"/>
      <c r="D2091" s="2"/>
      <c r="F2091" s="3"/>
      <c r="H2091" s="3"/>
    </row>
    <row r="2092" ht="12.75" customHeight="1">
      <c r="A2092" s="301"/>
      <c r="C2092" s="1"/>
      <c r="D2092" s="2"/>
      <c r="F2092" s="3"/>
      <c r="H2092" s="3"/>
    </row>
    <row r="2093" ht="12.75" customHeight="1">
      <c r="A2093" s="301"/>
      <c r="C2093" s="1"/>
      <c r="D2093" s="2"/>
      <c r="F2093" s="3"/>
      <c r="H2093" s="3"/>
    </row>
    <row r="2094" ht="12.75" customHeight="1">
      <c r="A2094" s="301"/>
      <c r="C2094" s="1"/>
      <c r="D2094" s="2"/>
      <c r="F2094" s="3"/>
      <c r="H2094" s="3"/>
    </row>
    <row r="2095" ht="12.75" customHeight="1">
      <c r="A2095" s="301"/>
      <c r="C2095" s="1"/>
      <c r="D2095" s="2"/>
      <c r="F2095" s="3"/>
      <c r="H2095" s="3"/>
    </row>
    <row r="2096" ht="12.75" customHeight="1">
      <c r="A2096" s="301"/>
      <c r="C2096" s="1"/>
      <c r="D2096" s="2"/>
      <c r="F2096" s="3"/>
      <c r="H2096" s="3"/>
    </row>
    <row r="2097" ht="12.75" customHeight="1">
      <c r="A2097" s="301"/>
      <c r="C2097" s="1"/>
      <c r="D2097" s="2"/>
      <c r="F2097" s="3"/>
      <c r="H2097" s="3"/>
    </row>
    <row r="2098" ht="12.75" customHeight="1">
      <c r="A2098" s="301"/>
      <c r="C2098" s="1"/>
      <c r="D2098" s="2"/>
      <c r="F2098" s="3"/>
      <c r="H2098" s="3"/>
    </row>
    <row r="2099" ht="12.75" customHeight="1">
      <c r="A2099" s="301"/>
      <c r="C2099" s="1"/>
      <c r="D2099" s="2"/>
      <c r="F2099" s="3"/>
      <c r="H2099" s="3"/>
    </row>
    <row r="2100" ht="12.75" customHeight="1">
      <c r="A2100" s="301"/>
      <c r="C2100" s="1"/>
      <c r="D2100" s="2"/>
      <c r="F2100" s="3"/>
      <c r="H2100" s="3"/>
    </row>
    <row r="2101" ht="12.75" customHeight="1">
      <c r="A2101" s="301"/>
      <c r="C2101" s="1"/>
      <c r="D2101" s="2"/>
      <c r="F2101" s="3"/>
      <c r="H2101" s="3"/>
    </row>
    <row r="2102" ht="12.75" customHeight="1">
      <c r="A2102" s="301"/>
      <c r="C2102" s="1"/>
      <c r="D2102" s="2"/>
      <c r="F2102" s="3"/>
      <c r="H2102" s="3"/>
    </row>
    <row r="2103" ht="12.75" customHeight="1">
      <c r="A2103" s="301"/>
      <c r="C2103" s="1"/>
      <c r="D2103" s="2"/>
      <c r="F2103" s="3"/>
      <c r="H2103" s="3"/>
    </row>
    <row r="2104" ht="12.75" customHeight="1">
      <c r="A2104" s="301"/>
      <c r="C2104" s="1"/>
      <c r="D2104" s="2"/>
      <c r="F2104" s="3"/>
      <c r="H2104" s="3"/>
    </row>
    <row r="2105" ht="12.75" customHeight="1">
      <c r="A2105" s="301"/>
      <c r="C2105" s="1"/>
      <c r="D2105" s="2"/>
      <c r="F2105" s="3"/>
      <c r="H2105" s="3"/>
    </row>
    <row r="2106" ht="12.75" customHeight="1">
      <c r="A2106" s="301"/>
      <c r="C2106" s="1"/>
      <c r="D2106" s="2"/>
      <c r="F2106" s="3"/>
      <c r="H2106" s="3"/>
    </row>
    <row r="2107" ht="12.75" customHeight="1">
      <c r="A2107" s="301"/>
      <c r="C2107" s="1"/>
      <c r="D2107" s="2"/>
      <c r="F2107" s="3"/>
      <c r="H2107" s="3"/>
    </row>
    <row r="2108" ht="12.75" customHeight="1">
      <c r="A2108" s="301"/>
      <c r="C2108" s="1"/>
      <c r="D2108" s="2"/>
      <c r="F2108" s="3"/>
      <c r="H2108" s="3"/>
    </row>
    <row r="2109" ht="12.75" customHeight="1">
      <c r="A2109" s="301"/>
      <c r="C2109" s="1"/>
      <c r="D2109" s="2"/>
      <c r="F2109" s="3"/>
      <c r="H2109" s="3"/>
    </row>
    <row r="2110" ht="12.75" customHeight="1">
      <c r="A2110" s="301"/>
      <c r="C2110" s="1"/>
      <c r="D2110" s="2"/>
      <c r="F2110" s="3"/>
      <c r="H2110" s="3"/>
    </row>
    <row r="2111" ht="12.75" customHeight="1">
      <c r="A2111" s="301"/>
      <c r="C2111" s="1"/>
      <c r="D2111" s="2"/>
      <c r="F2111" s="3"/>
      <c r="H2111" s="3"/>
    </row>
    <row r="2112" ht="12.75" customHeight="1">
      <c r="A2112" s="301"/>
      <c r="C2112" s="1"/>
      <c r="D2112" s="2"/>
      <c r="F2112" s="3"/>
      <c r="H2112" s="3"/>
    </row>
    <row r="2113" ht="12.75" customHeight="1">
      <c r="A2113" s="301"/>
      <c r="C2113" s="1"/>
      <c r="D2113" s="2"/>
      <c r="F2113" s="3"/>
      <c r="H2113" s="3"/>
    </row>
    <row r="2114" ht="12.75" customHeight="1">
      <c r="A2114" s="301"/>
      <c r="C2114" s="1"/>
      <c r="D2114" s="2"/>
      <c r="F2114" s="3"/>
      <c r="H2114" s="3"/>
    </row>
    <row r="2115" ht="12.75" customHeight="1">
      <c r="A2115" s="301"/>
      <c r="C2115" s="1"/>
      <c r="D2115" s="2"/>
      <c r="F2115" s="3"/>
      <c r="H2115" s="3"/>
    </row>
    <row r="2116" ht="12.75" customHeight="1">
      <c r="A2116" s="301"/>
      <c r="C2116" s="1"/>
      <c r="D2116" s="2"/>
      <c r="F2116" s="3"/>
      <c r="H2116" s="3"/>
    </row>
    <row r="2117" ht="12.75" customHeight="1">
      <c r="A2117" s="301"/>
      <c r="C2117" s="1"/>
      <c r="D2117" s="2"/>
      <c r="F2117" s="3"/>
      <c r="H2117" s="3"/>
    </row>
    <row r="2118" ht="12.75" customHeight="1">
      <c r="A2118" s="301"/>
      <c r="C2118" s="1"/>
      <c r="D2118" s="2"/>
      <c r="F2118" s="3"/>
      <c r="H2118" s="3"/>
    </row>
    <row r="2119" ht="12.75" customHeight="1">
      <c r="A2119" s="301"/>
      <c r="C2119" s="1"/>
      <c r="D2119" s="2"/>
      <c r="F2119" s="3"/>
      <c r="H2119" s="3"/>
    </row>
    <row r="2120" ht="12.75" customHeight="1">
      <c r="A2120" s="301"/>
      <c r="C2120" s="1"/>
      <c r="D2120" s="2"/>
      <c r="F2120" s="3"/>
      <c r="H2120" s="3"/>
    </row>
    <row r="2121" ht="12.75" customHeight="1">
      <c r="A2121" s="301"/>
      <c r="C2121" s="1"/>
      <c r="D2121" s="2"/>
      <c r="F2121" s="3"/>
      <c r="H2121" s="3"/>
    </row>
    <row r="2122" ht="12.75" customHeight="1">
      <c r="A2122" s="301"/>
      <c r="C2122" s="1"/>
      <c r="D2122" s="2"/>
      <c r="F2122" s="3"/>
      <c r="H2122" s="3"/>
    </row>
    <row r="2123" ht="12.75" customHeight="1">
      <c r="A2123" s="301"/>
      <c r="C2123" s="1"/>
      <c r="D2123" s="2"/>
      <c r="F2123" s="3"/>
      <c r="H2123" s="3"/>
    </row>
    <row r="2124" ht="12.75" customHeight="1">
      <c r="A2124" s="301"/>
      <c r="C2124" s="1"/>
      <c r="D2124" s="2"/>
      <c r="F2124" s="3"/>
      <c r="H2124" s="3"/>
    </row>
    <row r="2125" ht="12.75" customHeight="1">
      <c r="A2125" s="301"/>
      <c r="C2125" s="1"/>
      <c r="D2125" s="2"/>
      <c r="F2125" s="3"/>
      <c r="H2125" s="3"/>
    </row>
    <row r="2126" ht="12.75" customHeight="1">
      <c r="A2126" s="301"/>
      <c r="C2126" s="1"/>
      <c r="D2126" s="2"/>
      <c r="F2126" s="3"/>
      <c r="H2126" s="3"/>
    </row>
    <row r="2127" ht="12.75" customHeight="1">
      <c r="A2127" s="301"/>
      <c r="C2127" s="1"/>
      <c r="D2127" s="2"/>
      <c r="F2127" s="3"/>
      <c r="H2127" s="3"/>
    </row>
    <row r="2128" ht="12.75" customHeight="1">
      <c r="A2128" s="301"/>
      <c r="C2128" s="1"/>
      <c r="D2128" s="2"/>
      <c r="F2128" s="3"/>
      <c r="H2128" s="3"/>
    </row>
    <row r="2129" ht="12.75" customHeight="1">
      <c r="A2129" s="301"/>
      <c r="C2129" s="1"/>
      <c r="D2129" s="2"/>
      <c r="F2129" s="3"/>
      <c r="H2129" s="3"/>
    </row>
    <row r="2130" ht="12.75" customHeight="1">
      <c r="A2130" s="301"/>
      <c r="C2130" s="1"/>
      <c r="D2130" s="2"/>
      <c r="F2130" s="3"/>
      <c r="H2130" s="3"/>
    </row>
    <row r="2131" ht="12.75" customHeight="1">
      <c r="A2131" s="301"/>
      <c r="C2131" s="1"/>
      <c r="D2131" s="2"/>
      <c r="F2131" s="3"/>
      <c r="H2131" s="3"/>
    </row>
    <row r="2132" ht="12.75" customHeight="1">
      <c r="A2132" s="301"/>
      <c r="C2132" s="1"/>
      <c r="D2132" s="2"/>
      <c r="F2132" s="3"/>
      <c r="H2132" s="3"/>
    </row>
    <row r="2133" ht="12.75" customHeight="1">
      <c r="A2133" s="301"/>
      <c r="C2133" s="1"/>
      <c r="D2133" s="2"/>
      <c r="F2133" s="3"/>
      <c r="H2133" s="3"/>
    </row>
    <row r="2134" ht="12.75" customHeight="1">
      <c r="A2134" s="301"/>
      <c r="C2134" s="1"/>
      <c r="D2134" s="2"/>
      <c r="F2134" s="3"/>
      <c r="H2134" s="3"/>
    </row>
    <row r="2135" ht="12.75" customHeight="1">
      <c r="A2135" s="301"/>
      <c r="C2135" s="1"/>
      <c r="D2135" s="2"/>
      <c r="F2135" s="3"/>
      <c r="H2135" s="3"/>
    </row>
    <row r="2136" ht="12.75" customHeight="1">
      <c r="A2136" s="301"/>
      <c r="C2136" s="1"/>
      <c r="D2136" s="2"/>
      <c r="F2136" s="3"/>
      <c r="H2136" s="3"/>
    </row>
    <row r="2137" ht="12.75" customHeight="1">
      <c r="A2137" s="301"/>
      <c r="C2137" s="1"/>
      <c r="D2137" s="2"/>
      <c r="F2137" s="3"/>
      <c r="H2137" s="3"/>
    </row>
    <row r="2138" ht="12.75" customHeight="1">
      <c r="A2138" s="301"/>
      <c r="C2138" s="1"/>
      <c r="D2138" s="2"/>
      <c r="F2138" s="3"/>
      <c r="H2138" s="3"/>
    </row>
    <row r="2139" ht="12.75" customHeight="1">
      <c r="A2139" s="301"/>
      <c r="C2139" s="1"/>
      <c r="D2139" s="2"/>
      <c r="F2139" s="3"/>
      <c r="H2139" s="3"/>
    </row>
    <row r="2140" ht="12.75" customHeight="1">
      <c r="A2140" s="301"/>
      <c r="C2140" s="1"/>
      <c r="D2140" s="2"/>
      <c r="F2140" s="3"/>
      <c r="H2140" s="3"/>
    </row>
    <row r="2141" ht="12.75" customHeight="1">
      <c r="A2141" s="301"/>
      <c r="C2141" s="1"/>
      <c r="D2141" s="2"/>
      <c r="F2141" s="3"/>
      <c r="H2141" s="3"/>
    </row>
    <row r="2142" ht="12.75" customHeight="1">
      <c r="A2142" s="301"/>
      <c r="C2142" s="1"/>
      <c r="D2142" s="2"/>
      <c r="F2142" s="3"/>
      <c r="H2142" s="3"/>
    </row>
    <row r="2143" ht="12.75" customHeight="1">
      <c r="A2143" s="301"/>
      <c r="C2143" s="1"/>
      <c r="D2143" s="2"/>
      <c r="F2143" s="3"/>
      <c r="H2143" s="3"/>
    </row>
    <row r="2144" ht="12.75" customHeight="1">
      <c r="A2144" s="301"/>
      <c r="C2144" s="1"/>
      <c r="D2144" s="2"/>
      <c r="F2144" s="3"/>
      <c r="H2144" s="3"/>
    </row>
    <row r="2145" ht="12.75" customHeight="1">
      <c r="A2145" s="301"/>
      <c r="C2145" s="1"/>
      <c r="D2145" s="2"/>
      <c r="F2145" s="3"/>
      <c r="H2145" s="3"/>
    </row>
    <row r="2146" ht="12.75" customHeight="1">
      <c r="A2146" s="301"/>
      <c r="C2146" s="1"/>
      <c r="D2146" s="2"/>
      <c r="F2146" s="3"/>
      <c r="H2146" s="3"/>
    </row>
    <row r="2147" ht="12.75" customHeight="1">
      <c r="A2147" s="301"/>
      <c r="C2147" s="1"/>
      <c r="D2147" s="2"/>
      <c r="F2147" s="3"/>
      <c r="H2147" s="3"/>
    </row>
    <row r="2148" ht="12.75" customHeight="1">
      <c r="A2148" s="301"/>
      <c r="C2148" s="1"/>
      <c r="D2148" s="2"/>
      <c r="F2148" s="3"/>
      <c r="H2148" s="3"/>
    </row>
    <row r="2149" ht="12.75" customHeight="1">
      <c r="A2149" s="301"/>
      <c r="C2149" s="1"/>
      <c r="D2149" s="2"/>
      <c r="F2149" s="3"/>
      <c r="H2149" s="3"/>
    </row>
    <row r="2150" ht="12.75" customHeight="1">
      <c r="A2150" s="301"/>
      <c r="C2150" s="1"/>
      <c r="D2150" s="2"/>
      <c r="F2150" s="3"/>
      <c r="H2150" s="3"/>
    </row>
    <row r="2151" ht="12.75" customHeight="1">
      <c r="A2151" s="301"/>
      <c r="C2151" s="1"/>
      <c r="D2151" s="2"/>
      <c r="F2151" s="3"/>
      <c r="H2151" s="3"/>
    </row>
    <row r="2152" ht="12.75" customHeight="1">
      <c r="A2152" s="301"/>
      <c r="C2152" s="1"/>
      <c r="D2152" s="2"/>
      <c r="F2152" s="3"/>
      <c r="H2152" s="3"/>
    </row>
    <row r="2153" ht="12.75" customHeight="1">
      <c r="A2153" s="301"/>
      <c r="C2153" s="1"/>
      <c r="D2153" s="2"/>
      <c r="F2153" s="3"/>
      <c r="H2153" s="3"/>
    </row>
    <row r="2154" ht="12.75" customHeight="1">
      <c r="A2154" s="301"/>
      <c r="C2154" s="1"/>
      <c r="D2154" s="2"/>
      <c r="F2154" s="3"/>
      <c r="H2154" s="3"/>
    </row>
    <row r="2155" ht="12.75" customHeight="1">
      <c r="A2155" s="301"/>
      <c r="C2155" s="1"/>
      <c r="D2155" s="2"/>
      <c r="F2155" s="3"/>
      <c r="H2155" s="3"/>
      <c r="AQ2155" s="188" t="s">
        <v>8</v>
      </c>
      <c r="AR2155" s="188" t="s">
        <v>179</v>
      </c>
      <c r="AS2155" s="4" t="s">
        <v>180</v>
      </c>
      <c r="AT2155" s="5" t="s">
        <v>181</v>
      </c>
      <c r="AU2155" s="5" t="s">
        <v>182</v>
      </c>
      <c r="AV2155" s="5" t="s">
        <v>183</v>
      </c>
    </row>
    <row r="2156" ht="12.75" customHeight="1">
      <c r="A2156" s="301"/>
      <c r="C2156" s="1"/>
      <c r="D2156" s="2"/>
      <c r="F2156" s="3"/>
      <c r="H2156" s="3"/>
      <c r="AQ2156" s="4">
        <v>20.01</v>
      </c>
      <c r="AR2156" s="189" t="s">
        <v>184</v>
      </c>
      <c r="AS2156" s="4" t="s">
        <v>119</v>
      </c>
      <c r="AT2156" s="5" t="s">
        <v>148</v>
      </c>
      <c r="AU2156" s="5" t="s">
        <v>156</v>
      </c>
      <c r="AV2156" s="5" t="s">
        <v>164</v>
      </c>
    </row>
    <row r="2157" ht="12.75" customHeight="1">
      <c r="A2157" s="301"/>
      <c r="C2157" s="1"/>
      <c r="D2157" s="2"/>
      <c r="F2157" s="3"/>
      <c r="H2157" s="3"/>
      <c r="AQ2157" s="4">
        <v>34.01</v>
      </c>
      <c r="AR2157" s="189" t="s">
        <v>184</v>
      </c>
      <c r="AS2157" s="4" t="s">
        <v>119</v>
      </c>
      <c r="AT2157" s="5" t="s">
        <v>148</v>
      </c>
      <c r="AU2157" s="5" t="s">
        <v>156</v>
      </c>
      <c r="AV2157" s="5" t="s">
        <v>164</v>
      </c>
      <c r="AX2157" s="188" t="s">
        <v>185</v>
      </c>
      <c r="AY2157" s="5" t="s">
        <v>180</v>
      </c>
      <c r="AZ2157" s="5" t="s">
        <v>186</v>
      </c>
      <c r="BA2157" s="5" t="s">
        <v>182</v>
      </c>
      <c r="BB2157" s="5" t="s">
        <v>183</v>
      </c>
    </row>
    <row r="2158" ht="12.75" customHeight="1">
      <c r="A2158" s="301"/>
      <c r="C2158" s="1"/>
      <c r="D2158" s="2"/>
      <c r="F2158" s="3"/>
      <c r="H2158" s="3"/>
      <c r="AQ2158" s="4">
        <v>36.01</v>
      </c>
      <c r="AR2158" s="189" t="s">
        <v>184</v>
      </c>
      <c r="AS2158" s="4" t="s">
        <v>119</v>
      </c>
      <c r="AT2158" s="5" t="s">
        <v>148</v>
      </c>
      <c r="AU2158" s="5" t="s">
        <v>156</v>
      </c>
      <c r="AV2158" s="5" t="s">
        <v>164</v>
      </c>
      <c r="AW2158" s="4">
        <v>20.01</v>
      </c>
      <c r="AX2158" s="5" t="s">
        <v>187</v>
      </c>
      <c r="AY2158" s="4" t="s">
        <v>188</v>
      </c>
      <c r="AZ2158" s="5" t="s">
        <v>127</v>
      </c>
      <c r="BA2158" s="5" t="s">
        <v>134</v>
      </c>
      <c r="BB2158" s="5" t="s">
        <v>141</v>
      </c>
    </row>
    <row r="2159" ht="12.75" customHeight="1">
      <c r="A2159" s="301"/>
      <c r="C2159" s="1"/>
      <c r="D2159" s="2"/>
      <c r="F2159" s="3"/>
      <c r="H2159" s="3"/>
      <c r="AQ2159" s="4">
        <v>40.01</v>
      </c>
      <c r="AR2159" s="189" t="s">
        <v>189</v>
      </c>
      <c r="AS2159" s="4" t="s">
        <v>190</v>
      </c>
      <c r="AT2159" s="5" t="s">
        <v>148</v>
      </c>
      <c r="AU2159" s="5" t="s">
        <v>156</v>
      </c>
      <c r="AV2159" s="5" t="s">
        <v>164</v>
      </c>
      <c r="AW2159" s="4">
        <v>30.01</v>
      </c>
      <c r="AX2159" s="5" t="s">
        <v>187</v>
      </c>
      <c r="AY2159" s="4" t="s">
        <v>188</v>
      </c>
      <c r="AZ2159" s="5" t="s">
        <v>127</v>
      </c>
      <c r="BA2159" s="5" t="s">
        <v>134</v>
      </c>
      <c r="BB2159" s="5" t="s">
        <v>141</v>
      </c>
    </row>
    <row r="2160" ht="12.75" customHeight="1">
      <c r="A2160" s="301"/>
      <c r="C2160" s="1"/>
      <c r="D2160" s="2"/>
      <c r="F2160" s="3"/>
      <c r="H2160" s="3"/>
      <c r="AQ2160" s="4">
        <v>45.01</v>
      </c>
      <c r="AR2160" s="189" t="s">
        <v>113</v>
      </c>
      <c r="AS2160" s="4" t="s">
        <v>191</v>
      </c>
      <c r="AT2160" s="5" t="s">
        <v>149</v>
      </c>
      <c r="AU2160" s="5" t="s">
        <v>156</v>
      </c>
      <c r="AV2160" s="5" t="s">
        <v>164</v>
      </c>
      <c r="AW2160" s="190">
        <v>35.01</v>
      </c>
      <c r="AX2160" s="5" t="s">
        <v>187</v>
      </c>
      <c r="AY2160" s="4" t="s">
        <v>188</v>
      </c>
      <c r="AZ2160" s="5" t="s">
        <v>127</v>
      </c>
      <c r="BA2160" s="5" t="s">
        <v>134</v>
      </c>
      <c r="BB2160" s="5" t="s">
        <v>141</v>
      </c>
    </row>
    <row r="2161" ht="12.75" customHeight="1">
      <c r="A2161" s="301"/>
      <c r="C2161" s="1"/>
      <c r="D2161" s="2"/>
      <c r="F2161" s="3"/>
      <c r="H2161" s="3"/>
      <c r="AQ2161" s="4">
        <v>50.01</v>
      </c>
      <c r="AR2161" s="189" t="s">
        <v>192</v>
      </c>
      <c r="AS2161" s="4" t="s">
        <v>123</v>
      </c>
      <c r="AT2161" s="5" t="s">
        <v>150</v>
      </c>
      <c r="AU2161" s="5" t="s">
        <v>156</v>
      </c>
      <c r="AV2161" s="5" t="s">
        <v>164</v>
      </c>
      <c r="AW2161" s="4">
        <v>36.01</v>
      </c>
      <c r="AX2161" s="5" t="s">
        <v>193</v>
      </c>
      <c r="AY2161" s="4" t="s">
        <v>194</v>
      </c>
      <c r="AZ2161" s="5" t="s">
        <v>127</v>
      </c>
      <c r="BA2161" s="5" t="s">
        <v>134</v>
      </c>
      <c r="BB2161" s="5" t="s">
        <v>141</v>
      </c>
    </row>
    <row r="2162" ht="12.75" customHeight="1">
      <c r="A2162" s="301"/>
      <c r="C2162" s="1"/>
      <c r="D2162" s="2"/>
      <c r="F2162" s="3"/>
      <c r="H2162" s="3"/>
      <c r="AQ2162" s="4">
        <v>50.01</v>
      </c>
      <c r="AR2162" s="189" t="s">
        <v>192</v>
      </c>
      <c r="AS2162" s="4" t="s">
        <v>123</v>
      </c>
      <c r="AT2162" s="5" t="s">
        <v>150</v>
      </c>
      <c r="AU2162" s="5" t="s">
        <v>156</v>
      </c>
      <c r="AV2162" s="5" t="s">
        <v>164</v>
      </c>
      <c r="AW2162" s="4">
        <v>40.01</v>
      </c>
      <c r="AX2162" s="5" t="s">
        <v>195</v>
      </c>
      <c r="AY2162" s="4" t="s">
        <v>196</v>
      </c>
      <c r="AZ2162" s="5" t="s">
        <v>127</v>
      </c>
      <c r="BA2162" s="5" t="s">
        <v>134</v>
      </c>
      <c r="BB2162" s="5" t="s">
        <v>141</v>
      </c>
    </row>
    <row r="2163" ht="12.75" customHeight="1">
      <c r="A2163" s="301"/>
      <c r="C2163" s="1"/>
      <c r="D2163" s="2"/>
      <c r="F2163" s="3"/>
      <c r="H2163" s="3"/>
      <c r="AQ2163" s="4">
        <v>56.01</v>
      </c>
      <c r="AR2163" s="189" t="s">
        <v>197</v>
      </c>
      <c r="AS2163" s="4" t="s">
        <v>124</v>
      </c>
      <c r="AT2163" s="5" t="s">
        <v>151</v>
      </c>
      <c r="AU2163" s="5" t="s">
        <v>157</v>
      </c>
      <c r="AV2163" s="5" t="s">
        <v>165</v>
      </c>
      <c r="AW2163" s="4">
        <v>44.01</v>
      </c>
      <c r="AX2163" s="5" t="s">
        <v>198</v>
      </c>
      <c r="AY2163" s="4" t="s">
        <v>199</v>
      </c>
      <c r="AZ2163" s="5" t="s">
        <v>128</v>
      </c>
      <c r="BA2163" s="5" t="s">
        <v>134</v>
      </c>
      <c r="BB2163" s="5" t="s">
        <v>141</v>
      </c>
    </row>
    <row r="2164" ht="12.75" customHeight="1">
      <c r="A2164" s="301"/>
      <c r="C2164" s="1"/>
      <c r="D2164" s="2"/>
      <c r="F2164" s="3"/>
      <c r="H2164" s="3"/>
      <c r="AQ2164" s="4">
        <v>62.01</v>
      </c>
      <c r="AR2164" s="189" t="s">
        <v>200</v>
      </c>
      <c r="AS2164" s="4" t="s">
        <v>125</v>
      </c>
      <c r="AT2164" s="5" t="s">
        <v>152</v>
      </c>
      <c r="AU2164" s="5" t="s">
        <v>158</v>
      </c>
      <c r="AV2164" s="5" t="s">
        <v>166</v>
      </c>
      <c r="AW2164" s="4">
        <v>48.01</v>
      </c>
      <c r="AX2164" s="5" t="s">
        <v>201</v>
      </c>
      <c r="AY2164" s="4" t="s">
        <v>202</v>
      </c>
      <c r="AZ2164" s="5" t="s">
        <v>129</v>
      </c>
      <c r="BA2164" s="5" t="s">
        <v>135</v>
      </c>
      <c r="BB2164" s="5" t="s">
        <v>142</v>
      </c>
    </row>
    <row r="2165" ht="12.75" customHeight="1">
      <c r="A2165" s="301"/>
      <c r="C2165" s="1"/>
      <c r="D2165" s="2"/>
      <c r="F2165" s="3"/>
      <c r="H2165" s="3"/>
      <c r="AQ2165" s="4">
        <v>69.01</v>
      </c>
      <c r="AR2165" s="189" t="s">
        <v>203</v>
      </c>
      <c r="AS2165" s="4" t="s">
        <v>204</v>
      </c>
      <c r="AT2165" s="5" t="s">
        <v>153</v>
      </c>
      <c r="AU2165" s="5" t="s">
        <v>159</v>
      </c>
      <c r="AV2165" s="5" t="s">
        <v>167</v>
      </c>
      <c r="AW2165" s="4">
        <v>53.01</v>
      </c>
      <c r="AX2165" s="5" t="s">
        <v>205</v>
      </c>
      <c r="AY2165" s="4" t="s">
        <v>206</v>
      </c>
      <c r="AZ2165" s="5" t="s">
        <v>130</v>
      </c>
      <c r="BA2165" s="5" t="s">
        <v>136</v>
      </c>
      <c r="BB2165" s="5" t="s">
        <v>143</v>
      </c>
    </row>
    <row r="2166" ht="12.75" customHeight="1">
      <c r="A2166" s="301"/>
      <c r="C2166" s="1"/>
      <c r="D2166" s="2"/>
      <c r="F2166" s="3"/>
      <c r="H2166" s="3"/>
      <c r="AQ2166" s="4">
        <v>77.01</v>
      </c>
      <c r="AR2166" s="189" t="s">
        <v>207</v>
      </c>
      <c r="AS2166" s="4" t="s">
        <v>208</v>
      </c>
      <c r="AT2166" s="5" t="s">
        <v>154</v>
      </c>
      <c r="AU2166" s="5" t="s">
        <v>160</v>
      </c>
      <c r="AV2166" s="5" t="s">
        <v>168</v>
      </c>
      <c r="AW2166" s="4">
        <v>58.01</v>
      </c>
      <c r="AX2166" s="5" t="s">
        <v>209</v>
      </c>
      <c r="AY2166" s="4" t="s">
        <v>210</v>
      </c>
      <c r="AZ2166" s="5" t="s">
        <v>131</v>
      </c>
      <c r="BA2166" s="5" t="s">
        <v>137</v>
      </c>
      <c r="BB2166" s="5" t="s">
        <v>144</v>
      </c>
    </row>
    <row r="2167" ht="12.75" customHeight="1">
      <c r="A2167" s="301"/>
      <c r="C2167" s="1"/>
      <c r="D2167" s="2"/>
      <c r="F2167" s="3"/>
      <c r="H2167" s="3"/>
      <c r="AQ2167" s="4">
        <v>85.01</v>
      </c>
      <c r="AR2167" s="189" t="s">
        <v>207</v>
      </c>
      <c r="AS2167" s="4" t="s">
        <v>208</v>
      </c>
      <c r="AT2167" s="5" t="s">
        <v>155</v>
      </c>
      <c r="AU2167" s="5" t="s">
        <v>161</v>
      </c>
      <c r="AV2167" s="5" t="s">
        <v>169</v>
      </c>
      <c r="AW2167" s="4">
        <v>63.01</v>
      </c>
      <c r="AX2167" s="5" t="s">
        <v>209</v>
      </c>
      <c r="AY2167" s="4" t="s">
        <v>210</v>
      </c>
      <c r="AZ2167" s="5" t="s">
        <v>132</v>
      </c>
      <c r="BA2167" s="5" t="s">
        <v>138</v>
      </c>
      <c r="BB2167" s="5" t="s">
        <v>145</v>
      </c>
    </row>
    <row r="2168" ht="12.75" customHeight="1">
      <c r="A2168" s="301"/>
      <c r="C2168" s="1"/>
      <c r="D2168" s="2"/>
      <c r="F2168" s="3"/>
      <c r="H2168" s="3"/>
      <c r="AQ2168" s="4">
        <v>94.01</v>
      </c>
      <c r="AR2168" s="189" t="s">
        <v>207</v>
      </c>
      <c r="AS2168" s="4" t="s">
        <v>208</v>
      </c>
      <c r="AT2168" s="5" t="s">
        <v>155</v>
      </c>
      <c r="AU2168" s="5" t="s">
        <v>162</v>
      </c>
      <c r="AV2168" s="5" t="s">
        <v>170</v>
      </c>
      <c r="AW2168" s="4">
        <v>69.01</v>
      </c>
      <c r="AX2168" s="5" t="s">
        <v>209</v>
      </c>
      <c r="AY2168" s="4" t="s">
        <v>210</v>
      </c>
      <c r="AZ2168" s="5" t="s">
        <v>133</v>
      </c>
      <c r="BA2168" s="5" t="s">
        <v>139</v>
      </c>
      <c r="BB2168" s="5" t="s">
        <v>146</v>
      </c>
    </row>
    <row r="2169" ht="12.75" customHeight="1">
      <c r="A2169" s="301"/>
      <c r="C2169" s="1"/>
      <c r="D2169" s="2"/>
      <c r="F2169" s="3"/>
      <c r="H2169" s="3"/>
      <c r="AQ2169" s="4">
        <v>105.01</v>
      </c>
      <c r="AR2169" s="189" t="s">
        <v>207</v>
      </c>
      <c r="AS2169" s="4" t="s">
        <v>208</v>
      </c>
      <c r="AT2169" s="5" t="s">
        <v>155</v>
      </c>
      <c r="AU2169" s="5" t="s">
        <v>163</v>
      </c>
      <c r="AV2169" s="5" t="s">
        <v>171</v>
      </c>
      <c r="AW2169" s="4">
        <v>75.01</v>
      </c>
      <c r="AX2169" s="5" t="s">
        <v>209</v>
      </c>
      <c r="AY2169" s="4" t="s">
        <v>210</v>
      </c>
      <c r="AZ2169" s="5" t="s">
        <v>133</v>
      </c>
      <c r="BA2169" s="5" t="s">
        <v>140</v>
      </c>
      <c r="BB2169" s="5" t="s">
        <v>147</v>
      </c>
    </row>
    <row r="2170" ht="12.75" customHeight="1">
      <c r="A2170" s="301"/>
      <c r="C2170" s="1"/>
      <c r="D2170" s="2"/>
      <c r="F2170" s="3"/>
      <c r="H2170" s="3"/>
      <c r="AQ2170" s="4">
        <v>110.0</v>
      </c>
      <c r="AR2170" s="189" t="s">
        <v>207</v>
      </c>
      <c r="AS2170" s="4" t="s">
        <v>208</v>
      </c>
      <c r="AT2170" s="5" t="s">
        <v>155</v>
      </c>
      <c r="AU2170" s="5" t="s">
        <v>163</v>
      </c>
      <c r="AV2170" s="5" t="s">
        <v>171</v>
      </c>
      <c r="AW2170" s="4">
        <v>110.0</v>
      </c>
      <c r="AX2170" s="5" t="s">
        <v>209</v>
      </c>
      <c r="AY2170" s="4" t="s">
        <v>210</v>
      </c>
      <c r="AZ2170" s="5" t="s">
        <v>133</v>
      </c>
      <c r="BA2170" s="5" t="s">
        <v>140</v>
      </c>
      <c r="BB2170" s="5" t="s">
        <v>147</v>
      </c>
    </row>
    <row r="2171" ht="12.75" customHeight="1">
      <c r="A2171" s="301"/>
      <c r="C2171" s="1"/>
      <c r="D2171" s="2"/>
      <c r="F2171" s="3"/>
      <c r="H2171" s="3"/>
      <c r="AQ2171" s="4">
        <v>120.0</v>
      </c>
      <c r="AR2171" s="189" t="s">
        <v>207</v>
      </c>
      <c r="AS2171" s="4" t="s">
        <v>208</v>
      </c>
      <c r="AT2171" s="5" t="s">
        <v>155</v>
      </c>
      <c r="AU2171" s="5" t="s">
        <v>163</v>
      </c>
      <c r="AV2171" s="5" t="s">
        <v>171</v>
      </c>
      <c r="AW2171" s="4">
        <v>140.0</v>
      </c>
      <c r="AX2171" s="5" t="s">
        <v>209</v>
      </c>
      <c r="AY2171" s="4" t="s">
        <v>210</v>
      </c>
      <c r="AZ2171" s="5" t="s">
        <v>133</v>
      </c>
      <c r="BA2171" s="5" t="s">
        <v>140</v>
      </c>
      <c r="BB2171" s="5" t="s">
        <v>147</v>
      </c>
    </row>
    <row r="2172" ht="12.75" customHeight="1">
      <c r="A2172" s="301"/>
      <c r="C2172" s="1"/>
      <c r="D2172" s="2"/>
      <c r="F2172" s="3"/>
      <c r="H2172" s="3"/>
      <c r="AQ2172" s="4">
        <v>130.0</v>
      </c>
      <c r="AR2172" s="189" t="s">
        <v>207</v>
      </c>
      <c r="AS2172" s="4" t="s">
        <v>208</v>
      </c>
      <c r="AT2172" s="5" t="s">
        <v>155</v>
      </c>
      <c r="AU2172" s="5" t="s">
        <v>163</v>
      </c>
      <c r="AV2172" s="5" t="s">
        <v>171</v>
      </c>
    </row>
    <row r="2173" ht="12.75" customHeight="1">
      <c r="A2173" s="301"/>
      <c r="C2173" s="1"/>
      <c r="D2173" s="2"/>
      <c r="F2173" s="3"/>
      <c r="H2173" s="3"/>
      <c r="AQ2173" s="4">
        <v>140.0</v>
      </c>
      <c r="AR2173" s="189" t="s">
        <v>207</v>
      </c>
      <c r="AS2173" s="4" t="s">
        <v>208</v>
      </c>
      <c r="AT2173" s="5" t="s">
        <v>155</v>
      </c>
      <c r="AU2173" s="5" t="s">
        <v>163</v>
      </c>
      <c r="AV2173" s="5" t="s">
        <v>171</v>
      </c>
    </row>
  </sheetData>
  <mergeCells count="29">
    <mergeCell ref="E20:K20"/>
    <mergeCell ref="M20:P20"/>
    <mergeCell ref="R20:S20"/>
    <mergeCell ref="F21:G21"/>
    <mergeCell ref="J21:M21"/>
    <mergeCell ref="Q21:S21"/>
    <mergeCell ref="T22:U22"/>
    <mergeCell ref="D21:E21"/>
    <mergeCell ref="C24:C27"/>
    <mergeCell ref="C30:C33"/>
    <mergeCell ref="C36:C39"/>
    <mergeCell ref="C42:C45"/>
    <mergeCell ref="C48:C51"/>
    <mergeCell ref="C54:C57"/>
    <mergeCell ref="N71:P71"/>
    <mergeCell ref="N73:P73"/>
    <mergeCell ref="R73:S73"/>
    <mergeCell ref="N74:P74"/>
    <mergeCell ref="R74:S74"/>
    <mergeCell ref="F75:J75"/>
    <mergeCell ref="N75:P75"/>
    <mergeCell ref="R75:S75"/>
    <mergeCell ref="C60:C63"/>
    <mergeCell ref="F66:S66"/>
    <mergeCell ref="F69:J69"/>
    <mergeCell ref="R69:S69"/>
    <mergeCell ref="R70:S70"/>
    <mergeCell ref="R71:S71"/>
    <mergeCell ref="F72:J72"/>
  </mergeCells>
  <conditionalFormatting sqref="F1:F2173">
    <cfRule type="cellIs" dxfId="0" priority="1" operator="greaterThan">
      <formula>2011</formula>
    </cfRule>
  </conditionalFormatting>
  <conditionalFormatting sqref="J1:L2173 N1:P2173">
    <cfRule type="cellIs" dxfId="0" priority="2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99"/>
    <pageSetUpPr fitToPage="1"/>
  </sheetPr>
  <sheetViews>
    <sheetView workbookViewId="0"/>
  </sheetViews>
  <sheetFormatPr customHeight="1" defaultColWidth="12.63" defaultRowHeight="15.0"/>
  <cols>
    <col customWidth="1" hidden="1" min="1" max="1" width="17.38"/>
    <col customWidth="1" hidden="1" min="2" max="2" width="11.38"/>
    <col customWidth="1" min="3" max="3" width="11.38"/>
    <col customWidth="1" min="4" max="4" width="25.0"/>
    <col customWidth="1" min="5" max="5" width="48.75"/>
    <col customWidth="1" min="6" max="6" width="6.38"/>
    <col customWidth="1" min="7" max="7" width="12.38"/>
    <col customWidth="1" hidden="1" min="8" max="8" width="28.38"/>
    <col customWidth="1" hidden="1" min="9" max="9" width="5.75"/>
    <col customWidth="1" min="10" max="12" width="11.75"/>
    <col customWidth="1" min="13" max="13" width="12.38"/>
    <col customWidth="1" min="14" max="16" width="11.75"/>
    <col customWidth="1" min="17" max="17" width="16.0"/>
    <col customWidth="1" min="18" max="18" width="14.0"/>
    <col customWidth="1" min="19" max="19" width="16.0"/>
    <col customWidth="1" hidden="1" min="20" max="20" width="7.25"/>
    <col customWidth="1" hidden="1" min="21" max="21" width="9.0"/>
    <col customWidth="1" min="22" max="22" width="9.0"/>
    <col customWidth="1" min="23" max="24" width="14.0"/>
    <col customWidth="1" min="25" max="25" width="13.88"/>
    <col customWidth="1" min="26" max="27" width="14.0"/>
    <col customWidth="1" min="28" max="29" width="13.38"/>
    <col customWidth="1" min="30" max="36" width="11.38"/>
    <col customWidth="1" min="37" max="37" width="10.63"/>
    <col customWidth="1" min="38" max="38" width="12.38"/>
    <col customWidth="1" min="39" max="39" width="10.63"/>
    <col customWidth="1" min="40" max="49" width="11.38"/>
    <col customWidth="1" min="50" max="50" width="13.13"/>
    <col customWidth="1" min="51" max="51" width="10.63"/>
    <col customWidth="1" min="52" max="59" width="11.38"/>
    <col customWidth="1" min="60" max="60" width="10.63"/>
    <col customWidth="1" min="61" max="67" width="11.38"/>
    <col customWidth="1" min="68" max="68" width="10.63"/>
    <col customWidth="1" min="69" max="75" width="11.38"/>
    <col customWidth="1" min="76" max="76" width="10.63"/>
    <col customWidth="1" min="77" max="83" width="11.38"/>
    <col customWidth="1" min="84" max="84" width="10.63"/>
    <col customWidth="1" min="85" max="91" width="11.38"/>
    <col customWidth="1" min="92" max="92" width="10.63"/>
    <col customWidth="1" min="93" max="100" width="11.38"/>
    <col customWidth="1" min="101" max="101" width="10.63"/>
    <col customWidth="1" min="102" max="109" width="11.38"/>
    <col customWidth="1" min="110" max="110" width="10.63"/>
    <col customWidth="1" min="111" max="118" width="11.38"/>
    <col customWidth="1" min="119" max="119" width="10.63"/>
    <col customWidth="1" min="120" max="127" width="11.38"/>
    <col customWidth="1" min="128" max="128" width="10.63"/>
  </cols>
  <sheetData>
    <row r="1" ht="12.75" hidden="1" customHeight="1">
      <c r="A1" s="301"/>
      <c r="C1" s="1"/>
      <c r="D1" s="2"/>
      <c r="F1" s="3"/>
      <c r="G1" s="314"/>
      <c r="H1" s="3"/>
    </row>
    <row r="2" ht="12.75" hidden="1" customHeight="1">
      <c r="A2" s="301"/>
      <c r="C2" s="1"/>
      <c r="D2" s="2"/>
      <c r="F2" s="3"/>
      <c r="G2" s="314"/>
      <c r="H2" s="3"/>
      <c r="V2" s="4">
        <v>1.0</v>
      </c>
      <c r="W2" s="5" t="s">
        <v>0</v>
      </c>
    </row>
    <row r="3" ht="12.75" hidden="1" customHeight="1">
      <c r="A3" s="301"/>
      <c r="C3" s="1"/>
      <c r="D3" s="2"/>
      <c r="F3" s="3"/>
      <c r="G3" s="314"/>
      <c r="H3" s="3"/>
      <c r="V3" s="4">
        <v>2.0</v>
      </c>
      <c r="W3" s="5" t="s">
        <v>1</v>
      </c>
    </row>
    <row r="4" ht="12.75" hidden="1" customHeight="1">
      <c r="A4" s="301"/>
      <c r="C4" s="1"/>
      <c r="D4" s="2"/>
      <c r="F4" s="3"/>
      <c r="G4" s="314"/>
      <c r="H4" s="3"/>
      <c r="V4" s="4">
        <v>3.0</v>
      </c>
      <c r="W4" s="5" t="s">
        <v>2</v>
      </c>
    </row>
    <row r="5" ht="12.75" hidden="1" customHeight="1">
      <c r="A5" s="301"/>
      <c r="C5" s="1"/>
      <c r="D5" s="2"/>
      <c r="F5" s="3"/>
      <c r="G5" s="314"/>
      <c r="H5" s="3"/>
      <c r="V5" s="4">
        <v>4.0</v>
      </c>
      <c r="W5" s="5" t="s">
        <v>2</v>
      </c>
    </row>
    <row r="6" ht="12.75" hidden="1" customHeight="1">
      <c r="A6" s="301"/>
      <c r="C6" s="1"/>
      <c r="D6" s="2"/>
      <c r="F6" s="3"/>
      <c r="G6" s="314"/>
      <c r="H6" s="3"/>
      <c r="V6" s="4">
        <v>5.0</v>
      </c>
      <c r="W6" s="5" t="s">
        <v>3</v>
      </c>
    </row>
    <row r="7" ht="12.75" hidden="1" customHeight="1">
      <c r="A7" s="301"/>
      <c r="C7" s="1"/>
      <c r="D7" s="2"/>
      <c r="F7" s="3"/>
      <c r="G7" s="314"/>
      <c r="H7" s="3"/>
      <c r="V7" s="4">
        <v>6.0</v>
      </c>
      <c r="W7" s="5" t="s">
        <v>4</v>
      </c>
    </row>
    <row r="8" ht="12.75" hidden="1" customHeight="1">
      <c r="A8" s="301"/>
      <c r="C8" s="1"/>
      <c r="D8" s="2"/>
      <c r="F8" s="3"/>
      <c r="G8" s="314"/>
      <c r="H8" s="3"/>
      <c r="V8" s="4">
        <v>7.0</v>
      </c>
      <c r="W8" s="5" t="s">
        <v>5</v>
      </c>
    </row>
    <row r="9" ht="12.75" hidden="1" customHeight="1">
      <c r="A9" s="301"/>
      <c r="C9" s="1"/>
      <c r="D9" s="2"/>
      <c r="F9" s="3"/>
      <c r="G9" s="314"/>
      <c r="H9" s="3"/>
      <c r="V9" s="4">
        <v>8.0</v>
      </c>
      <c r="W9" s="5" t="s">
        <v>6</v>
      </c>
    </row>
    <row r="10" ht="15.75" hidden="1" customHeight="1">
      <c r="A10" s="301"/>
      <c r="C10" s="1"/>
      <c r="D10" s="2"/>
      <c r="F10" s="3"/>
      <c r="G10" s="314"/>
      <c r="H10" s="3"/>
      <c r="V10" s="6">
        <v>9.0</v>
      </c>
      <c r="W10" s="7" t="s">
        <v>7</v>
      </c>
    </row>
    <row r="11" ht="12.75" hidden="1" customHeight="1">
      <c r="A11" s="301"/>
      <c r="C11" s="1"/>
      <c r="D11" s="2"/>
      <c r="F11" s="3"/>
      <c r="G11" s="314"/>
      <c r="H11" s="3"/>
    </row>
    <row r="12" ht="12.75" hidden="1" customHeight="1">
      <c r="A12" s="301"/>
      <c r="C12" s="1"/>
      <c r="D12" s="2"/>
      <c r="F12" s="3"/>
      <c r="G12" s="314"/>
      <c r="H12" s="3"/>
    </row>
    <row r="13" ht="18.0" hidden="1" customHeight="1">
      <c r="A13" s="301"/>
      <c r="C13" s="1"/>
      <c r="D13" s="2"/>
      <c r="F13" s="3"/>
      <c r="G13" s="314"/>
      <c r="H13" s="3"/>
      <c r="R13" s="8">
        <f>((SUM(Q13:Q17))-MIN(Q13:Q17))</f>
        <v>0</v>
      </c>
    </row>
    <row r="14" ht="12.75" hidden="1" customHeight="1">
      <c r="A14" s="301"/>
      <c r="C14" s="1"/>
      <c r="D14" s="2"/>
      <c r="F14" s="3"/>
      <c r="G14" s="314"/>
      <c r="H14" s="3"/>
    </row>
    <row r="15" ht="12.75" hidden="1" customHeight="1">
      <c r="A15" s="301"/>
      <c r="C15" s="1"/>
      <c r="D15" s="2"/>
      <c r="F15" s="3"/>
      <c r="G15" s="314"/>
      <c r="H15" s="3"/>
    </row>
    <row r="16" ht="12.75" hidden="1" customHeight="1">
      <c r="A16" s="301"/>
      <c r="C16" s="1"/>
      <c r="D16" s="2"/>
      <c r="F16" s="3"/>
      <c r="G16" s="314"/>
      <c r="H16" s="3"/>
      <c r="V16" s="4" t="s">
        <v>8</v>
      </c>
    </row>
    <row r="17" ht="12.75" hidden="1" customHeight="1">
      <c r="A17" s="301"/>
      <c r="C17" s="1"/>
      <c r="D17" s="2"/>
      <c r="F17" s="3"/>
      <c r="G17" s="314"/>
      <c r="H17" s="3"/>
    </row>
    <row r="18" ht="5.25" customHeight="1">
      <c r="A18" s="301"/>
      <c r="C18" s="1"/>
      <c r="D18" s="2"/>
      <c r="F18" s="3"/>
      <c r="G18" s="314"/>
      <c r="H18" s="3"/>
    </row>
    <row r="19" ht="12.75" customHeight="1">
      <c r="A19" s="301"/>
      <c r="C19" s="1"/>
      <c r="D19" s="2"/>
      <c r="F19" s="3"/>
      <c r="G19" s="314"/>
      <c r="H19" s="3"/>
    </row>
    <row r="20">
      <c r="A20" s="301"/>
      <c r="C20" s="1"/>
      <c r="D20" s="9" t="s">
        <v>9</v>
      </c>
      <c r="E20" s="10" t="s">
        <v>10</v>
      </c>
      <c r="F20" s="11"/>
      <c r="G20" s="11"/>
      <c r="H20" s="11"/>
      <c r="I20" s="11"/>
      <c r="J20" s="11"/>
      <c r="K20" s="11"/>
      <c r="L20" s="12" t="s">
        <v>11</v>
      </c>
      <c r="M20" s="13" t="s">
        <v>12</v>
      </c>
      <c r="N20" s="11"/>
      <c r="O20" s="11"/>
      <c r="P20" s="11"/>
      <c r="Q20" s="14" t="s">
        <v>13</v>
      </c>
      <c r="R20" s="15" t="s">
        <v>14</v>
      </c>
      <c r="S20" s="11"/>
      <c r="T20" s="16"/>
      <c r="U20" s="16"/>
      <c r="V20" s="17"/>
    </row>
    <row r="21">
      <c r="A21" s="302"/>
      <c r="B21" s="18"/>
      <c r="C21" s="19"/>
      <c r="D21" s="20" t="s">
        <v>15</v>
      </c>
      <c r="E21" s="21"/>
      <c r="F21" s="22" t="s">
        <v>16</v>
      </c>
      <c r="H21" s="23"/>
      <c r="I21" s="24"/>
      <c r="J21" s="303" t="s">
        <v>283</v>
      </c>
      <c r="K21" s="21"/>
      <c r="L21" s="21"/>
      <c r="M21" s="21"/>
      <c r="N21" s="26"/>
      <c r="O21" s="27"/>
      <c r="P21" s="28" t="s">
        <v>18</v>
      </c>
      <c r="Q21" s="29" t="s">
        <v>19</v>
      </c>
      <c r="T21" s="30"/>
      <c r="U21" s="30"/>
      <c r="V21" s="31"/>
      <c r="W21" s="32"/>
      <c r="X21" s="32"/>
      <c r="Y21" s="32"/>
      <c r="Z21" s="32"/>
      <c r="AA21" s="32"/>
      <c r="AB21" s="32"/>
      <c r="AC21" s="32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ht="12.75" customHeight="1">
      <c r="A22" s="33" t="s">
        <v>20</v>
      </c>
      <c r="B22" s="33"/>
      <c r="C22" s="315"/>
      <c r="D22" s="316" t="s">
        <v>21</v>
      </c>
      <c r="E22" s="317" t="s">
        <v>22</v>
      </c>
      <c r="F22" s="317" t="s">
        <v>23</v>
      </c>
      <c r="G22" s="318" t="s">
        <v>24</v>
      </c>
      <c r="H22" s="319" t="s">
        <v>25</v>
      </c>
      <c r="I22" s="320" t="s">
        <v>26</v>
      </c>
      <c r="J22" s="321">
        <v>1.0</v>
      </c>
      <c r="K22" s="321">
        <v>2.0</v>
      </c>
      <c r="L22" s="321">
        <v>3.0</v>
      </c>
      <c r="M22" s="322" t="s">
        <v>27</v>
      </c>
      <c r="N22" s="321">
        <v>1.0</v>
      </c>
      <c r="O22" s="321">
        <v>2.0</v>
      </c>
      <c r="P22" s="321">
        <v>3.0</v>
      </c>
      <c r="Q22" s="322" t="s">
        <v>28</v>
      </c>
      <c r="R22" s="321" t="s">
        <v>29</v>
      </c>
      <c r="S22" s="323" t="s">
        <v>30</v>
      </c>
      <c r="T22" s="317" t="s">
        <v>31</v>
      </c>
      <c r="U22" s="324"/>
      <c r="V22" s="325" t="s">
        <v>32</v>
      </c>
      <c r="W22" s="41" t="str">
        <f>R22-HLOOKUP(V22,$AL$891:$EG$898,2)</f>
        <v>#VALUE!</v>
      </c>
      <c r="X22" s="41" t="str">
        <f>R22-HLOOKUP(V22,$AL$891:$EG$898,3)</f>
        <v>#VALUE!</v>
      </c>
      <c r="Y22" s="41" t="str">
        <f>R22-HLOOKUP(V22,$AL$891:$EG$898,4)</f>
        <v>#VALUE!</v>
      </c>
      <c r="Z22" s="41" t="str">
        <f>R22-HLOOKUP(V22,$AL$891:$EG$898,5)</f>
        <v>#VALUE!</v>
      </c>
      <c r="AA22" s="41" t="str">
        <f>R22-HLOOKUP(V22,$AL$891:$EG$898,6)</f>
        <v>#VALUE!</v>
      </c>
      <c r="AB22" s="41" t="str">
        <f>R22-HLOOKUP(V22,$AL$891:$EG$898,7)</f>
        <v>#VALUE!</v>
      </c>
      <c r="AC22" s="41" t="str">
        <f>R22-HLOOKUP(V22,$AL$891:$EG$898,8)</f>
        <v>#VALUE!</v>
      </c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</row>
    <row r="23" ht="21.75" customHeight="1">
      <c r="A23" s="43" t="s">
        <v>8</v>
      </c>
      <c r="B23" s="43"/>
      <c r="C23" s="315"/>
      <c r="D23" s="326" t="s">
        <v>34</v>
      </c>
      <c r="E23" s="327" t="s">
        <v>82</v>
      </c>
      <c r="F23" s="242"/>
      <c r="G23" s="328"/>
      <c r="H23" s="242"/>
      <c r="I23" s="242" t="s">
        <v>8</v>
      </c>
      <c r="J23" s="329"/>
      <c r="K23" s="239"/>
      <c r="L23" s="239"/>
      <c r="M23" s="330"/>
      <c r="N23" s="239"/>
      <c r="O23" s="239"/>
      <c r="P23" s="239"/>
      <c r="Q23" s="239"/>
      <c r="R23" s="240"/>
      <c r="S23" s="241">
        <f>SUM(S24:S27)</f>
        <v>348.36</v>
      </c>
      <c r="T23" s="242"/>
      <c r="U23" s="242"/>
      <c r="V23" s="244" t="s">
        <v>8</v>
      </c>
      <c r="W23" s="54"/>
      <c r="X23" s="54"/>
      <c r="Y23" s="54"/>
      <c r="Z23" s="54"/>
      <c r="AA23" s="54"/>
      <c r="AB23" s="54"/>
      <c r="AC23" s="54"/>
      <c r="AD23" s="54"/>
      <c r="AE23" s="55">
        <f>S23</f>
        <v>348.36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</row>
    <row r="24" ht="18.0" customHeight="1">
      <c r="A24" s="56" t="str">
        <f t="shared" ref="A24:A27" si="1">IF(R24="","",IF(B24="HOMME",10^(0.938573813*LOG(G24/157.141)^2)*R24,IF(B24="FEMME",10^(1.005487664 * LOG(G24/112.811)^2)*R24,"")))</f>
        <v>#NUM!</v>
      </c>
      <c r="B24" s="57" t="s">
        <v>41</v>
      </c>
      <c r="C24" s="315"/>
      <c r="D24" s="331" t="s">
        <v>344</v>
      </c>
      <c r="E24" s="332" t="s">
        <v>345</v>
      </c>
      <c r="F24" s="333">
        <v>2009.0</v>
      </c>
      <c r="G24" s="334"/>
      <c r="H24" s="274"/>
      <c r="I24" s="275"/>
      <c r="J24" s="335">
        <v>11.0</v>
      </c>
      <c r="K24" s="335">
        <v>12.0</v>
      </c>
      <c r="L24" s="336">
        <v>-13.0</v>
      </c>
      <c r="M24" s="337">
        <f t="shared" ref="M24:M27" si="2">IF(MAXA(J24+K24,K24+L24,J24+L24,J24,K24,L24)&lt;=0,0,MAXA(J24+K24,K24+L24,J24+L24,J24,K24,L24))</f>
        <v>23</v>
      </c>
      <c r="N24" s="335">
        <v>14.0</v>
      </c>
      <c r="O24" s="335">
        <v>15.0</v>
      </c>
      <c r="P24" s="335">
        <v>16.0</v>
      </c>
      <c r="Q24" s="337">
        <v>45.0</v>
      </c>
      <c r="R24" s="338">
        <f t="shared" ref="R24:R27" si="3">Q24+M24</f>
        <v>68</v>
      </c>
      <c r="S24" s="278">
        <f t="shared" ref="S24:S27" si="4">R24-G24</f>
        <v>68</v>
      </c>
      <c r="T24" s="279" t="str">
        <f t="shared" ref="T24:T27" si="5">IF(U24=AC24,$W$2,IF(U24=AB24,$W$3,IF(U24=AA24,$W$5,IF(U24=Z24,$W$6,IF(U24=Y24,$W$7,IF(U24=X24,$W$8,IF(U24&gt;=0,$W$9,$W$10)))))))</f>
        <v>#N/A</v>
      </c>
      <c r="U24" s="339" t="str">
        <f t="shared" ref="U24:U27" si="6">IF(AC24&gt;=0,AC24,IF(AB24&gt;=0,AB24,IF(AA24&gt;=0,AA24,IF(Z24&gt;=0,Z24,IF(Y24&gt;=0,Y24,IF(X24&gt;=0,X24,W24))))))</f>
        <v>#N/A</v>
      </c>
      <c r="V24" s="255" t="str">
        <f t="shared" ref="V24:V27" si="7">IF(B24="HOMME",IF(OR(F24="SEN",F24&lt;1998),VLOOKUP(G24,$AQ$2165:$AV$2183,6),IF(AND(F24&gt;1997,F24&lt;2000),VLOOKUP(G24,$AQ$2165:$AV$2183,5),IF(AND(F24&gt;1999,F24&lt;2002),VLOOKUP(G24,$AQ$2165:$AV$2183,4),IF(AND(F24&gt;2001,F24&lt;2004),VLOOKUP(G24,$AQ$2165:$AV$2183,3),VLOOKUP(G24,$AQ$2165:$AV$2183,2))))), IF(OR(F24="SEN",F24&lt;1998),VLOOKUP(G24,$AW$2168:$BB$2181,6),IF(AND(F24&gt;1997,F24&lt;2000),VLOOKUP(G24,$AW$2168:$BB$2181,5),IF(AND(F24&gt;1999,F24&lt;2002),VLOOKUP(G24,$AW$2168:$BB$2181,4),IF(AND(F24&gt;2001,F24&lt;2004),VLOOKUP(G24,$AW$2168:$BB$2181,3),VLOOKUP(G24,$AW$2168:$BB$2181,2))))))</f>
        <v>#N/A</v>
      </c>
      <c r="W24" s="72" t="str">
        <f t="shared" ref="W24:W27" si="8">R24-HLOOKUP(V24,$AL$891:$DW$898,2,FALSE)</f>
        <v>#N/A</v>
      </c>
      <c r="X24" s="72" t="str">
        <f t="shared" ref="X24:X27" si="9">R24-HLOOKUP(V24,$AL$891:$DW$898,3,FALSE)</f>
        <v>#N/A</v>
      </c>
      <c r="Y24" s="72" t="str">
        <f t="shared" ref="Y24:Y27" si="10">R24-HLOOKUP(V24,$AL$891:$DW$898,4,FALSE)</f>
        <v>#N/A</v>
      </c>
      <c r="Z24" s="72" t="str">
        <f t="shared" ref="Z24:Z27" si="11">R24-HLOOKUP(V24,$AL$891:$EG$898,5,FALSE)</f>
        <v>#N/A</v>
      </c>
      <c r="AA24" s="72" t="str">
        <f t="shared" ref="AA24:AA27" si="12">R24-HLOOKUP(V24,$AL$891:$DW$898,6,FALSE)</f>
        <v>#N/A</v>
      </c>
      <c r="AB24" s="72" t="str">
        <f t="shared" ref="AB24:AB27" si="13">R24-HLOOKUP(V24,$AL$891:$DW$898,7,FALSE)</f>
        <v>#N/A</v>
      </c>
      <c r="AC24" s="72" t="str">
        <f t="shared" ref="AC24:AC27" si="14">R24-HLOOKUP(V24,$AL$891:$DW$898,8,FALSE)</f>
        <v>#N/A</v>
      </c>
      <c r="AD24" s="54"/>
      <c r="AE24" s="55">
        <f>S29</f>
        <v>340.89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</row>
    <row r="25" ht="18.0" customHeight="1">
      <c r="A25" s="56">
        <f t="shared" si="1"/>
        <v>154.2391478</v>
      </c>
      <c r="B25" s="57" t="s">
        <v>41</v>
      </c>
      <c r="C25" s="315"/>
      <c r="D25" s="331" t="s">
        <v>346</v>
      </c>
      <c r="E25" s="332" t="s">
        <v>347</v>
      </c>
      <c r="F25" s="333">
        <v>2008.0</v>
      </c>
      <c r="G25" s="340">
        <v>79.9</v>
      </c>
      <c r="H25" s="341"/>
      <c r="I25" s="275"/>
      <c r="J25" s="335">
        <v>26.0</v>
      </c>
      <c r="K25" s="335">
        <v>28.0</v>
      </c>
      <c r="L25" s="335">
        <v>30.0</v>
      </c>
      <c r="M25" s="337">
        <f t="shared" si="2"/>
        <v>58</v>
      </c>
      <c r="N25" s="335">
        <v>32.0</v>
      </c>
      <c r="O25" s="335">
        <v>34.0</v>
      </c>
      <c r="P25" s="335">
        <v>36.0</v>
      </c>
      <c r="Q25" s="337">
        <f t="shared" ref="Q25:Q27" si="15">IF(MAXA(N25+O25,O25+P25,N25+P25,N25,O25,P25)&lt;=0,0,MAXA(N25+O25,O25+P25,N25+P25,N25,O25,P25))</f>
        <v>70</v>
      </c>
      <c r="R25" s="338">
        <f t="shared" si="3"/>
        <v>128</v>
      </c>
      <c r="S25" s="278">
        <f t="shared" si="4"/>
        <v>48.1</v>
      </c>
      <c r="T25" s="279" t="str">
        <f t="shared" si="5"/>
        <v>#N/A</v>
      </c>
      <c r="U25" s="339" t="str">
        <f t="shared" si="6"/>
        <v>#N/A</v>
      </c>
      <c r="V25" s="255" t="str">
        <f t="shared" si="7"/>
        <v>B+77</v>
      </c>
      <c r="W25" s="72" t="str">
        <f t="shared" si="8"/>
        <v>#N/A</v>
      </c>
      <c r="X25" s="72" t="str">
        <f t="shared" si="9"/>
        <v>#N/A</v>
      </c>
      <c r="Y25" s="72" t="str">
        <f t="shared" si="10"/>
        <v>#N/A</v>
      </c>
      <c r="Z25" s="72" t="str">
        <f t="shared" si="11"/>
        <v>#N/A</v>
      </c>
      <c r="AA25" s="72" t="str">
        <f t="shared" si="12"/>
        <v>#N/A</v>
      </c>
      <c r="AB25" s="72" t="str">
        <f t="shared" si="13"/>
        <v>#N/A</v>
      </c>
      <c r="AC25" s="72" t="str">
        <f t="shared" si="14"/>
        <v>#N/A</v>
      </c>
      <c r="AD25" s="54"/>
      <c r="AE25" s="55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</row>
    <row r="26" ht="18.0" customHeight="1">
      <c r="A26" s="56">
        <f t="shared" si="1"/>
        <v>285.6487484</v>
      </c>
      <c r="B26" s="57" t="s">
        <v>41</v>
      </c>
      <c r="C26" s="315"/>
      <c r="D26" s="331" t="s">
        <v>348</v>
      </c>
      <c r="E26" s="332" t="s">
        <v>349</v>
      </c>
      <c r="F26" s="333">
        <v>2007.0</v>
      </c>
      <c r="G26" s="334">
        <v>83.04</v>
      </c>
      <c r="H26" s="274"/>
      <c r="I26" s="275"/>
      <c r="J26" s="335">
        <v>53.0</v>
      </c>
      <c r="K26" s="335">
        <v>55.0</v>
      </c>
      <c r="L26" s="336">
        <v>-57.0</v>
      </c>
      <c r="M26" s="337">
        <f t="shared" si="2"/>
        <v>108</v>
      </c>
      <c r="N26" s="335">
        <v>64.0</v>
      </c>
      <c r="O26" s="335">
        <v>66.0</v>
      </c>
      <c r="P26" s="335">
        <v>68.0</v>
      </c>
      <c r="Q26" s="337">
        <f t="shared" si="15"/>
        <v>134</v>
      </c>
      <c r="R26" s="338">
        <f t="shared" si="3"/>
        <v>242</v>
      </c>
      <c r="S26" s="278">
        <f t="shared" si="4"/>
        <v>158.96</v>
      </c>
      <c r="T26" s="279" t="str">
        <f t="shared" si="5"/>
        <v>#N/A</v>
      </c>
      <c r="U26" s="339" t="str">
        <f t="shared" si="6"/>
        <v>#N/A</v>
      </c>
      <c r="V26" s="255" t="str">
        <f t="shared" si="7"/>
        <v>B+77</v>
      </c>
      <c r="W26" s="72" t="str">
        <f t="shared" si="8"/>
        <v>#N/A</v>
      </c>
      <c r="X26" s="72" t="str">
        <f t="shared" si="9"/>
        <v>#N/A</v>
      </c>
      <c r="Y26" s="72" t="str">
        <f t="shared" si="10"/>
        <v>#N/A</v>
      </c>
      <c r="Z26" s="72" t="str">
        <f t="shared" si="11"/>
        <v>#N/A</v>
      </c>
      <c r="AA26" s="72" t="str">
        <f t="shared" si="12"/>
        <v>#N/A</v>
      </c>
      <c r="AB26" s="72" t="str">
        <f t="shared" si="13"/>
        <v>#N/A</v>
      </c>
      <c r="AC26" s="72" t="str">
        <f t="shared" si="14"/>
        <v>#N/A</v>
      </c>
      <c r="AD26" s="54"/>
      <c r="AE26" s="55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</row>
    <row r="27" ht="18.75" customHeight="1">
      <c r="A27" s="56">
        <f t="shared" si="1"/>
        <v>224.7332948</v>
      </c>
      <c r="B27" s="57" t="s">
        <v>41</v>
      </c>
      <c r="C27" s="315"/>
      <c r="D27" s="342" t="s">
        <v>350</v>
      </c>
      <c r="E27" s="343" t="s">
        <v>351</v>
      </c>
      <c r="F27" s="344">
        <v>2009.0</v>
      </c>
      <c r="G27" s="345">
        <v>44.7</v>
      </c>
      <c r="H27" s="283"/>
      <c r="I27" s="284"/>
      <c r="J27" s="346">
        <v>25.0</v>
      </c>
      <c r="K27" s="346">
        <v>27.0</v>
      </c>
      <c r="L27" s="346">
        <v>29.0</v>
      </c>
      <c r="M27" s="347">
        <f t="shared" si="2"/>
        <v>56</v>
      </c>
      <c r="N27" s="346">
        <v>30.0</v>
      </c>
      <c r="O27" s="346">
        <v>32.0</v>
      </c>
      <c r="P27" s="348">
        <v>-34.0</v>
      </c>
      <c r="Q27" s="347">
        <f t="shared" si="15"/>
        <v>62</v>
      </c>
      <c r="R27" s="349">
        <f t="shared" si="3"/>
        <v>118</v>
      </c>
      <c r="S27" s="287">
        <f t="shared" si="4"/>
        <v>73.3</v>
      </c>
      <c r="T27" s="288" t="str">
        <f t="shared" si="5"/>
        <v>#N/A</v>
      </c>
      <c r="U27" s="350" t="str">
        <f t="shared" si="6"/>
        <v>#N/A</v>
      </c>
      <c r="V27" s="264" t="str">
        <f t="shared" si="7"/>
        <v>B45</v>
      </c>
      <c r="W27" s="72" t="str">
        <f t="shared" si="8"/>
        <v>#N/A</v>
      </c>
      <c r="X27" s="72" t="str">
        <f t="shared" si="9"/>
        <v>#N/A</v>
      </c>
      <c r="Y27" s="72" t="str">
        <f t="shared" si="10"/>
        <v>#N/A</v>
      </c>
      <c r="Z27" s="72" t="str">
        <f t="shared" si="11"/>
        <v>#N/A</v>
      </c>
      <c r="AA27" s="72" t="str">
        <f t="shared" si="12"/>
        <v>#N/A</v>
      </c>
      <c r="AB27" s="72" t="str">
        <f t="shared" si="13"/>
        <v>#N/A</v>
      </c>
      <c r="AC27" s="72" t="str">
        <f t="shared" si="14"/>
        <v>#N/A</v>
      </c>
      <c r="AD27" s="54"/>
      <c r="AE27" s="55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</row>
    <row r="28" ht="9.75" customHeight="1">
      <c r="A28" s="56"/>
      <c r="B28" s="57"/>
      <c r="C28" s="315"/>
      <c r="D28" s="351"/>
      <c r="E28" s="352"/>
      <c r="F28" s="352"/>
      <c r="G28" s="353"/>
      <c r="H28" s="352"/>
      <c r="I28" s="354"/>
      <c r="J28" s="355"/>
      <c r="K28" s="355"/>
      <c r="L28" s="355"/>
      <c r="M28" s="355"/>
      <c r="N28" s="355"/>
      <c r="O28" s="355"/>
      <c r="P28" s="355"/>
      <c r="Q28" s="356"/>
      <c r="R28" s="356"/>
      <c r="S28" s="357"/>
      <c r="T28" s="352"/>
      <c r="U28" s="354"/>
      <c r="V28" s="358"/>
      <c r="W28" s="72"/>
      <c r="X28" s="72"/>
      <c r="Y28" s="72"/>
      <c r="Z28" s="72"/>
      <c r="AA28" s="72"/>
      <c r="AB28" s="72"/>
      <c r="AC28" s="72"/>
      <c r="AD28" s="54"/>
      <c r="AE28" s="55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</row>
    <row r="29" ht="21.75" customHeight="1">
      <c r="A29" s="43" t="s">
        <v>8</v>
      </c>
      <c r="B29" s="43"/>
      <c r="C29" s="315"/>
      <c r="D29" s="326" t="s">
        <v>34</v>
      </c>
      <c r="E29" s="359" t="s">
        <v>55</v>
      </c>
      <c r="F29" s="242"/>
      <c r="G29" s="360"/>
      <c r="H29" s="242"/>
      <c r="I29" s="242" t="s">
        <v>8</v>
      </c>
      <c r="J29" s="361"/>
      <c r="K29" s="361"/>
      <c r="L29" s="361"/>
      <c r="M29" s="362"/>
      <c r="N29" s="363"/>
      <c r="O29" s="363"/>
      <c r="P29" s="363"/>
      <c r="Q29" s="242"/>
      <c r="R29" s="364"/>
      <c r="S29" s="241">
        <f>SUM(S30:S33)</f>
        <v>340.89</v>
      </c>
      <c r="T29" s="242"/>
      <c r="U29" s="242"/>
      <c r="V29" s="244" t="s">
        <v>8</v>
      </c>
      <c r="W29" s="54"/>
      <c r="X29" s="54"/>
      <c r="Y29" s="54"/>
      <c r="Z29" s="54"/>
      <c r="AA29" s="54"/>
      <c r="AB29" s="54"/>
      <c r="AC29" s="54"/>
      <c r="AD29" s="54"/>
      <c r="AE29" s="55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</row>
    <row r="30" ht="18.0" customHeight="1">
      <c r="A30" s="56">
        <f t="shared" ref="A30:A33" si="16">IF(R30="","",IF(B30="HOMME",10^(0.938573813*LOG(G30/157.141)^2)*R30,IF(B30="FEMME",10^(1.005487664 * LOG(G30/112.811)^2)*R30,"")))</f>
        <v>204.9931559</v>
      </c>
      <c r="B30" s="57" t="s">
        <v>41</v>
      </c>
      <c r="C30" s="315"/>
      <c r="D30" s="331" t="s">
        <v>352</v>
      </c>
      <c r="E30" s="332" t="s">
        <v>353</v>
      </c>
      <c r="F30" s="333">
        <v>2009.0</v>
      </c>
      <c r="G30" s="334">
        <v>108.79</v>
      </c>
      <c r="H30" s="274"/>
      <c r="I30" s="275"/>
      <c r="J30" s="335">
        <v>41.0</v>
      </c>
      <c r="K30" s="335">
        <v>43.0</v>
      </c>
      <c r="L30" s="335">
        <v>45.0</v>
      </c>
      <c r="M30" s="337">
        <f t="shared" ref="M30:M33" si="17">IF(MAXA(J30+K30,K30+L30,J30+L30,J30,K30,L30)&lt;=0,0,MAXA(J30+K30,K30+L30,J30+L30,J30,K30,L30))</f>
        <v>88</v>
      </c>
      <c r="N30" s="335">
        <v>50.0</v>
      </c>
      <c r="O30" s="335">
        <v>52.0</v>
      </c>
      <c r="P30" s="335">
        <v>54.0</v>
      </c>
      <c r="Q30" s="337">
        <f t="shared" ref="Q30:Q33" si="18">IF(MAXA(N30+O30,O30+P30,N30+P30,N30,O30,P30)&lt;=0,0,MAXA(N30+O30,O30+P30,N30+P30,N30,O30,P30))</f>
        <v>106</v>
      </c>
      <c r="R30" s="338">
        <f t="shared" ref="R30:R33" si="19">Q30+M30</f>
        <v>194</v>
      </c>
      <c r="S30" s="278">
        <f t="shared" ref="S30:S33" si="20">R30-G30</f>
        <v>85.21</v>
      </c>
      <c r="T30" s="279" t="str">
        <f t="shared" ref="T30:T33" si="21">IF(U30=AC30,$W$2,IF(U30=AB30,$W$3,IF(U30=AA30,$W$5,IF(U30=Z30,$W$6,IF(U30=Y30,$W$7,IF(U30=X30,$W$8,IF(U30&gt;=0,$W$9,$W$10)))))))</f>
        <v>#N/A</v>
      </c>
      <c r="U30" s="339" t="str">
        <f t="shared" ref="U30:U33" si="22">IF(AC30&gt;=0,AC30,IF(AB30&gt;=0,AB30,IF(AA30&gt;=0,AA30,IF(Z30&gt;=0,Z30,IF(Y30&gt;=0,Y30,IF(X30&gt;=0,X30,W30))))))</f>
        <v>#N/A</v>
      </c>
      <c r="V30" s="255" t="str">
        <f t="shared" ref="V30:V33" si="23">IF(B30="HOMME",IF(OR(F30="SEN",F30&lt;1998),VLOOKUP(G30,$AQ$2165:$AV$2183,6),IF(AND(F30&gt;1997,F30&lt;2000),VLOOKUP(G30,$AQ$2165:$AV$2183,5),IF(AND(F30&gt;1999,F30&lt;2002),VLOOKUP(G30,$AQ$2165:$AV$2183,4),IF(AND(F30&gt;2001,F30&lt;2004),VLOOKUP(G30,$AQ$2165:$AV$2183,3),VLOOKUP(G30,$AQ$2165:$AV$2183,2))))), IF(OR(F30="SEN",F30&lt;1998),VLOOKUP(G30,$AW$2168:$BB$2181,6),IF(AND(F30&gt;1997,F30&lt;2000),VLOOKUP(G30,$AW$2168:$BB$2181,5),IF(AND(F30&gt;1999,F30&lt;2002),VLOOKUP(G30,$AW$2168:$BB$2181,4),IF(AND(F30&gt;2001,F30&lt;2004),VLOOKUP(G30,$AW$2168:$BB$2181,3),VLOOKUP(G30,$AW$2168:$BB$2181,2))))))</f>
        <v>B+77</v>
      </c>
      <c r="W30" s="72" t="str">
        <f t="shared" ref="W30:W33" si="24">R30-HLOOKUP(V30,$AL$891:$DW$898,2,FALSE)</f>
        <v>#N/A</v>
      </c>
      <c r="X30" s="72" t="str">
        <f t="shared" ref="X30:X33" si="25">R30-HLOOKUP(V30,$AL$891:$DW$898,3,FALSE)</f>
        <v>#N/A</v>
      </c>
      <c r="Y30" s="72" t="str">
        <f t="shared" ref="Y30:Y33" si="26">R30-HLOOKUP(V30,$AL$891:$DW$898,4,FALSE)</f>
        <v>#N/A</v>
      </c>
      <c r="Z30" s="72" t="str">
        <f t="shared" ref="Z30:Z33" si="27">R30-HLOOKUP(V30,$AL$891:$EG$898,5,FALSE)</f>
        <v>#N/A</v>
      </c>
      <c r="AA30" s="72" t="str">
        <f t="shared" ref="AA30:AA33" si="28">R30-HLOOKUP(V30,$AL$891:$DW$898,6,FALSE)</f>
        <v>#N/A</v>
      </c>
      <c r="AB30" s="72" t="str">
        <f t="shared" ref="AB30:AB33" si="29">R30-HLOOKUP(V30,$AL$891:$DW$898,7,FALSE)</f>
        <v>#N/A</v>
      </c>
      <c r="AC30" s="72" t="str">
        <f t="shared" ref="AC30:AC33" si="30">R30-HLOOKUP(V30,$AL$891:$DW$898,8,FALSE)</f>
        <v>#N/A</v>
      </c>
      <c r="AD30" s="54"/>
      <c r="AE30" s="55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</row>
    <row r="31" ht="18.0" customHeight="1">
      <c r="A31" s="56">
        <f t="shared" si="16"/>
        <v>184.5463978</v>
      </c>
      <c r="B31" s="57" t="s">
        <v>41</v>
      </c>
      <c r="C31" s="315"/>
      <c r="D31" s="331" t="s">
        <v>354</v>
      </c>
      <c r="E31" s="332" t="s">
        <v>355</v>
      </c>
      <c r="F31" s="333">
        <v>2008.0</v>
      </c>
      <c r="G31" s="334">
        <v>77.02</v>
      </c>
      <c r="H31" s="274"/>
      <c r="I31" s="275"/>
      <c r="J31" s="335">
        <v>30.0</v>
      </c>
      <c r="K31" s="335">
        <v>32.0</v>
      </c>
      <c r="L31" s="335">
        <v>34.0</v>
      </c>
      <c r="M31" s="337">
        <f t="shared" si="17"/>
        <v>66</v>
      </c>
      <c r="N31" s="336">
        <v>-41.0</v>
      </c>
      <c r="O31" s="335">
        <v>41.0</v>
      </c>
      <c r="P31" s="335">
        <v>43.0</v>
      </c>
      <c r="Q31" s="337">
        <f t="shared" si="18"/>
        <v>84</v>
      </c>
      <c r="R31" s="338">
        <f t="shared" si="19"/>
        <v>150</v>
      </c>
      <c r="S31" s="278">
        <f t="shared" si="20"/>
        <v>72.98</v>
      </c>
      <c r="T31" s="279" t="str">
        <f t="shared" si="21"/>
        <v>#N/A</v>
      </c>
      <c r="U31" s="339" t="str">
        <f t="shared" si="22"/>
        <v>#N/A</v>
      </c>
      <c r="V31" s="255" t="str">
        <f t="shared" si="23"/>
        <v>B+77</v>
      </c>
      <c r="W31" s="72" t="str">
        <f t="shared" si="24"/>
        <v>#N/A</v>
      </c>
      <c r="X31" s="72" t="str">
        <f t="shared" si="25"/>
        <v>#N/A</v>
      </c>
      <c r="Y31" s="72" t="str">
        <f t="shared" si="26"/>
        <v>#N/A</v>
      </c>
      <c r="Z31" s="72" t="str">
        <f t="shared" si="27"/>
        <v>#N/A</v>
      </c>
      <c r="AA31" s="72" t="str">
        <f t="shared" si="28"/>
        <v>#N/A</v>
      </c>
      <c r="AB31" s="72" t="str">
        <f t="shared" si="29"/>
        <v>#N/A</v>
      </c>
      <c r="AC31" s="72" t="str">
        <f t="shared" si="30"/>
        <v>#N/A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</row>
    <row r="32" ht="18.0" customHeight="1">
      <c r="A32" s="56">
        <f t="shared" si="16"/>
        <v>245.6936121</v>
      </c>
      <c r="B32" s="57" t="s">
        <v>41</v>
      </c>
      <c r="C32" s="315"/>
      <c r="D32" s="331" t="s">
        <v>356</v>
      </c>
      <c r="E32" s="332" t="s">
        <v>357</v>
      </c>
      <c r="F32" s="333">
        <v>2007.0</v>
      </c>
      <c r="G32" s="334">
        <v>70.45</v>
      </c>
      <c r="H32" s="274"/>
      <c r="I32" s="275"/>
      <c r="J32" s="335">
        <v>41.0</v>
      </c>
      <c r="K32" s="335">
        <v>43.0</v>
      </c>
      <c r="L32" s="336">
        <v>-45.0</v>
      </c>
      <c r="M32" s="337">
        <f t="shared" si="17"/>
        <v>84</v>
      </c>
      <c r="N32" s="335">
        <v>50.0</v>
      </c>
      <c r="O32" s="335">
        <v>52.0</v>
      </c>
      <c r="P32" s="335">
        <v>53.0</v>
      </c>
      <c r="Q32" s="337">
        <f t="shared" si="18"/>
        <v>105</v>
      </c>
      <c r="R32" s="338">
        <f t="shared" si="19"/>
        <v>189</v>
      </c>
      <c r="S32" s="278">
        <f t="shared" si="20"/>
        <v>118.55</v>
      </c>
      <c r="T32" s="279" t="str">
        <f t="shared" si="21"/>
        <v>#N/A</v>
      </c>
      <c r="U32" s="339" t="str">
        <f t="shared" si="22"/>
        <v>#N/A</v>
      </c>
      <c r="V32" s="255" t="str">
        <f t="shared" si="23"/>
        <v>B77</v>
      </c>
      <c r="W32" s="72" t="str">
        <f t="shared" si="24"/>
        <v>#N/A</v>
      </c>
      <c r="X32" s="72" t="str">
        <f t="shared" si="25"/>
        <v>#N/A</v>
      </c>
      <c r="Y32" s="72" t="str">
        <f t="shared" si="26"/>
        <v>#N/A</v>
      </c>
      <c r="Z32" s="72" t="str">
        <f t="shared" si="27"/>
        <v>#N/A</v>
      </c>
      <c r="AA32" s="72" t="str">
        <f t="shared" si="28"/>
        <v>#N/A</v>
      </c>
      <c r="AB32" s="72" t="str">
        <f t="shared" si="29"/>
        <v>#N/A</v>
      </c>
      <c r="AC32" s="72" t="str">
        <f t="shared" si="30"/>
        <v>#N/A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</row>
    <row r="33" ht="18.75" customHeight="1">
      <c r="A33" s="56">
        <f t="shared" si="16"/>
        <v>201.6458144</v>
      </c>
      <c r="B33" s="57" t="s">
        <v>41</v>
      </c>
      <c r="C33" s="315"/>
      <c r="D33" s="342" t="s">
        <v>358</v>
      </c>
      <c r="E33" s="343" t="s">
        <v>359</v>
      </c>
      <c r="F33" s="344">
        <v>2009.0</v>
      </c>
      <c r="G33" s="345">
        <v>46.85</v>
      </c>
      <c r="H33" s="283"/>
      <c r="I33" s="284"/>
      <c r="J33" s="346">
        <v>21.0</v>
      </c>
      <c r="K33" s="346">
        <v>23.0</v>
      </c>
      <c r="L33" s="346">
        <v>25.0</v>
      </c>
      <c r="M33" s="347">
        <f t="shared" si="17"/>
        <v>48</v>
      </c>
      <c r="N33" s="346">
        <v>31.0</v>
      </c>
      <c r="O33" s="348">
        <v>-32.0</v>
      </c>
      <c r="P33" s="346">
        <v>32.0</v>
      </c>
      <c r="Q33" s="347">
        <f t="shared" si="18"/>
        <v>63</v>
      </c>
      <c r="R33" s="349">
        <f t="shared" si="19"/>
        <v>111</v>
      </c>
      <c r="S33" s="287">
        <f t="shared" si="20"/>
        <v>64.15</v>
      </c>
      <c r="T33" s="288" t="str">
        <f t="shared" si="21"/>
        <v>Reg+</v>
      </c>
      <c r="U33" s="350">
        <f t="shared" si="22"/>
        <v>4</v>
      </c>
      <c r="V33" s="264" t="str">
        <f t="shared" si="23"/>
        <v>B50</v>
      </c>
      <c r="W33" s="72">
        <f t="shared" si="24"/>
        <v>41</v>
      </c>
      <c r="X33" s="72">
        <f t="shared" si="25"/>
        <v>4</v>
      </c>
      <c r="Y33" s="72">
        <f t="shared" si="26"/>
        <v>-16</v>
      </c>
      <c r="Z33" s="72">
        <f t="shared" si="27"/>
        <v>-39</v>
      </c>
      <c r="AA33" s="72">
        <f t="shared" si="28"/>
        <v>-66</v>
      </c>
      <c r="AB33" s="72">
        <f t="shared" si="29"/>
        <v>-99</v>
      </c>
      <c r="AC33" s="72">
        <f t="shared" si="30"/>
        <v>-99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</row>
    <row r="34" ht="9.75" customHeight="1">
      <c r="A34" s="56"/>
      <c r="B34" s="57"/>
      <c r="C34" s="87"/>
      <c r="D34" s="134"/>
      <c r="E34" s="135"/>
      <c r="F34" s="309"/>
      <c r="G34" s="309"/>
      <c r="H34" s="310"/>
      <c r="I34" s="310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141"/>
      <c r="U34" s="142"/>
      <c r="V34" s="143"/>
      <c r="W34" s="72"/>
      <c r="X34" s="72"/>
      <c r="Y34" s="72"/>
      <c r="Z34" s="72"/>
      <c r="AA34" s="72"/>
      <c r="AB34" s="72"/>
      <c r="AC34" s="72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</row>
    <row r="35" ht="21.75" customHeight="1">
      <c r="A35" s="43" t="s">
        <v>8</v>
      </c>
      <c r="B35" s="43"/>
      <c r="C35" s="87"/>
      <c r="D35" s="134"/>
      <c r="E35" s="135"/>
      <c r="F35" s="144" t="s">
        <v>100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6"/>
      <c r="T35" s="141"/>
      <c r="U35" s="142"/>
      <c r="V35" s="143"/>
      <c r="W35" s="72"/>
      <c r="X35" s="72"/>
      <c r="Y35" s="72"/>
      <c r="Z35" s="72"/>
      <c r="AA35" s="72"/>
      <c r="AB35" s="72"/>
      <c r="AC35" s="72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</row>
    <row r="36" ht="18.0" customHeight="1">
      <c r="A36" s="56" t="str">
        <f t="shared" ref="A36:A39" si="31">IF(#REF!="","",IF(B36="HOMME",10^(0.938573813*LOG(#REF!/157.141)^2)*#REF!,IF(B36="FEMME",10^(1.005487664 * LOG(#REF!/112.811)^2)*#REF!,"")))</f>
        <v>#REF!</v>
      </c>
      <c r="B36" s="57" t="s">
        <v>41</v>
      </c>
      <c r="C36" s="44"/>
      <c r="D36" s="147"/>
      <c r="E36" s="54"/>
      <c r="F36" s="148"/>
      <c r="G36" s="365"/>
      <c r="H36" s="148"/>
      <c r="I36" s="54"/>
      <c r="J36" s="150"/>
      <c r="K36" s="150"/>
      <c r="L36" s="150"/>
      <c r="M36" s="151"/>
      <c r="N36" s="150"/>
      <c r="O36" s="150"/>
      <c r="P36" s="150"/>
      <c r="Q36" s="151"/>
      <c r="R36" s="44"/>
      <c r="S36" s="152"/>
      <c r="T36" s="153"/>
      <c r="U36" s="154"/>
      <c r="V36" s="155"/>
      <c r="W36" s="72"/>
      <c r="X36" s="72"/>
      <c r="Y36" s="72"/>
      <c r="Z36" s="72"/>
      <c r="AA36" s="72"/>
      <c r="AB36" s="72"/>
      <c r="AC36" s="72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</row>
    <row r="37" ht="18.0" customHeight="1">
      <c r="A37" s="56" t="str">
        <f t="shared" si="31"/>
        <v>#REF!</v>
      </c>
      <c r="B37" s="57" t="s">
        <v>41</v>
      </c>
      <c r="C37" s="44"/>
      <c r="D37" s="156"/>
      <c r="E37" s="157"/>
      <c r="F37" s="148"/>
      <c r="G37" s="366"/>
      <c r="H37" s="148"/>
      <c r="I37" s="148"/>
      <c r="J37" s="148"/>
      <c r="K37" s="150"/>
      <c r="L37" s="150"/>
      <c r="M37" s="161"/>
      <c r="N37" s="135"/>
      <c r="O37" s="135"/>
      <c r="P37" s="135"/>
      <c r="Q37" s="151"/>
      <c r="R37" s="311"/>
      <c r="S37" s="311"/>
      <c r="T37" s="153"/>
      <c r="U37" s="154"/>
      <c r="V37" s="155"/>
      <c r="W37" s="72"/>
      <c r="X37" s="72"/>
      <c r="Y37" s="72"/>
      <c r="Z37" s="72"/>
      <c r="AA37" s="72"/>
      <c r="AB37" s="72"/>
      <c r="AC37" s="72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</row>
    <row r="38" ht="18.0" customHeight="1">
      <c r="A38" s="56" t="str">
        <f t="shared" si="31"/>
        <v>#REF!</v>
      </c>
      <c r="B38" s="57" t="s">
        <v>41</v>
      </c>
      <c r="C38" s="44"/>
      <c r="D38" s="156"/>
      <c r="E38" s="157" t="s">
        <v>101</v>
      </c>
      <c r="F38" s="158"/>
      <c r="G38" s="159"/>
      <c r="H38" s="159"/>
      <c r="I38" s="159"/>
      <c r="J38" s="160"/>
      <c r="K38" s="150"/>
      <c r="L38" s="150"/>
      <c r="M38" s="161" t="s">
        <v>102</v>
      </c>
      <c r="N38" s="312"/>
      <c r="O38" s="312"/>
      <c r="P38" s="312"/>
      <c r="Q38" s="151"/>
      <c r="R38" s="163"/>
      <c r="S38" s="160"/>
      <c r="T38" s="153"/>
      <c r="U38" s="154"/>
      <c r="V38" s="155"/>
      <c r="W38" s="72"/>
      <c r="X38" s="72"/>
      <c r="Y38" s="72"/>
      <c r="Z38" s="72"/>
      <c r="AA38" s="72"/>
      <c r="AB38" s="72"/>
      <c r="AC38" s="72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</row>
    <row r="39" ht="18.75" customHeight="1">
      <c r="A39" s="56" t="str">
        <f t="shared" si="31"/>
        <v>#REF!</v>
      </c>
      <c r="B39" s="57" t="s">
        <v>41</v>
      </c>
      <c r="C39" s="150"/>
      <c r="D39" s="147"/>
      <c r="E39" s="54"/>
      <c r="F39" s="148"/>
      <c r="G39" s="367"/>
      <c r="H39" s="56"/>
      <c r="I39" s="56"/>
      <c r="J39" s="56"/>
      <c r="K39" s="54"/>
      <c r="L39" s="164" t="s">
        <v>103</v>
      </c>
      <c r="M39" s="161" t="s">
        <v>104</v>
      </c>
      <c r="N39" s="368"/>
      <c r="O39" s="368"/>
      <c r="P39" s="368"/>
      <c r="Q39" s="157" t="s">
        <v>105</v>
      </c>
      <c r="R39" s="158"/>
      <c r="S39" s="160"/>
      <c r="T39" s="54"/>
      <c r="U39" s="54"/>
      <c r="V39" s="165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</row>
    <row r="40" ht="9.75" customHeight="1">
      <c r="A40" s="56"/>
      <c r="B40" s="57"/>
      <c r="C40" s="150"/>
      <c r="D40" s="147"/>
      <c r="E40" s="135"/>
      <c r="F40" s="166"/>
      <c r="G40" s="166"/>
      <c r="H40" s="166"/>
      <c r="I40" s="166"/>
      <c r="J40" s="166"/>
      <c r="K40" s="166"/>
      <c r="L40" s="166"/>
      <c r="M40" s="161" t="s">
        <v>106</v>
      </c>
      <c r="N40" s="162"/>
      <c r="O40" s="159"/>
      <c r="P40" s="160"/>
      <c r="Q40" s="54"/>
      <c r="R40" s="158"/>
      <c r="S40" s="160"/>
      <c r="T40" s="54"/>
      <c r="U40" s="54"/>
      <c r="V40" s="16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</row>
    <row r="41" ht="21.75" customHeight="1">
      <c r="A41" s="43" t="s">
        <v>8</v>
      </c>
      <c r="B41" s="43"/>
      <c r="C41" s="1"/>
      <c r="D41" s="167"/>
      <c r="E41" s="168" t="s">
        <v>107</v>
      </c>
      <c r="F41" s="169"/>
      <c r="G41" s="159"/>
      <c r="H41" s="159"/>
      <c r="I41" s="159"/>
      <c r="J41" s="160"/>
      <c r="L41" s="56"/>
      <c r="N41" s="56"/>
      <c r="O41" s="170"/>
      <c r="P41" s="170"/>
      <c r="V41" s="171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</row>
    <row r="42" ht="18.0" customHeight="1">
      <c r="A42" s="56" t="str">
        <f t="shared" ref="A42:A45" si="32">IF(#REF!="","",IF(B42="HOMME",10^(0.938573813*LOG(#REF!/157.141)^2)*#REF!,IF(B42="FEMME",10^(1.005487664 * LOG(#REF!/112.811)^2)*#REF!,"")))</f>
        <v>#REF!</v>
      </c>
      <c r="B42" s="57" t="s">
        <v>41</v>
      </c>
      <c r="C42" s="1"/>
      <c r="D42" s="167"/>
      <c r="E42" s="135"/>
      <c r="F42" s="3"/>
      <c r="G42" s="314"/>
      <c r="M42" s="161" t="s">
        <v>102</v>
      </c>
      <c r="N42" s="162"/>
      <c r="O42" s="159"/>
      <c r="P42" s="160"/>
      <c r="R42" s="163"/>
      <c r="S42" s="160"/>
      <c r="V42" s="171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</row>
    <row r="43" ht="18.0" customHeight="1">
      <c r="A43" s="56" t="str">
        <f t="shared" si="32"/>
        <v>#REF!</v>
      </c>
      <c r="B43" s="57" t="s">
        <v>41</v>
      </c>
      <c r="C43" s="1"/>
      <c r="D43" s="167"/>
      <c r="E43" s="135"/>
      <c r="F43" s="3"/>
      <c r="G43" s="314"/>
      <c r="L43" s="172" t="s">
        <v>108</v>
      </c>
      <c r="M43" s="161" t="s">
        <v>104</v>
      </c>
      <c r="N43" s="162"/>
      <c r="O43" s="159"/>
      <c r="P43" s="160"/>
      <c r="Q43" s="157" t="s">
        <v>105</v>
      </c>
      <c r="R43" s="158"/>
      <c r="S43" s="160"/>
      <c r="V43" s="171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</row>
    <row r="44" ht="18.0" customHeight="1">
      <c r="A44" s="56" t="str">
        <f t="shared" si="32"/>
        <v>#REF!</v>
      </c>
      <c r="B44" s="57" t="s">
        <v>41</v>
      </c>
      <c r="C44" s="1"/>
      <c r="D44" s="167"/>
      <c r="E44" s="168" t="s">
        <v>109</v>
      </c>
      <c r="F44" s="169"/>
      <c r="G44" s="159"/>
      <c r="H44" s="159"/>
      <c r="I44" s="159"/>
      <c r="J44" s="160"/>
      <c r="L44" s="135"/>
      <c r="M44" s="161" t="s">
        <v>106</v>
      </c>
      <c r="N44" s="162"/>
      <c r="O44" s="159"/>
      <c r="P44" s="160"/>
      <c r="R44" s="158"/>
      <c r="S44" s="160"/>
      <c r="V44" s="171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</row>
    <row r="45" ht="18.75" customHeight="1">
      <c r="A45" s="56" t="str">
        <f t="shared" si="32"/>
        <v>#REF!</v>
      </c>
      <c r="B45" s="57" t="s">
        <v>41</v>
      </c>
      <c r="C45" s="1"/>
      <c r="D45" s="173"/>
      <c r="E45" s="174"/>
      <c r="F45" s="175"/>
      <c r="G45" s="369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6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</row>
    <row r="46" ht="9.75" customHeight="1">
      <c r="A46" s="56"/>
      <c r="B46" s="57"/>
      <c r="C46" s="1"/>
      <c r="D46" s="2"/>
      <c r="F46" s="3"/>
      <c r="G46" s="31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</row>
    <row r="47" ht="21.75" customHeight="1">
      <c r="A47" s="43" t="s">
        <v>8</v>
      </c>
      <c r="B47" s="43"/>
      <c r="C47" s="1"/>
      <c r="D47" s="2"/>
      <c r="F47" s="3"/>
      <c r="G47" s="31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</row>
    <row r="48" ht="18.0" customHeight="1">
      <c r="A48" s="56" t="str">
        <f t="shared" ref="A48:A51" si="33">IF(#REF!="","",IF(B48="HOMME",10^(0.938573813*LOG(#REF!/157.141)^2)*#REF!,IF(B48="FEMME",10^(1.005487664 * LOG(#REF!/112.811)^2)*#REF!,"")))</f>
        <v>#REF!</v>
      </c>
      <c r="B48" s="57" t="s">
        <v>41</v>
      </c>
      <c r="C48" s="1"/>
      <c r="D48" s="2"/>
      <c r="F48" s="3"/>
      <c r="G48" s="31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</row>
    <row r="49" ht="18.0" customHeight="1">
      <c r="A49" s="56" t="str">
        <f t="shared" si="33"/>
        <v>#REF!</v>
      </c>
      <c r="B49" s="57" t="s">
        <v>41</v>
      </c>
      <c r="C49" s="1"/>
      <c r="D49" s="2"/>
      <c r="F49" s="3"/>
      <c r="G49" s="31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</row>
    <row r="50" ht="18.0" customHeight="1">
      <c r="A50" s="56" t="str">
        <f t="shared" si="33"/>
        <v>#REF!</v>
      </c>
      <c r="B50" s="57" t="s">
        <v>41</v>
      </c>
      <c r="C50" s="1"/>
      <c r="D50" s="2"/>
      <c r="F50" s="3"/>
      <c r="G50" s="31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</row>
    <row r="51" ht="18.75" customHeight="1">
      <c r="A51" s="56" t="str">
        <f t="shared" si="33"/>
        <v>#REF!</v>
      </c>
      <c r="B51" s="57" t="s">
        <v>41</v>
      </c>
      <c r="C51" s="1"/>
      <c r="D51" s="2"/>
      <c r="F51" s="3"/>
      <c r="G51" s="31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</row>
    <row r="52" ht="9.75" customHeight="1">
      <c r="A52" s="56"/>
      <c r="B52" s="57"/>
      <c r="C52" s="1"/>
      <c r="D52" s="2"/>
      <c r="F52" s="3"/>
      <c r="G52" s="31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</row>
    <row r="53">
      <c r="A53" s="56"/>
      <c r="B53" s="43"/>
      <c r="C53" s="1"/>
      <c r="D53" s="180"/>
      <c r="E53" s="178"/>
      <c r="F53" s="182"/>
      <c r="G53" s="31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</row>
    <row r="54">
      <c r="A54" s="307" t="str">
        <f t="shared" ref="A54:A57" si="34">IF(#REF!="","",IF(B54="HOMME",10^(0.938573813*LOG(#REF!/157.141)^2)*#REF!,IF(B54="FEMME",10^(1.005487664 * LOG(#REF!/112.811)^2)*#REF!,"")))</f>
        <v>#REF!</v>
      </c>
      <c r="B54" s="57" t="s">
        <v>41</v>
      </c>
      <c r="C54" s="1"/>
      <c r="D54" s="177"/>
      <c r="E54" s="178"/>
      <c r="F54" s="179"/>
      <c r="G54" s="31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</row>
    <row r="55">
      <c r="A55" s="307" t="str">
        <f t="shared" si="34"/>
        <v>#REF!</v>
      </c>
      <c r="B55" s="57" t="s">
        <v>41</v>
      </c>
      <c r="C55" s="1"/>
      <c r="D55" s="177"/>
      <c r="E55" s="178"/>
      <c r="F55" s="179"/>
      <c r="G55" s="31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</row>
    <row r="56">
      <c r="A56" s="307" t="str">
        <f t="shared" si="34"/>
        <v>#REF!</v>
      </c>
      <c r="B56" s="57" t="s">
        <v>41</v>
      </c>
      <c r="C56" s="1"/>
      <c r="D56" s="177"/>
      <c r="E56" s="178"/>
      <c r="F56" s="179"/>
      <c r="G56" s="31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</row>
    <row r="57">
      <c r="A57" s="307" t="str">
        <f t="shared" si="34"/>
        <v>#REF!</v>
      </c>
      <c r="B57" s="57" t="s">
        <v>41</v>
      </c>
      <c r="C57" s="1"/>
      <c r="D57" s="177"/>
      <c r="E57" s="178"/>
      <c r="F57" s="179"/>
      <c r="G57" s="31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</row>
    <row r="58" ht="9.75" customHeight="1">
      <c r="A58" s="56"/>
      <c r="B58" s="57"/>
      <c r="C58" s="1"/>
      <c r="D58" s="183"/>
      <c r="E58" s="135"/>
      <c r="F58" s="42"/>
      <c r="G58" s="31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</row>
    <row r="59">
      <c r="A59" s="56"/>
      <c r="B59" s="43"/>
      <c r="C59" s="1"/>
      <c r="D59" s="180"/>
      <c r="E59" s="178"/>
      <c r="F59" s="182"/>
      <c r="G59" s="31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</row>
    <row r="60">
      <c r="A60" s="307" t="str">
        <f t="shared" ref="A60:A63" si="35">IF(#REF!="","",IF(B60="HOMME",10^(0.938573813*LOG(#REF!/157.141)^2)*#REF!,IF(B60="FEMME",10^(1.005487664 * LOG(#REF!/112.811)^2)*#REF!,"")))</f>
        <v>#REF!</v>
      </c>
      <c r="B60" s="57" t="s">
        <v>41</v>
      </c>
      <c r="C60" s="1"/>
      <c r="D60" s="177"/>
      <c r="E60" s="178"/>
      <c r="F60" s="179"/>
      <c r="G60" s="31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</row>
    <row r="61">
      <c r="A61" s="307" t="str">
        <f t="shared" si="35"/>
        <v>#REF!</v>
      </c>
      <c r="B61" s="57" t="s">
        <v>41</v>
      </c>
      <c r="C61" s="1"/>
      <c r="D61" s="177"/>
      <c r="E61" s="178"/>
      <c r="F61" s="179"/>
      <c r="G61" s="31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</row>
    <row r="62">
      <c r="A62" s="307" t="str">
        <f t="shared" si="35"/>
        <v>#REF!</v>
      </c>
      <c r="B62" s="57" t="s">
        <v>41</v>
      </c>
      <c r="C62" s="1"/>
      <c r="D62" s="177"/>
      <c r="E62" s="178"/>
      <c r="F62" s="179"/>
      <c r="G62" s="31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</row>
    <row r="63">
      <c r="A63" s="307" t="str">
        <f t="shared" si="35"/>
        <v>#REF!</v>
      </c>
      <c r="B63" s="57" t="s">
        <v>41</v>
      </c>
      <c r="C63" s="1"/>
      <c r="D63" s="177"/>
      <c r="E63" s="178"/>
      <c r="F63" s="179"/>
      <c r="G63" s="31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</row>
    <row r="64" ht="9.75" customHeight="1">
      <c r="A64" s="56"/>
      <c r="B64" s="57"/>
      <c r="C64" s="1"/>
      <c r="D64" s="183"/>
      <c r="E64" s="135"/>
      <c r="F64" s="42"/>
      <c r="G64" s="31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</row>
    <row r="65">
      <c r="A65" s="56"/>
      <c r="B65" s="43"/>
      <c r="C65" s="1"/>
      <c r="D65" s="180"/>
      <c r="E65" s="181"/>
      <c r="F65" s="182"/>
      <c r="G65" s="31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</row>
    <row r="66">
      <c r="A66" s="307" t="str">
        <f t="shared" ref="A66:A69" si="36">IF(#REF!="","",IF(B66="HOMME",10^(0.938573813*LOG(#REF!/157.141)^2)*#REF!,IF(B66="FEMME",10^(1.005487664 * LOG(#REF!/112.811)^2)*#REF!,"")))</f>
        <v>#REF!</v>
      </c>
      <c r="B66" s="57" t="s">
        <v>41</v>
      </c>
      <c r="C66" s="1"/>
      <c r="D66" s="177"/>
      <c r="E66" s="178"/>
      <c r="F66" s="179"/>
      <c r="G66" s="31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</row>
    <row r="67">
      <c r="A67" s="307" t="str">
        <f t="shared" si="36"/>
        <v>#REF!</v>
      </c>
      <c r="B67" s="57" t="s">
        <v>41</v>
      </c>
      <c r="C67" s="1"/>
      <c r="D67" s="177"/>
      <c r="E67" s="178"/>
      <c r="F67" s="179"/>
      <c r="G67" s="31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</row>
    <row r="68">
      <c r="A68" s="307" t="str">
        <f t="shared" si="36"/>
        <v>#REF!</v>
      </c>
      <c r="B68" s="57" t="s">
        <v>41</v>
      </c>
      <c r="C68" s="1"/>
      <c r="D68" s="177"/>
      <c r="E68" s="178"/>
      <c r="F68" s="179"/>
      <c r="G68" s="31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</row>
    <row r="69">
      <c r="A69" s="307" t="str">
        <f t="shared" si="36"/>
        <v>#REF!</v>
      </c>
      <c r="B69" s="57" t="s">
        <v>41</v>
      </c>
      <c r="C69" s="1"/>
      <c r="D69" s="177"/>
      <c r="E69" s="178"/>
      <c r="F69" s="179"/>
      <c r="G69" s="31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</row>
    <row r="70" ht="9.75" customHeight="1">
      <c r="A70" s="56"/>
      <c r="B70" s="57"/>
      <c r="C70" s="1"/>
      <c r="D70" s="183"/>
      <c r="E70" s="135"/>
      <c r="F70" s="42"/>
      <c r="G70" s="31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</row>
    <row r="71">
      <c r="A71" s="56"/>
      <c r="B71" s="43"/>
      <c r="C71" s="1"/>
      <c r="D71" s="180"/>
      <c r="E71" s="181"/>
      <c r="F71" s="182"/>
      <c r="G71" s="31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</row>
    <row r="72">
      <c r="A72" s="56" t="str">
        <f t="shared" ref="A72:A75" si="37">IF(#REF!="","",IF(B72="HOMME",10^(0.938573813*LOG(#REF!/157.141)^2)*#REF!,IF(B72="FEMME",10^(1.005487664 * LOG(#REF!/112.811)^2)*#REF!,"")))</f>
        <v>#REF!</v>
      </c>
      <c r="B72" s="57" t="s">
        <v>36</v>
      </c>
      <c r="C72" s="1"/>
      <c r="D72" s="177"/>
      <c r="E72" s="178"/>
      <c r="F72" s="179"/>
      <c r="G72" s="31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</row>
    <row r="73">
      <c r="A73" s="56" t="str">
        <f t="shared" si="37"/>
        <v>#REF!</v>
      </c>
      <c r="B73" s="57" t="s">
        <v>36</v>
      </c>
      <c r="C73" s="1"/>
      <c r="D73" s="177"/>
      <c r="E73" s="178"/>
      <c r="F73" s="179"/>
      <c r="G73" s="31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</row>
    <row r="74">
      <c r="A74" s="56" t="str">
        <f t="shared" si="37"/>
        <v>#REF!</v>
      </c>
      <c r="B74" s="57" t="s">
        <v>41</v>
      </c>
      <c r="C74" s="1"/>
      <c r="D74" s="177"/>
      <c r="E74" s="178"/>
      <c r="F74" s="179"/>
      <c r="G74" s="31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</row>
    <row r="75">
      <c r="A75" s="56" t="str">
        <f t="shared" si="37"/>
        <v>#REF!</v>
      </c>
      <c r="B75" s="57" t="s">
        <v>41</v>
      </c>
      <c r="C75" s="1"/>
      <c r="D75" s="177"/>
      <c r="E75" s="178"/>
      <c r="F75" s="179"/>
      <c r="G75" s="31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</row>
    <row r="76" ht="12.75" customHeight="1">
      <c r="A76" s="56"/>
      <c r="B76" s="57"/>
      <c r="C76" s="1"/>
      <c r="D76" s="183"/>
      <c r="E76" s="135"/>
      <c r="F76" s="42"/>
      <c r="G76" s="31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</row>
    <row r="77" ht="12.75" customHeight="1">
      <c r="A77" s="56"/>
      <c r="B77" s="57"/>
      <c r="C77" s="1"/>
      <c r="D77" s="180"/>
      <c r="E77" s="181"/>
      <c r="F77" s="182"/>
      <c r="G77" s="31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</row>
    <row r="78">
      <c r="A78" s="56"/>
      <c r="B78" s="57"/>
      <c r="C78" s="1"/>
      <c r="D78" s="177"/>
      <c r="E78" s="178"/>
      <c r="F78" s="179"/>
      <c r="G78" s="31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</row>
    <row r="79" ht="16.5" customHeight="1">
      <c r="A79" s="57"/>
      <c r="B79" s="57"/>
      <c r="C79" s="1"/>
      <c r="D79" s="177"/>
      <c r="E79" s="178"/>
      <c r="F79" s="179"/>
      <c r="G79" s="31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</row>
    <row r="80" ht="16.5" customHeight="1">
      <c r="A80" s="57"/>
      <c r="B80" s="57"/>
      <c r="C80" s="1"/>
      <c r="D80" s="177"/>
      <c r="E80" s="178"/>
      <c r="F80" s="179"/>
      <c r="G80" s="31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</row>
    <row r="81" ht="16.5" customHeight="1">
      <c r="A81" s="57"/>
      <c r="B81" s="57"/>
      <c r="C81" s="1"/>
      <c r="D81" s="177"/>
      <c r="E81" s="178"/>
      <c r="F81" s="179"/>
      <c r="G81" s="31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</row>
    <row r="82" ht="12.75" customHeight="1">
      <c r="A82" s="56"/>
      <c r="B82" s="54"/>
      <c r="C82" s="1"/>
      <c r="D82" s="183"/>
      <c r="E82" s="135"/>
      <c r="F82" s="42"/>
      <c r="G82" s="31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</row>
    <row r="83" ht="15.75" customHeight="1">
      <c r="A83" s="56"/>
      <c r="B83" s="54"/>
      <c r="C83" s="1"/>
      <c r="D83" s="180"/>
      <c r="E83" s="178"/>
      <c r="F83" s="182"/>
      <c r="G83" s="31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</row>
    <row r="84" ht="12.75" customHeight="1">
      <c r="A84" s="301"/>
      <c r="C84" s="1"/>
      <c r="D84" s="177"/>
      <c r="E84" s="178"/>
      <c r="F84" s="179"/>
      <c r="G84" s="314"/>
    </row>
    <row r="85" ht="12.75" customHeight="1">
      <c r="A85" s="301"/>
      <c r="C85" s="1"/>
      <c r="D85" s="177"/>
      <c r="E85" s="178"/>
      <c r="F85" s="179"/>
      <c r="G85" s="314"/>
    </row>
    <row r="86" ht="12.75" customHeight="1">
      <c r="A86" s="301"/>
      <c r="C86" s="1"/>
      <c r="D86" s="177"/>
      <c r="E86" s="178"/>
      <c r="F86" s="179"/>
      <c r="G86" s="314"/>
    </row>
    <row r="87" ht="12.75" customHeight="1">
      <c r="A87" s="301"/>
      <c r="C87" s="1"/>
      <c r="D87" s="177"/>
      <c r="E87" s="178"/>
      <c r="F87" s="179"/>
      <c r="G87" s="314"/>
    </row>
    <row r="88" ht="12.75" customHeight="1">
      <c r="A88" s="301"/>
      <c r="C88" s="1"/>
      <c r="D88" s="183"/>
      <c r="E88" s="135"/>
      <c r="F88" s="42"/>
      <c r="G88" s="314"/>
    </row>
    <row r="89" ht="12.75" customHeight="1">
      <c r="A89" s="301"/>
      <c r="C89" s="1"/>
      <c r="D89" s="180"/>
      <c r="E89" s="178"/>
      <c r="F89" s="182"/>
      <c r="G89" s="314"/>
    </row>
    <row r="90" ht="12.75" customHeight="1">
      <c r="A90" s="301"/>
      <c r="C90" s="1"/>
      <c r="D90" s="177"/>
      <c r="E90" s="178"/>
      <c r="F90" s="179"/>
      <c r="G90" s="314"/>
    </row>
    <row r="91" ht="12.75" customHeight="1">
      <c r="A91" s="301"/>
      <c r="C91" s="1"/>
      <c r="D91" s="177"/>
      <c r="E91" s="178"/>
      <c r="F91" s="179"/>
      <c r="G91" s="314"/>
    </row>
    <row r="92" ht="12.75" customHeight="1">
      <c r="A92" s="301"/>
      <c r="C92" s="1"/>
      <c r="D92" s="177"/>
      <c r="E92" s="178"/>
      <c r="F92" s="179"/>
      <c r="G92" s="314"/>
    </row>
    <row r="93" ht="12.75" customHeight="1">
      <c r="A93" s="301"/>
      <c r="C93" s="1"/>
      <c r="D93" s="177"/>
      <c r="E93" s="178"/>
      <c r="F93" s="179"/>
      <c r="G93" s="314"/>
    </row>
    <row r="94" ht="12.75" customHeight="1">
      <c r="A94" s="301"/>
      <c r="C94" s="1"/>
      <c r="D94" s="183"/>
      <c r="E94" s="135"/>
      <c r="F94" s="42"/>
      <c r="G94" s="314"/>
    </row>
    <row r="95" ht="12.75" customHeight="1">
      <c r="A95" s="301"/>
      <c r="C95" s="1"/>
      <c r="D95" s="180"/>
      <c r="E95" s="178"/>
      <c r="F95" s="182"/>
      <c r="G95" s="314"/>
    </row>
    <row r="96" ht="12.75" customHeight="1">
      <c r="A96" s="301"/>
      <c r="C96" s="1"/>
      <c r="D96" s="177"/>
      <c r="E96" s="178"/>
      <c r="F96" s="179"/>
      <c r="G96" s="314"/>
    </row>
    <row r="97" ht="12.75" customHeight="1">
      <c r="A97" s="301"/>
      <c r="C97" s="1"/>
      <c r="D97" s="177"/>
      <c r="E97" s="178"/>
      <c r="F97" s="179"/>
      <c r="G97" s="314"/>
    </row>
    <row r="98" ht="12.75" customHeight="1">
      <c r="A98" s="301"/>
      <c r="C98" s="1"/>
      <c r="D98" s="177"/>
      <c r="E98" s="178"/>
      <c r="F98" s="179"/>
      <c r="G98" s="314"/>
    </row>
    <row r="99" ht="12.75" customHeight="1">
      <c r="A99" s="301"/>
      <c r="C99" s="1"/>
      <c r="D99" s="177"/>
      <c r="E99" s="178"/>
      <c r="F99" s="179"/>
      <c r="G99" s="314"/>
    </row>
    <row r="100" ht="12.75" customHeight="1">
      <c r="A100" s="301"/>
      <c r="C100" s="1"/>
      <c r="D100" s="183"/>
      <c r="E100" s="135"/>
      <c r="F100" s="42"/>
      <c r="G100" s="314"/>
    </row>
    <row r="101" ht="12.75" customHeight="1">
      <c r="A101" s="301"/>
      <c r="C101" s="1"/>
      <c r="D101" s="180"/>
      <c r="E101" s="181"/>
      <c r="F101" s="182"/>
      <c r="G101" s="314"/>
    </row>
    <row r="102" ht="12.75" customHeight="1">
      <c r="A102" s="301"/>
      <c r="C102" s="1"/>
      <c r="D102" s="177"/>
      <c r="E102" s="178"/>
      <c r="F102" s="179"/>
      <c r="G102" s="314"/>
    </row>
    <row r="103" ht="12.75" customHeight="1">
      <c r="A103" s="301"/>
      <c r="C103" s="1"/>
      <c r="D103" s="177"/>
      <c r="E103" s="178"/>
      <c r="F103" s="179"/>
      <c r="G103" s="314"/>
    </row>
    <row r="104" ht="36.75" customHeight="1">
      <c r="A104" s="301"/>
      <c r="C104" s="1"/>
      <c r="D104" s="177"/>
      <c r="E104" s="178"/>
      <c r="F104" s="179"/>
      <c r="G104" s="314"/>
    </row>
    <row r="105" ht="12.75" customHeight="1">
      <c r="A105" s="301"/>
      <c r="C105" s="1"/>
      <c r="D105" s="177"/>
      <c r="E105" s="178"/>
      <c r="F105" s="179"/>
      <c r="G105" s="314"/>
    </row>
    <row r="106" ht="11.25" customHeight="1">
      <c r="A106" s="301"/>
      <c r="C106" s="1"/>
      <c r="D106" s="2"/>
      <c r="F106" s="3"/>
      <c r="G106" s="314"/>
    </row>
    <row r="107" ht="12.75" customHeight="1">
      <c r="A107" s="301"/>
      <c r="C107" s="1"/>
      <c r="D107" s="2"/>
      <c r="F107" s="3"/>
      <c r="G107" s="314"/>
    </row>
    <row r="108" ht="12.75" customHeight="1">
      <c r="A108" s="301"/>
      <c r="C108" s="1"/>
      <c r="D108" s="2"/>
      <c r="F108" s="3"/>
      <c r="G108" s="314"/>
    </row>
    <row r="109" ht="12.75" customHeight="1">
      <c r="A109" s="301"/>
      <c r="C109" s="1"/>
      <c r="D109" s="2"/>
      <c r="F109" s="3"/>
      <c r="G109" s="314"/>
    </row>
    <row r="110" ht="12.75" customHeight="1">
      <c r="A110" s="301"/>
      <c r="C110" s="1"/>
      <c r="D110" s="2"/>
      <c r="F110" s="3"/>
      <c r="G110" s="314"/>
    </row>
    <row r="111" ht="12.75" customHeight="1">
      <c r="A111" s="301"/>
      <c r="C111" s="1"/>
      <c r="D111" s="2"/>
      <c r="F111" s="3"/>
      <c r="G111" s="314"/>
    </row>
    <row r="112" ht="12.75" customHeight="1">
      <c r="A112" s="301"/>
      <c r="C112" s="1"/>
      <c r="D112" s="2"/>
      <c r="F112" s="3"/>
      <c r="G112" s="314"/>
    </row>
    <row r="113" ht="12.75" customHeight="1">
      <c r="A113" s="301"/>
      <c r="C113" s="1"/>
      <c r="D113" s="2"/>
      <c r="F113" s="3"/>
      <c r="G113" s="314"/>
    </row>
    <row r="114" ht="12.75" customHeight="1">
      <c r="A114" s="301"/>
      <c r="C114" s="1"/>
      <c r="D114" s="2"/>
      <c r="F114" s="3"/>
      <c r="G114" s="314"/>
    </row>
    <row r="115" ht="19.5" customHeight="1">
      <c r="A115" s="301"/>
      <c r="C115" s="1"/>
      <c r="D115" s="2"/>
      <c r="F115" s="3"/>
      <c r="G115" s="314"/>
    </row>
    <row r="116" ht="12.75" customHeight="1">
      <c r="A116" s="301"/>
      <c r="C116" s="1"/>
      <c r="D116" s="2"/>
      <c r="F116" s="3"/>
      <c r="G116" s="314"/>
    </row>
    <row r="117" ht="12.75" customHeight="1">
      <c r="A117" s="301"/>
      <c r="C117" s="1"/>
      <c r="D117" s="2"/>
      <c r="F117" s="3"/>
      <c r="G117" s="314"/>
    </row>
    <row r="118" ht="12.75" customHeight="1">
      <c r="A118" s="301"/>
      <c r="C118" s="1"/>
      <c r="D118" s="2"/>
      <c r="F118" s="3"/>
      <c r="G118" s="314"/>
    </row>
    <row r="119" ht="12.75" customHeight="1">
      <c r="A119" s="301"/>
      <c r="C119" s="1"/>
      <c r="D119" s="2"/>
      <c r="F119" s="3"/>
      <c r="G119" s="314"/>
    </row>
    <row r="120" ht="12.75" customHeight="1">
      <c r="A120" s="301"/>
      <c r="C120" s="1"/>
      <c r="D120" s="2"/>
      <c r="F120" s="3"/>
      <c r="G120" s="314"/>
    </row>
    <row r="121" ht="12.75" customHeight="1">
      <c r="A121" s="301"/>
      <c r="C121" s="1"/>
      <c r="D121" s="2"/>
      <c r="F121" s="3"/>
      <c r="G121" s="314"/>
    </row>
    <row r="122" ht="12.75" customHeight="1">
      <c r="A122" s="301"/>
      <c r="C122" s="1"/>
      <c r="D122" s="2"/>
      <c r="F122" s="3"/>
      <c r="G122" s="314"/>
    </row>
    <row r="123" ht="12.75" customHeight="1">
      <c r="A123" s="301"/>
      <c r="C123" s="1"/>
      <c r="D123" s="2"/>
      <c r="F123" s="3"/>
      <c r="G123" s="314"/>
    </row>
    <row r="124" ht="12.75" customHeight="1">
      <c r="A124" s="301"/>
      <c r="C124" s="1"/>
      <c r="D124" s="2"/>
      <c r="F124" s="3"/>
      <c r="G124" s="314"/>
    </row>
    <row r="125" ht="20.25" customHeight="1">
      <c r="A125" s="301"/>
      <c r="C125" s="1"/>
      <c r="D125" s="2"/>
      <c r="F125" s="3"/>
      <c r="G125" s="314"/>
    </row>
    <row r="126" ht="12.75" customHeight="1">
      <c r="A126" s="301"/>
      <c r="C126" s="1"/>
      <c r="D126" s="2"/>
      <c r="F126" s="3"/>
      <c r="G126" s="314"/>
    </row>
    <row r="127" ht="12.75" customHeight="1">
      <c r="A127" s="301"/>
      <c r="C127" s="1"/>
      <c r="D127" s="2"/>
      <c r="F127" s="3"/>
      <c r="G127" s="314"/>
    </row>
    <row r="128" ht="12.75" customHeight="1">
      <c r="A128" s="301"/>
      <c r="C128" s="1"/>
      <c r="D128" s="2"/>
      <c r="F128" s="3"/>
      <c r="G128" s="314"/>
    </row>
    <row r="129" ht="12.75" customHeight="1">
      <c r="A129" s="301"/>
      <c r="C129" s="1"/>
      <c r="D129" s="2"/>
      <c r="F129" s="3"/>
      <c r="G129" s="314"/>
    </row>
    <row r="130" ht="12.75" customHeight="1">
      <c r="A130" s="301"/>
      <c r="C130" s="1"/>
      <c r="D130" s="2"/>
      <c r="F130" s="3"/>
      <c r="G130" s="314"/>
    </row>
    <row r="131" ht="12.75" customHeight="1">
      <c r="A131" s="301"/>
      <c r="C131" s="1"/>
      <c r="D131" s="2"/>
      <c r="F131" s="3"/>
      <c r="G131" s="314"/>
    </row>
    <row r="132" ht="12.75" customHeight="1">
      <c r="A132" s="301"/>
      <c r="C132" s="1"/>
      <c r="D132" s="2"/>
      <c r="F132" s="3"/>
      <c r="G132" s="314"/>
    </row>
    <row r="133" ht="12.75" customHeight="1">
      <c r="A133" s="301"/>
      <c r="C133" s="1"/>
      <c r="D133" s="2"/>
      <c r="F133" s="3"/>
      <c r="G133" s="314"/>
    </row>
    <row r="134" ht="12.75" customHeight="1">
      <c r="A134" s="301"/>
      <c r="C134" s="1"/>
      <c r="D134" s="2"/>
      <c r="F134" s="3"/>
      <c r="G134" s="314"/>
    </row>
    <row r="135" ht="24.0" customHeight="1">
      <c r="A135" s="301"/>
      <c r="C135" s="1"/>
      <c r="D135" s="2"/>
      <c r="F135" s="3"/>
      <c r="G135" s="314"/>
    </row>
    <row r="136" ht="12.75" customHeight="1">
      <c r="A136" s="301"/>
      <c r="C136" s="1"/>
      <c r="D136" s="2"/>
      <c r="F136" s="3"/>
      <c r="G136" s="314"/>
    </row>
    <row r="137" ht="12.75" customHeight="1">
      <c r="A137" s="301"/>
      <c r="C137" s="1"/>
      <c r="D137" s="2"/>
      <c r="F137" s="3"/>
      <c r="G137" s="314"/>
    </row>
    <row r="138" ht="12.75" customHeight="1">
      <c r="A138" s="301"/>
      <c r="C138" s="1"/>
      <c r="D138" s="2"/>
      <c r="F138" s="3"/>
      <c r="G138" s="314"/>
    </row>
    <row r="139" ht="12.75" customHeight="1">
      <c r="A139" s="301"/>
      <c r="C139" s="1"/>
      <c r="D139" s="2"/>
      <c r="F139" s="3"/>
      <c r="G139" s="314"/>
    </row>
    <row r="140" ht="12.75" customHeight="1">
      <c r="A140" s="301"/>
      <c r="C140" s="1"/>
      <c r="D140" s="2"/>
      <c r="F140" s="3"/>
      <c r="G140" s="314"/>
    </row>
    <row r="141" ht="12.75" customHeight="1">
      <c r="A141" s="301"/>
      <c r="C141" s="1"/>
      <c r="D141" s="2"/>
      <c r="F141" s="3"/>
      <c r="G141" s="314"/>
    </row>
    <row r="142" ht="12.75" customHeight="1">
      <c r="A142" s="301"/>
      <c r="C142" s="1"/>
      <c r="D142" s="2"/>
      <c r="F142" s="3"/>
      <c r="G142" s="314"/>
    </row>
    <row r="143" ht="12.75" customHeight="1">
      <c r="A143" s="301"/>
      <c r="C143" s="1"/>
      <c r="D143" s="2"/>
      <c r="F143" s="3"/>
      <c r="G143" s="314"/>
    </row>
    <row r="144" ht="12.75" customHeight="1">
      <c r="A144" s="301"/>
      <c r="C144" s="1"/>
      <c r="D144" s="2"/>
      <c r="F144" s="3"/>
      <c r="G144" s="314"/>
    </row>
    <row r="145" ht="12.75" customHeight="1">
      <c r="A145" s="301"/>
      <c r="C145" s="1"/>
      <c r="D145" s="2"/>
      <c r="F145" s="3"/>
      <c r="G145" s="314"/>
    </row>
    <row r="146" ht="12.75" customHeight="1">
      <c r="A146" s="301"/>
      <c r="C146" s="1"/>
      <c r="D146" s="2"/>
      <c r="F146" s="3"/>
      <c r="G146" s="314"/>
    </row>
    <row r="147" ht="12.75" customHeight="1">
      <c r="A147" s="301"/>
      <c r="C147" s="1"/>
      <c r="D147" s="2"/>
      <c r="F147" s="3"/>
      <c r="G147" s="314"/>
    </row>
    <row r="148" ht="12.75" customHeight="1">
      <c r="A148" s="301"/>
      <c r="C148" s="1"/>
      <c r="D148" s="2"/>
      <c r="F148" s="3"/>
      <c r="G148" s="314"/>
    </row>
    <row r="149" ht="12.75" customHeight="1">
      <c r="A149" s="301"/>
      <c r="C149" s="1"/>
      <c r="D149" s="2"/>
      <c r="F149" s="3"/>
      <c r="G149" s="314"/>
    </row>
    <row r="150" ht="12.75" customHeight="1">
      <c r="A150" s="301"/>
      <c r="C150" s="1"/>
      <c r="D150" s="2"/>
      <c r="F150" s="3"/>
      <c r="G150" s="314"/>
    </row>
    <row r="151" ht="12.75" customHeight="1">
      <c r="A151" s="301"/>
      <c r="C151" s="1"/>
      <c r="D151" s="2"/>
      <c r="F151" s="3"/>
      <c r="G151" s="314"/>
    </row>
    <row r="152" ht="12.75" customHeight="1">
      <c r="A152" s="301"/>
      <c r="C152" s="1"/>
      <c r="D152" s="2"/>
      <c r="F152" s="3"/>
      <c r="G152" s="314"/>
    </row>
    <row r="153" ht="12.75" customHeight="1">
      <c r="A153" s="301"/>
      <c r="C153" s="1"/>
      <c r="D153" s="2"/>
      <c r="F153" s="3"/>
      <c r="G153" s="314"/>
    </row>
    <row r="154" ht="12.75" customHeight="1">
      <c r="A154" s="301"/>
      <c r="C154" s="1"/>
      <c r="D154" s="2"/>
      <c r="F154" s="3"/>
      <c r="G154" s="314"/>
    </row>
    <row r="155" ht="12.75" customHeight="1">
      <c r="A155" s="301"/>
      <c r="C155" s="1"/>
      <c r="D155" s="2"/>
      <c r="F155" s="3"/>
      <c r="G155" s="314"/>
    </row>
    <row r="156" ht="12.75" customHeight="1">
      <c r="A156" s="301"/>
      <c r="C156" s="1"/>
      <c r="D156" s="2"/>
      <c r="F156" s="3"/>
      <c r="G156" s="314"/>
    </row>
    <row r="157" ht="12.75" customHeight="1">
      <c r="A157" s="301"/>
      <c r="C157" s="1"/>
      <c r="D157" s="2"/>
      <c r="F157" s="3"/>
      <c r="G157" s="314"/>
    </row>
    <row r="158" ht="12.75" customHeight="1">
      <c r="A158" s="301"/>
      <c r="C158" s="1"/>
      <c r="D158" s="2"/>
      <c r="F158" s="3"/>
      <c r="G158" s="314"/>
    </row>
    <row r="159" ht="12.75" customHeight="1">
      <c r="A159" s="301"/>
      <c r="C159" s="1"/>
      <c r="D159" s="2"/>
      <c r="F159" s="3"/>
      <c r="G159" s="314"/>
    </row>
    <row r="160" ht="12.75" customHeight="1">
      <c r="A160" s="301"/>
      <c r="C160" s="1"/>
      <c r="D160" s="2"/>
      <c r="F160" s="3"/>
      <c r="G160" s="314"/>
    </row>
    <row r="161" ht="12.75" customHeight="1">
      <c r="A161" s="301"/>
      <c r="C161" s="1"/>
      <c r="D161" s="2"/>
      <c r="F161" s="3"/>
      <c r="G161" s="314"/>
    </row>
    <row r="162" ht="12.75" customHeight="1">
      <c r="A162" s="301"/>
      <c r="C162" s="1"/>
      <c r="D162" s="2"/>
      <c r="F162" s="3"/>
      <c r="G162" s="314"/>
    </row>
    <row r="163" ht="12.75" customHeight="1">
      <c r="A163" s="301"/>
      <c r="C163" s="1"/>
      <c r="D163" s="2"/>
      <c r="F163" s="3"/>
      <c r="G163" s="314"/>
    </row>
    <row r="164" ht="12.75" customHeight="1">
      <c r="A164" s="301"/>
      <c r="C164" s="1"/>
      <c r="D164" s="2"/>
      <c r="F164" s="3"/>
      <c r="G164" s="314"/>
    </row>
    <row r="165" ht="12.75" customHeight="1">
      <c r="A165" s="301"/>
      <c r="C165" s="1"/>
      <c r="D165" s="2"/>
      <c r="F165" s="3"/>
      <c r="G165" s="314"/>
    </row>
    <row r="166" ht="12.75" customHeight="1">
      <c r="A166" s="301"/>
      <c r="C166" s="1"/>
      <c r="D166" s="2"/>
      <c r="F166" s="3"/>
      <c r="G166" s="314"/>
    </row>
    <row r="167" ht="12.75" customHeight="1">
      <c r="A167" s="301"/>
      <c r="C167" s="1"/>
      <c r="D167" s="2"/>
      <c r="F167" s="3"/>
      <c r="G167" s="314"/>
    </row>
    <row r="168" ht="12.75" customHeight="1">
      <c r="A168" s="301"/>
      <c r="C168" s="1"/>
      <c r="D168" s="2"/>
      <c r="F168" s="3"/>
      <c r="G168" s="314"/>
    </row>
    <row r="169" ht="12.75" customHeight="1">
      <c r="A169" s="301"/>
      <c r="C169" s="1"/>
      <c r="D169" s="2"/>
      <c r="F169" s="3"/>
      <c r="G169" s="314"/>
    </row>
    <row r="170" ht="12.75" customHeight="1">
      <c r="A170" s="301"/>
      <c r="C170" s="1"/>
      <c r="D170" s="2"/>
      <c r="F170" s="3"/>
      <c r="G170" s="314"/>
    </row>
    <row r="171" ht="12.75" customHeight="1">
      <c r="A171" s="301"/>
      <c r="C171" s="1"/>
      <c r="D171" s="2"/>
      <c r="F171" s="3"/>
      <c r="G171" s="314"/>
    </row>
    <row r="172" ht="12.75" customHeight="1">
      <c r="A172" s="301"/>
      <c r="C172" s="1"/>
      <c r="D172" s="2"/>
      <c r="F172" s="3"/>
      <c r="G172" s="314"/>
    </row>
    <row r="173" ht="12.75" customHeight="1">
      <c r="A173" s="301"/>
      <c r="C173" s="1"/>
      <c r="D173" s="2"/>
      <c r="F173" s="3"/>
      <c r="G173" s="314"/>
      <c r="H173" s="3"/>
    </row>
    <row r="174" ht="12.75" customHeight="1">
      <c r="A174" s="301"/>
      <c r="C174" s="1"/>
      <c r="D174" s="2"/>
      <c r="F174" s="3"/>
      <c r="G174" s="314"/>
      <c r="H174" s="3"/>
    </row>
    <row r="175" ht="12.75" customHeight="1">
      <c r="A175" s="301"/>
      <c r="C175" s="1"/>
      <c r="D175" s="2"/>
      <c r="F175" s="3"/>
      <c r="G175" s="314"/>
      <c r="H175" s="3"/>
    </row>
    <row r="176" ht="12.75" customHeight="1">
      <c r="A176" s="301"/>
      <c r="C176" s="1"/>
      <c r="D176" s="2"/>
      <c r="F176" s="3"/>
      <c r="G176" s="314"/>
      <c r="H176" s="3"/>
    </row>
    <row r="177" ht="12.75" customHeight="1">
      <c r="A177" s="301"/>
      <c r="C177" s="1"/>
      <c r="D177" s="2"/>
      <c r="F177" s="3"/>
      <c r="G177" s="314"/>
      <c r="H177" s="3"/>
    </row>
    <row r="178" ht="12.75" customHeight="1">
      <c r="A178" s="301"/>
      <c r="C178" s="1"/>
      <c r="D178" s="2"/>
      <c r="F178" s="3"/>
      <c r="G178" s="314"/>
      <c r="H178" s="3"/>
    </row>
    <row r="179" ht="12.75" customHeight="1">
      <c r="A179" s="301"/>
      <c r="C179" s="1"/>
      <c r="D179" s="2"/>
      <c r="F179" s="3"/>
      <c r="G179" s="314"/>
      <c r="H179" s="3"/>
    </row>
    <row r="180" ht="12.75" customHeight="1">
      <c r="A180" s="301"/>
      <c r="C180" s="1"/>
      <c r="D180" s="2"/>
      <c r="F180" s="3"/>
      <c r="G180" s="314"/>
      <c r="H180" s="3"/>
    </row>
    <row r="181" ht="12.75" customHeight="1">
      <c r="A181" s="301"/>
      <c r="C181" s="1"/>
      <c r="D181" s="2"/>
      <c r="F181" s="3"/>
      <c r="G181" s="314"/>
      <c r="H181" s="3"/>
    </row>
    <row r="182" ht="12.75" customHeight="1">
      <c r="A182" s="301"/>
      <c r="C182" s="1"/>
      <c r="D182" s="2"/>
      <c r="F182" s="3"/>
      <c r="G182" s="314"/>
      <c r="H182" s="3"/>
    </row>
    <row r="183" ht="12.75" customHeight="1">
      <c r="A183" s="301"/>
      <c r="C183" s="1"/>
      <c r="D183" s="2"/>
      <c r="F183" s="3"/>
      <c r="G183" s="314"/>
      <c r="H183" s="3"/>
    </row>
    <row r="184" ht="12.75" customHeight="1">
      <c r="A184" s="301"/>
      <c r="C184" s="1"/>
      <c r="D184" s="2"/>
      <c r="F184" s="3"/>
      <c r="G184" s="314"/>
      <c r="H184" s="3"/>
    </row>
    <row r="185" ht="12.75" customHeight="1">
      <c r="A185" s="301"/>
      <c r="C185" s="1"/>
      <c r="D185" s="2"/>
      <c r="F185" s="3"/>
      <c r="G185" s="314"/>
      <c r="H185" s="3"/>
    </row>
    <row r="186" ht="12.75" customHeight="1">
      <c r="A186" s="301"/>
      <c r="C186" s="1"/>
      <c r="D186" s="2"/>
      <c r="F186" s="3"/>
      <c r="G186" s="314"/>
      <c r="H186" s="3"/>
    </row>
    <row r="187" ht="12.75" customHeight="1">
      <c r="A187" s="301"/>
      <c r="C187" s="1"/>
      <c r="D187" s="2"/>
      <c r="F187" s="3"/>
      <c r="G187" s="314"/>
      <c r="H187" s="3"/>
    </row>
    <row r="188" ht="12.75" customHeight="1">
      <c r="A188" s="301"/>
      <c r="C188" s="1"/>
      <c r="D188" s="2"/>
      <c r="F188" s="3"/>
      <c r="G188" s="314"/>
      <c r="H188" s="3"/>
    </row>
    <row r="189" ht="12.75" customHeight="1">
      <c r="A189" s="301"/>
      <c r="C189" s="1"/>
      <c r="D189" s="2"/>
      <c r="F189" s="3"/>
      <c r="G189" s="314"/>
      <c r="H189" s="3"/>
    </row>
    <row r="190" ht="12.75" customHeight="1">
      <c r="A190" s="301"/>
      <c r="C190" s="1"/>
      <c r="D190" s="2"/>
      <c r="F190" s="3"/>
      <c r="G190" s="314"/>
      <c r="H190" s="3"/>
    </row>
    <row r="191" ht="12.75" customHeight="1">
      <c r="A191" s="301"/>
      <c r="C191" s="1"/>
      <c r="D191" s="2"/>
      <c r="F191" s="3"/>
      <c r="G191" s="314"/>
      <c r="H191" s="3"/>
    </row>
    <row r="192" ht="12.75" customHeight="1">
      <c r="A192" s="301"/>
      <c r="C192" s="1"/>
      <c r="D192" s="2"/>
      <c r="F192" s="3"/>
      <c r="G192" s="314"/>
      <c r="H192" s="3"/>
    </row>
    <row r="193" ht="12.75" customHeight="1">
      <c r="A193" s="301"/>
      <c r="C193" s="1"/>
      <c r="D193" s="2"/>
      <c r="F193" s="3"/>
      <c r="G193" s="314"/>
      <c r="H193" s="3"/>
    </row>
    <row r="194" ht="12.75" customHeight="1">
      <c r="A194" s="301"/>
      <c r="C194" s="1"/>
      <c r="D194" s="2"/>
      <c r="F194" s="3"/>
      <c r="G194" s="314"/>
      <c r="H194" s="3"/>
    </row>
    <row r="195" ht="12.75" customHeight="1">
      <c r="A195" s="301"/>
      <c r="C195" s="1"/>
      <c r="D195" s="2"/>
      <c r="F195" s="3"/>
      <c r="G195" s="314"/>
      <c r="H195" s="3"/>
    </row>
    <row r="196" ht="12.75" customHeight="1">
      <c r="A196" s="301"/>
      <c r="C196" s="1"/>
      <c r="D196" s="2"/>
      <c r="F196" s="3"/>
      <c r="G196" s="314"/>
      <c r="H196" s="3"/>
    </row>
    <row r="197" ht="12.75" customHeight="1">
      <c r="A197" s="301"/>
      <c r="C197" s="1"/>
      <c r="D197" s="2"/>
      <c r="F197" s="3"/>
      <c r="G197" s="314"/>
      <c r="H197" s="3"/>
    </row>
    <row r="198" ht="12.75" customHeight="1">
      <c r="A198" s="301"/>
      <c r="C198" s="1"/>
      <c r="D198" s="2"/>
      <c r="F198" s="3"/>
      <c r="G198" s="314"/>
      <c r="H198" s="3"/>
    </row>
    <row r="199" ht="12.75" customHeight="1">
      <c r="A199" s="301"/>
      <c r="C199" s="1"/>
      <c r="D199" s="2"/>
      <c r="F199" s="3"/>
      <c r="G199" s="314"/>
      <c r="H199" s="3"/>
    </row>
    <row r="200" ht="12.75" customHeight="1">
      <c r="A200" s="301"/>
      <c r="C200" s="1"/>
      <c r="D200" s="2"/>
      <c r="F200" s="3"/>
      <c r="G200" s="314"/>
      <c r="H200" s="3"/>
    </row>
    <row r="201" ht="12.75" customHeight="1">
      <c r="A201" s="301"/>
      <c r="C201" s="1"/>
      <c r="D201" s="2"/>
      <c r="F201" s="3"/>
      <c r="G201" s="314"/>
      <c r="H201" s="3"/>
    </row>
    <row r="202" ht="12.75" customHeight="1">
      <c r="A202" s="301"/>
      <c r="C202" s="1"/>
      <c r="D202" s="2"/>
      <c r="F202" s="3"/>
      <c r="G202" s="314"/>
      <c r="H202" s="3"/>
    </row>
    <row r="203" ht="12.75" customHeight="1">
      <c r="A203" s="301"/>
      <c r="C203" s="1"/>
      <c r="D203" s="2"/>
      <c r="F203" s="3"/>
      <c r="G203" s="314"/>
      <c r="H203" s="3"/>
    </row>
    <row r="204" ht="12.75" customHeight="1">
      <c r="A204" s="301"/>
      <c r="C204" s="1"/>
      <c r="D204" s="2"/>
      <c r="F204" s="3"/>
      <c r="G204" s="314"/>
      <c r="H204" s="3"/>
    </row>
    <row r="205" ht="12.75" customHeight="1">
      <c r="A205" s="301"/>
      <c r="C205" s="1"/>
      <c r="D205" s="2"/>
      <c r="F205" s="3"/>
      <c r="G205" s="314"/>
      <c r="H205" s="3"/>
    </row>
    <row r="206" ht="12.75" customHeight="1">
      <c r="A206" s="301"/>
      <c r="C206" s="1"/>
      <c r="D206" s="2"/>
      <c r="F206" s="3"/>
      <c r="G206" s="314"/>
      <c r="H206" s="3"/>
    </row>
    <row r="207" ht="12.75" customHeight="1">
      <c r="A207" s="301"/>
      <c r="C207" s="1"/>
      <c r="D207" s="2"/>
      <c r="F207" s="3"/>
      <c r="G207" s="314"/>
      <c r="H207" s="3"/>
    </row>
    <row r="208" ht="12.75" customHeight="1">
      <c r="A208" s="301"/>
      <c r="C208" s="1"/>
      <c r="D208" s="2"/>
      <c r="F208" s="3"/>
      <c r="G208" s="314"/>
      <c r="H208" s="3"/>
    </row>
    <row r="209" ht="12.75" customHeight="1">
      <c r="A209" s="301"/>
      <c r="C209" s="1"/>
      <c r="D209" s="2"/>
      <c r="F209" s="3"/>
      <c r="G209" s="314"/>
      <c r="H209" s="3"/>
    </row>
    <row r="210" ht="12.75" customHeight="1">
      <c r="A210" s="301"/>
      <c r="C210" s="1"/>
      <c r="D210" s="2"/>
      <c r="F210" s="3"/>
      <c r="G210" s="314"/>
      <c r="H210" s="3"/>
    </row>
    <row r="211" ht="12.75" customHeight="1">
      <c r="A211" s="301"/>
      <c r="C211" s="1"/>
      <c r="D211" s="2"/>
      <c r="F211" s="3"/>
      <c r="G211" s="314"/>
      <c r="H211" s="3"/>
    </row>
    <row r="212" ht="12.75" customHeight="1">
      <c r="A212" s="301"/>
      <c r="C212" s="1"/>
      <c r="D212" s="2"/>
      <c r="F212" s="3"/>
      <c r="G212" s="314"/>
      <c r="H212" s="3"/>
    </row>
    <row r="213" ht="12.75" customHeight="1">
      <c r="A213" s="301"/>
      <c r="C213" s="1"/>
      <c r="D213" s="2"/>
      <c r="F213" s="3"/>
      <c r="G213" s="314"/>
      <c r="H213" s="3"/>
    </row>
    <row r="214" ht="12.75" customHeight="1">
      <c r="A214" s="301"/>
      <c r="C214" s="1"/>
      <c r="D214" s="2"/>
      <c r="F214" s="3"/>
      <c r="G214" s="314"/>
      <c r="H214" s="3"/>
    </row>
    <row r="215" ht="12.75" customHeight="1">
      <c r="A215" s="301"/>
      <c r="C215" s="1"/>
      <c r="D215" s="2"/>
      <c r="F215" s="3"/>
      <c r="G215" s="314"/>
      <c r="H215" s="3"/>
    </row>
    <row r="216" ht="12.75" customHeight="1">
      <c r="A216" s="301"/>
      <c r="C216" s="1"/>
      <c r="D216" s="2"/>
      <c r="F216" s="3"/>
      <c r="G216" s="314"/>
      <c r="H216" s="3"/>
    </row>
    <row r="217" ht="12.75" customHeight="1">
      <c r="A217" s="301"/>
      <c r="C217" s="1"/>
      <c r="D217" s="2"/>
      <c r="F217" s="3"/>
      <c r="G217" s="314"/>
      <c r="H217" s="3"/>
    </row>
    <row r="218" ht="12.75" customHeight="1">
      <c r="A218" s="301"/>
      <c r="C218" s="1"/>
      <c r="D218" s="2"/>
      <c r="F218" s="3"/>
      <c r="G218" s="314"/>
      <c r="H218" s="3"/>
    </row>
    <row r="219" ht="12.75" customHeight="1">
      <c r="A219" s="301"/>
      <c r="C219" s="1"/>
      <c r="D219" s="2"/>
      <c r="F219" s="3"/>
      <c r="G219" s="314"/>
      <c r="H219" s="3"/>
    </row>
    <row r="220" ht="12.75" customHeight="1">
      <c r="A220" s="301"/>
      <c r="C220" s="1"/>
      <c r="D220" s="2"/>
      <c r="F220" s="3"/>
      <c r="G220" s="314"/>
      <c r="H220" s="3"/>
    </row>
    <row r="221" ht="12.75" customHeight="1">
      <c r="A221" s="301"/>
      <c r="C221" s="1"/>
      <c r="D221" s="2"/>
      <c r="F221" s="3"/>
      <c r="G221" s="314"/>
      <c r="H221" s="3"/>
    </row>
    <row r="222" ht="12.75" customHeight="1">
      <c r="A222" s="301"/>
      <c r="C222" s="1"/>
      <c r="D222" s="2"/>
      <c r="F222" s="3"/>
      <c r="G222" s="314"/>
      <c r="H222" s="3"/>
    </row>
    <row r="223" ht="12.75" customHeight="1">
      <c r="A223" s="301"/>
      <c r="C223" s="1"/>
      <c r="D223" s="2"/>
      <c r="F223" s="3"/>
      <c r="G223" s="314"/>
      <c r="H223" s="3"/>
    </row>
    <row r="224" ht="12.75" customHeight="1">
      <c r="A224" s="301"/>
      <c r="C224" s="1"/>
      <c r="D224" s="2"/>
      <c r="F224" s="3"/>
      <c r="G224" s="314"/>
      <c r="H224" s="3"/>
    </row>
    <row r="225" ht="12.75" customHeight="1">
      <c r="A225" s="301"/>
      <c r="C225" s="1"/>
      <c r="D225" s="2"/>
      <c r="F225" s="3"/>
      <c r="G225" s="314"/>
      <c r="H225" s="3"/>
    </row>
    <row r="226" ht="12.75" customHeight="1">
      <c r="A226" s="301"/>
      <c r="C226" s="1"/>
      <c r="D226" s="2"/>
      <c r="F226" s="3"/>
      <c r="G226" s="314"/>
      <c r="H226" s="3"/>
    </row>
    <row r="227" ht="12.75" customHeight="1">
      <c r="A227" s="301"/>
      <c r="C227" s="1"/>
      <c r="D227" s="2"/>
      <c r="F227" s="3"/>
      <c r="G227" s="314"/>
      <c r="H227" s="3"/>
    </row>
    <row r="228" ht="12.75" customHeight="1">
      <c r="A228" s="301"/>
      <c r="C228" s="1"/>
      <c r="D228" s="2"/>
      <c r="F228" s="3"/>
      <c r="G228" s="314"/>
      <c r="H228" s="3"/>
    </row>
    <row r="229" ht="12.75" customHeight="1">
      <c r="A229" s="301"/>
      <c r="C229" s="1"/>
      <c r="D229" s="2"/>
      <c r="F229" s="3"/>
      <c r="G229" s="314"/>
      <c r="H229" s="3"/>
    </row>
    <row r="230" ht="12.75" customHeight="1">
      <c r="A230" s="301"/>
      <c r="C230" s="1"/>
      <c r="D230" s="2"/>
      <c r="F230" s="3"/>
      <c r="G230" s="314"/>
      <c r="H230" s="3"/>
    </row>
    <row r="231" ht="12.75" customHeight="1">
      <c r="A231" s="301"/>
      <c r="C231" s="1"/>
      <c r="D231" s="2"/>
      <c r="F231" s="3"/>
      <c r="G231" s="314"/>
      <c r="H231" s="3"/>
    </row>
    <row r="232" ht="12.75" customHeight="1">
      <c r="A232" s="301"/>
      <c r="C232" s="1"/>
      <c r="D232" s="2"/>
      <c r="F232" s="3"/>
      <c r="G232" s="314"/>
      <c r="H232" s="3"/>
    </row>
    <row r="233" ht="12.75" customHeight="1">
      <c r="A233" s="301"/>
      <c r="C233" s="1"/>
      <c r="D233" s="2"/>
      <c r="F233" s="3"/>
      <c r="G233" s="314"/>
      <c r="H233" s="3"/>
    </row>
    <row r="234" ht="12.75" customHeight="1">
      <c r="A234" s="301"/>
      <c r="C234" s="1"/>
      <c r="D234" s="2"/>
      <c r="F234" s="3"/>
      <c r="G234" s="314"/>
      <c r="H234" s="3"/>
    </row>
    <row r="235" ht="12.75" customHeight="1">
      <c r="A235" s="301"/>
      <c r="C235" s="1"/>
      <c r="D235" s="2"/>
      <c r="F235" s="3"/>
      <c r="G235" s="314"/>
      <c r="H235" s="3"/>
    </row>
    <row r="236" ht="12.75" customHeight="1">
      <c r="A236" s="301"/>
      <c r="C236" s="1"/>
      <c r="D236" s="2"/>
      <c r="F236" s="3"/>
      <c r="G236" s="314"/>
      <c r="H236" s="3"/>
    </row>
    <row r="237" ht="12.75" customHeight="1">
      <c r="A237" s="301"/>
      <c r="C237" s="1"/>
      <c r="D237" s="2"/>
      <c r="F237" s="3"/>
      <c r="G237" s="314"/>
      <c r="H237" s="3"/>
    </row>
    <row r="238" ht="12.75" customHeight="1">
      <c r="A238" s="301"/>
      <c r="C238" s="1"/>
      <c r="D238" s="2"/>
      <c r="F238" s="3"/>
      <c r="G238" s="314"/>
      <c r="H238" s="3"/>
    </row>
    <row r="239" ht="12.75" customHeight="1">
      <c r="A239" s="301"/>
      <c r="C239" s="1"/>
      <c r="D239" s="2"/>
      <c r="F239" s="3"/>
      <c r="G239" s="314"/>
      <c r="H239" s="3"/>
    </row>
    <row r="240" ht="12.75" customHeight="1">
      <c r="A240" s="301"/>
      <c r="C240" s="1"/>
      <c r="D240" s="2"/>
      <c r="F240" s="3"/>
      <c r="G240" s="314"/>
      <c r="H240" s="3"/>
    </row>
    <row r="241" ht="12.75" customHeight="1">
      <c r="A241" s="301"/>
      <c r="C241" s="1"/>
      <c r="D241" s="2"/>
      <c r="F241" s="3"/>
      <c r="G241" s="314"/>
      <c r="H241" s="3"/>
    </row>
    <row r="242" ht="12.75" customHeight="1">
      <c r="A242" s="301"/>
      <c r="C242" s="1"/>
      <c r="D242" s="2"/>
      <c r="F242" s="3"/>
      <c r="G242" s="314"/>
      <c r="H242" s="3"/>
    </row>
    <row r="243" ht="12.75" customHeight="1">
      <c r="A243" s="301"/>
      <c r="C243" s="1"/>
      <c r="D243" s="2"/>
      <c r="F243" s="3"/>
      <c r="G243" s="314"/>
      <c r="H243" s="3"/>
    </row>
    <row r="244" ht="12.75" customHeight="1">
      <c r="A244" s="301"/>
      <c r="C244" s="1"/>
      <c r="D244" s="2"/>
      <c r="F244" s="3"/>
      <c r="G244" s="314"/>
      <c r="H244" s="3"/>
    </row>
    <row r="245" ht="12.75" customHeight="1">
      <c r="A245" s="301"/>
      <c r="C245" s="1"/>
      <c r="D245" s="2"/>
      <c r="F245" s="3"/>
      <c r="G245" s="314"/>
      <c r="H245" s="3"/>
    </row>
    <row r="246" ht="12.75" customHeight="1">
      <c r="A246" s="301"/>
      <c r="C246" s="1"/>
      <c r="D246" s="2"/>
      <c r="F246" s="3"/>
      <c r="G246" s="314"/>
      <c r="H246" s="3"/>
    </row>
    <row r="247" ht="12.75" customHeight="1">
      <c r="A247" s="301"/>
      <c r="C247" s="1"/>
      <c r="D247" s="2"/>
      <c r="F247" s="3"/>
      <c r="G247" s="314"/>
      <c r="H247" s="3"/>
    </row>
    <row r="248" ht="12.75" customHeight="1">
      <c r="A248" s="301"/>
      <c r="C248" s="1"/>
      <c r="D248" s="2"/>
      <c r="F248" s="3"/>
      <c r="G248" s="314"/>
      <c r="H248" s="3"/>
    </row>
    <row r="249" ht="12.75" customHeight="1">
      <c r="A249" s="301"/>
      <c r="C249" s="1"/>
      <c r="D249" s="2"/>
      <c r="F249" s="3"/>
      <c r="G249" s="314"/>
      <c r="H249" s="3"/>
    </row>
    <row r="250" ht="12.75" customHeight="1">
      <c r="A250" s="301"/>
      <c r="C250" s="1"/>
      <c r="D250" s="2"/>
      <c r="F250" s="3"/>
      <c r="G250" s="314"/>
      <c r="H250" s="3"/>
    </row>
    <row r="251" ht="12.75" customHeight="1">
      <c r="A251" s="301"/>
      <c r="C251" s="1"/>
      <c r="D251" s="2"/>
      <c r="F251" s="3"/>
      <c r="G251" s="314"/>
      <c r="H251" s="3"/>
    </row>
    <row r="252" ht="12.75" customHeight="1">
      <c r="A252" s="301"/>
      <c r="C252" s="1"/>
      <c r="D252" s="2"/>
      <c r="F252" s="3"/>
      <c r="G252" s="314"/>
      <c r="H252" s="3"/>
    </row>
    <row r="253" ht="12.75" customHeight="1">
      <c r="A253" s="301"/>
      <c r="C253" s="1"/>
      <c r="D253" s="2"/>
      <c r="F253" s="3"/>
      <c r="G253" s="314"/>
      <c r="H253" s="3"/>
    </row>
    <row r="254" ht="12.75" customHeight="1">
      <c r="A254" s="301"/>
      <c r="C254" s="1"/>
      <c r="D254" s="2"/>
      <c r="F254" s="3"/>
      <c r="G254" s="314"/>
      <c r="H254" s="3"/>
    </row>
    <row r="255" ht="12.75" customHeight="1">
      <c r="A255" s="301"/>
      <c r="C255" s="1"/>
      <c r="D255" s="2"/>
      <c r="F255" s="3"/>
      <c r="G255" s="314"/>
      <c r="H255" s="3"/>
    </row>
    <row r="256" ht="12.75" customHeight="1">
      <c r="A256" s="301"/>
      <c r="C256" s="1"/>
      <c r="D256" s="2"/>
      <c r="F256" s="3"/>
      <c r="G256" s="314"/>
      <c r="H256" s="3"/>
    </row>
    <row r="257" ht="12.75" customHeight="1">
      <c r="A257" s="301"/>
      <c r="C257" s="1"/>
      <c r="D257" s="2"/>
      <c r="F257" s="3"/>
      <c r="G257" s="314"/>
      <c r="H257" s="3"/>
    </row>
    <row r="258" ht="12.75" customHeight="1">
      <c r="A258" s="301"/>
      <c r="C258" s="1"/>
      <c r="D258" s="2"/>
      <c r="F258" s="3"/>
      <c r="G258" s="314"/>
      <c r="H258" s="3"/>
    </row>
    <row r="259" ht="12.75" customHeight="1">
      <c r="A259" s="301"/>
      <c r="C259" s="1"/>
      <c r="D259" s="2"/>
      <c r="F259" s="3"/>
      <c r="G259" s="314"/>
      <c r="H259" s="3"/>
    </row>
    <row r="260" ht="12.75" customHeight="1">
      <c r="A260" s="301"/>
      <c r="C260" s="1"/>
      <c r="D260" s="2"/>
      <c r="F260" s="3"/>
      <c r="G260" s="314"/>
      <c r="H260" s="3"/>
    </row>
    <row r="261" ht="12.75" customHeight="1">
      <c r="A261" s="301"/>
      <c r="C261" s="1"/>
      <c r="D261" s="2"/>
      <c r="F261" s="3"/>
      <c r="G261" s="314"/>
      <c r="H261" s="3"/>
    </row>
    <row r="262" ht="12.75" customHeight="1">
      <c r="A262" s="301"/>
      <c r="C262" s="1"/>
      <c r="D262" s="2"/>
      <c r="F262" s="3"/>
      <c r="G262" s="314"/>
      <c r="H262" s="3"/>
    </row>
    <row r="263" ht="12.75" customHeight="1">
      <c r="A263" s="301"/>
      <c r="C263" s="1"/>
      <c r="D263" s="2"/>
      <c r="F263" s="3"/>
      <c r="G263" s="314"/>
      <c r="H263" s="3"/>
    </row>
    <row r="264" ht="12.75" customHeight="1">
      <c r="A264" s="301"/>
      <c r="C264" s="1"/>
      <c r="D264" s="2"/>
      <c r="F264" s="3"/>
      <c r="G264" s="314"/>
      <c r="H264" s="3"/>
    </row>
    <row r="265" ht="12.75" customHeight="1">
      <c r="A265" s="301"/>
      <c r="C265" s="1"/>
      <c r="D265" s="2"/>
      <c r="F265" s="3"/>
      <c r="G265" s="314"/>
      <c r="H265" s="3"/>
    </row>
    <row r="266" ht="12.75" customHeight="1">
      <c r="A266" s="301"/>
      <c r="C266" s="1"/>
      <c r="D266" s="2"/>
      <c r="F266" s="3"/>
      <c r="G266" s="314"/>
      <c r="H266" s="3"/>
    </row>
    <row r="267" ht="12.75" customHeight="1">
      <c r="A267" s="301"/>
      <c r="C267" s="1"/>
      <c r="D267" s="2"/>
      <c r="F267" s="3"/>
      <c r="G267" s="314"/>
      <c r="H267" s="3"/>
    </row>
    <row r="268" ht="12.75" customHeight="1">
      <c r="A268" s="301"/>
      <c r="C268" s="1"/>
      <c r="D268" s="2"/>
      <c r="F268" s="3"/>
      <c r="G268" s="314"/>
      <c r="H268" s="3"/>
    </row>
    <row r="269" ht="12.75" customHeight="1">
      <c r="A269" s="301"/>
      <c r="C269" s="1"/>
      <c r="D269" s="2"/>
      <c r="F269" s="3"/>
      <c r="G269" s="314"/>
      <c r="H269" s="3"/>
    </row>
    <row r="270" ht="12.75" customHeight="1">
      <c r="A270" s="301"/>
      <c r="C270" s="1"/>
      <c r="D270" s="2"/>
      <c r="F270" s="3"/>
      <c r="G270" s="314"/>
      <c r="H270" s="3"/>
    </row>
    <row r="271" ht="12.75" customHeight="1">
      <c r="A271" s="301"/>
      <c r="C271" s="1"/>
      <c r="D271" s="2"/>
      <c r="F271" s="3"/>
      <c r="G271" s="314"/>
      <c r="H271" s="3"/>
    </row>
    <row r="272" ht="12.75" customHeight="1">
      <c r="A272" s="301"/>
      <c r="C272" s="1"/>
      <c r="D272" s="2"/>
      <c r="F272" s="3"/>
      <c r="G272" s="314"/>
      <c r="H272" s="3"/>
    </row>
    <row r="273" ht="12.75" customHeight="1">
      <c r="A273" s="301"/>
      <c r="C273" s="1"/>
      <c r="D273" s="2"/>
      <c r="F273" s="3"/>
      <c r="G273" s="314"/>
      <c r="H273" s="3"/>
    </row>
    <row r="274" ht="12.75" customHeight="1">
      <c r="A274" s="301"/>
      <c r="C274" s="1"/>
      <c r="D274" s="2"/>
      <c r="F274" s="3"/>
      <c r="G274" s="314"/>
      <c r="H274" s="3"/>
    </row>
    <row r="275" ht="12.75" customHeight="1">
      <c r="A275" s="301"/>
      <c r="C275" s="1"/>
      <c r="D275" s="2"/>
      <c r="F275" s="3"/>
      <c r="G275" s="314"/>
      <c r="H275" s="3"/>
    </row>
    <row r="276" ht="12.75" customHeight="1">
      <c r="A276" s="301"/>
      <c r="C276" s="1"/>
      <c r="D276" s="2"/>
      <c r="F276" s="3"/>
      <c r="G276" s="314"/>
      <c r="H276" s="3"/>
    </row>
    <row r="277" ht="12.75" customHeight="1">
      <c r="A277" s="301"/>
      <c r="C277" s="1"/>
      <c r="D277" s="2"/>
      <c r="F277" s="3"/>
      <c r="G277" s="314"/>
      <c r="H277" s="3"/>
    </row>
    <row r="278" ht="12.75" customHeight="1">
      <c r="A278" s="301"/>
      <c r="C278" s="1"/>
      <c r="D278" s="2"/>
      <c r="F278" s="3"/>
      <c r="G278" s="314"/>
      <c r="H278" s="3"/>
    </row>
    <row r="279" ht="12.75" customHeight="1">
      <c r="A279" s="301"/>
      <c r="C279" s="1"/>
      <c r="D279" s="2"/>
      <c r="F279" s="3"/>
      <c r="G279" s="314"/>
      <c r="H279" s="3"/>
    </row>
    <row r="280" ht="12.75" customHeight="1">
      <c r="A280" s="301"/>
      <c r="C280" s="1"/>
      <c r="D280" s="2"/>
      <c r="F280" s="3"/>
      <c r="G280" s="314"/>
      <c r="H280" s="3"/>
    </row>
    <row r="281" ht="12.75" customHeight="1">
      <c r="A281" s="301"/>
      <c r="C281" s="1"/>
      <c r="D281" s="2"/>
      <c r="F281" s="3"/>
      <c r="G281" s="314"/>
      <c r="H281" s="3"/>
    </row>
    <row r="282" ht="12.75" customHeight="1">
      <c r="A282" s="301"/>
      <c r="C282" s="1"/>
      <c r="D282" s="2"/>
      <c r="F282" s="3"/>
      <c r="G282" s="314"/>
      <c r="H282" s="3"/>
    </row>
    <row r="283" ht="12.75" customHeight="1">
      <c r="A283" s="301"/>
      <c r="C283" s="1"/>
      <c r="D283" s="2"/>
      <c r="F283" s="3"/>
      <c r="G283" s="314"/>
      <c r="H283" s="3"/>
    </row>
    <row r="284" ht="12.75" customHeight="1">
      <c r="A284" s="301"/>
      <c r="C284" s="1"/>
      <c r="D284" s="2"/>
      <c r="F284" s="3"/>
      <c r="G284" s="314"/>
      <c r="H284" s="3"/>
    </row>
    <row r="285" ht="12.75" customHeight="1">
      <c r="A285" s="301"/>
      <c r="C285" s="1"/>
      <c r="D285" s="2"/>
      <c r="F285" s="3"/>
      <c r="G285" s="314"/>
      <c r="H285" s="3"/>
    </row>
    <row r="286" ht="12.75" customHeight="1">
      <c r="A286" s="301"/>
      <c r="C286" s="1"/>
      <c r="D286" s="2"/>
      <c r="F286" s="3"/>
      <c r="G286" s="314"/>
      <c r="H286" s="3"/>
    </row>
    <row r="287" ht="12.75" customHeight="1">
      <c r="A287" s="301"/>
      <c r="C287" s="1"/>
      <c r="D287" s="2"/>
      <c r="F287" s="3"/>
      <c r="G287" s="314"/>
      <c r="H287" s="3"/>
    </row>
    <row r="288" ht="12.75" customHeight="1">
      <c r="A288" s="301"/>
      <c r="C288" s="1"/>
      <c r="D288" s="2"/>
      <c r="F288" s="3"/>
      <c r="G288" s="314"/>
      <c r="H288" s="3"/>
    </row>
    <row r="289" ht="12.75" customHeight="1">
      <c r="A289" s="301"/>
      <c r="C289" s="1"/>
      <c r="D289" s="2"/>
      <c r="F289" s="3"/>
      <c r="G289" s="314"/>
      <c r="H289" s="3"/>
    </row>
    <row r="290" ht="12.75" customHeight="1">
      <c r="A290" s="301"/>
      <c r="C290" s="1"/>
      <c r="D290" s="2"/>
      <c r="F290" s="3"/>
      <c r="G290" s="314"/>
      <c r="H290" s="3"/>
    </row>
    <row r="291" ht="12.75" customHeight="1">
      <c r="A291" s="301"/>
      <c r="C291" s="1"/>
      <c r="D291" s="2"/>
      <c r="F291" s="3"/>
      <c r="G291" s="314"/>
      <c r="H291" s="3"/>
    </row>
    <row r="292" ht="12.75" customHeight="1">
      <c r="A292" s="301"/>
      <c r="C292" s="1"/>
      <c r="D292" s="2"/>
      <c r="F292" s="3"/>
      <c r="G292" s="314"/>
      <c r="H292" s="3"/>
    </row>
    <row r="293" ht="12.75" customHeight="1">
      <c r="A293" s="301"/>
      <c r="C293" s="1"/>
      <c r="D293" s="2"/>
      <c r="F293" s="3"/>
      <c r="G293" s="314"/>
      <c r="H293" s="3"/>
    </row>
    <row r="294" ht="12.75" customHeight="1">
      <c r="A294" s="301"/>
      <c r="C294" s="1"/>
      <c r="D294" s="2"/>
      <c r="F294" s="3"/>
      <c r="G294" s="314"/>
      <c r="H294" s="3"/>
    </row>
    <row r="295" ht="12.75" customHeight="1">
      <c r="A295" s="301"/>
      <c r="C295" s="1"/>
      <c r="D295" s="2"/>
      <c r="F295" s="3"/>
      <c r="G295" s="314"/>
      <c r="H295" s="3"/>
    </row>
    <row r="296" ht="12.75" customHeight="1">
      <c r="A296" s="301"/>
      <c r="C296" s="1"/>
      <c r="D296" s="2"/>
      <c r="F296" s="3"/>
      <c r="G296" s="314"/>
      <c r="H296" s="3"/>
    </row>
    <row r="297" ht="12.75" customHeight="1">
      <c r="A297" s="301"/>
      <c r="C297" s="1"/>
      <c r="D297" s="2"/>
      <c r="F297" s="3"/>
      <c r="G297" s="314"/>
      <c r="H297" s="3"/>
    </row>
    <row r="298" ht="12.75" customHeight="1">
      <c r="A298" s="301"/>
      <c r="C298" s="1"/>
      <c r="D298" s="2"/>
      <c r="F298" s="3"/>
      <c r="G298" s="314"/>
      <c r="H298" s="3"/>
    </row>
    <row r="299" ht="12.75" customHeight="1">
      <c r="A299" s="301"/>
      <c r="C299" s="1"/>
      <c r="D299" s="2"/>
      <c r="F299" s="3"/>
      <c r="G299" s="314"/>
      <c r="H299" s="3"/>
    </row>
    <row r="300" ht="12.75" customHeight="1">
      <c r="A300" s="301"/>
      <c r="C300" s="1"/>
      <c r="D300" s="2"/>
      <c r="F300" s="3"/>
      <c r="G300" s="314"/>
      <c r="H300" s="3"/>
    </row>
    <row r="301" ht="12.75" customHeight="1">
      <c r="A301" s="301"/>
      <c r="C301" s="1"/>
      <c r="D301" s="2"/>
      <c r="F301" s="3"/>
      <c r="G301" s="314"/>
      <c r="H301" s="3"/>
    </row>
    <row r="302" ht="12.75" customHeight="1">
      <c r="A302" s="301"/>
      <c r="C302" s="1"/>
      <c r="D302" s="2"/>
      <c r="F302" s="3"/>
      <c r="G302" s="314"/>
      <c r="H302" s="3"/>
    </row>
    <row r="303" ht="12.75" customHeight="1">
      <c r="A303" s="301"/>
      <c r="C303" s="1"/>
      <c r="D303" s="2"/>
      <c r="F303" s="3"/>
      <c r="G303" s="314"/>
      <c r="H303" s="3"/>
    </row>
    <row r="304" ht="12.75" customHeight="1">
      <c r="A304" s="301"/>
      <c r="C304" s="1"/>
      <c r="D304" s="2"/>
      <c r="F304" s="3"/>
      <c r="G304" s="314"/>
      <c r="H304" s="3"/>
    </row>
    <row r="305" ht="12.75" customHeight="1">
      <c r="A305" s="301"/>
      <c r="C305" s="1"/>
      <c r="D305" s="2"/>
      <c r="F305" s="3"/>
      <c r="G305" s="314"/>
      <c r="H305" s="3"/>
    </row>
    <row r="306" ht="12.75" customHeight="1">
      <c r="A306" s="301"/>
      <c r="C306" s="1"/>
      <c r="D306" s="2"/>
      <c r="F306" s="3"/>
      <c r="G306" s="314"/>
      <c r="H306" s="3"/>
    </row>
    <row r="307" ht="12.75" customHeight="1">
      <c r="A307" s="301"/>
      <c r="C307" s="1"/>
      <c r="D307" s="2"/>
      <c r="F307" s="3"/>
      <c r="G307" s="314"/>
      <c r="H307" s="3"/>
    </row>
    <row r="308" ht="12.75" customHeight="1">
      <c r="A308" s="301"/>
      <c r="C308" s="1"/>
      <c r="D308" s="2"/>
      <c r="F308" s="3"/>
      <c r="G308" s="314"/>
      <c r="H308" s="3"/>
    </row>
    <row r="309" ht="12.75" customHeight="1">
      <c r="A309" s="301"/>
      <c r="C309" s="1"/>
      <c r="D309" s="2"/>
      <c r="F309" s="3"/>
      <c r="G309" s="314"/>
      <c r="H309" s="3"/>
    </row>
    <row r="310" ht="12.75" customHeight="1">
      <c r="A310" s="301"/>
      <c r="C310" s="1"/>
      <c r="D310" s="2"/>
      <c r="F310" s="3"/>
      <c r="G310" s="314"/>
      <c r="H310" s="3"/>
    </row>
    <row r="311" ht="12.75" customHeight="1">
      <c r="A311" s="301"/>
      <c r="C311" s="1"/>
      <c r="D311" s="2"/>
      <c r="F311" s="3"/>
      <c r="G311" s="314"/>
      <c r="H311" s="3"/>
    </row>
    <row r="312" ht="12.75" customHeight="1">
      <c r="A312" s="301"/>
      <c r="C312" s="1"/>
      <c r="D312" s="2"/>
      <c r="F312" s="3"/>
      <c r="G312" s="314"/>
      <c r="H312" s="3"/>
    </row>
    <row r="313" ht="12.75" customHeight="1">
      <c r="A313" s="301"/>
      <c r="C313" s="1"/>
      <c r="D313" s="2"/>
      <c r="F313" s="3"/>
      <c r="G313" s="314"/>
      <c r="H313" s="3"/>
    </row>
    <row r="314" ht="12.75" customHeight="1">
      <c r="A314" s="301"/>
      <c r="C314" s="1"/>
      <c r="D314" s="2"/>
      <c r="F314" s="3"/>
      <c r="G314" s="314"/>
      <c r="H314" s="3"/>
    </row>
    <row r="315" ht="12.75" customHeight="1">
      <c r="A315" s="301"/>
      <c r="C315" s="1"/>
      <c r="D315" s="2"/>
      <c r="F315" s="3"/>
      <c r="G315" s="314"/>
      <c r="H315" s="3"/>
    </row>
    <row r="316" ht="12.75" customHeight="1">
      <c r="A316" s="301"/>
      <c r="C316" s="1"/>
      <c r="D316" s="2"/>
      <c r="F316" s="3"/>
      <c r="G316" s="314"/>
      <c r="H316" s="3"/>
    </row>
    <row r="317" ht="12.75" customHeight="1">
      <c r="A317" s="301"/>
      <c r="C317" s="1"/>
      <c r="D317" s="2"/>
      <c r="F317" s="3"/>
      <c r="G317" s="314"/>
      <c r="H317" s="3"/>
    </row>
    <row r="318" ht="12.75" customHeight="1">
      <c r="A318" s="301"/>
      <c r="C318" s="1"/>
      <c r="D318" s="2"/>
      <c r="F318" s="3"/>
      <c r="G318" s="314"/>
      <c r="H318" s="3"/>
    </row>
    <row r="319" ht="12.75" customHeight="1">
      <c r="A319" s="301"/>
      <c r="C319" s="1"/>
      <c r="D319" s="2"/>
      <c r="F319" s="3"/>
      <c r="G319" s="314"/>
      <c r="H319" s="3"/>
    </row>
    <row r="320" ht="12.75" customHeight="1">
      <c r="A320" s="301"/>
      <c r="C320" s="1"/>
      <c r="D320" s="2"/>
      <c r="F320" s="3"/>
      <c r="G320" s="314"/>
      <c r="H320" s="3"/>
    </row>
    <row r="321" ht="12.75" customHeight="1">
      <c r="A321" s="301"/>
      <c r="C321" s="1"/>
      <c r="D321" s="2"/>
      <c r="F321" s="3"/>
      <c r="G321" s="314"/>
      <c r="H321" s="3"/>
    </row>
    <row r="322" ht="12.75" customHeight="1">
      <c r="A322" s="301"/>
      <c r="C322" s="1"/>
      <c r="D322" s="2"/>
      <c r="F322" s="3"/>
      <c r="G322" s="314"/>
      <c r="H322" s="3"/>
    </row>
    <row r="323" ht="12.75" customHeight="1">
      <c r="A323" s="301"/>
      <c r="C323" s="1"/>
      <c r="D323" s="2"/>
      <c r="F323" s="3"/>
      <c r="G323" s="314"/>
      <c r="H323" s="3"/>
    </row>
    <row r="324" ht="12.75" customHeight="1">
      <c r="A324" s="301"/>
      <c r="C324" s="1"/>
      <c r="D324" s="2"/>
      <c r="F324" s="3"/>
      <c r="G324" s="314"/>
      <c r="H324" s="3"/>
    </row>
    <row r="325" ht="12.75" customHeight="1">
      <c r="A325" s="301"/>
      <c r="C325" s="1"/>
      <c r="D325" s="2"/>
      <c r="F325" s="3"/>
      <c r="G325" s="314"/>
      <c r="H325" s="3"/>
    </row>
    <row r="326" ht="12.75" customHeight="1">
      <c r="A326" s="301"/>
      <c r="C326" s="1"/>
      <c r="D326" s="2"/>
      <c r="F326" s="3"/>
      <c r="G326" s="314"/>
      <c r="H326" s="3"/>
    </row>
    <row r="327" ht="12.75" customHeight="1">
      <c r="A327" s="301"/>
      <c r="C327" s="1"/>
      <c r="D327" s="2"/>
      <c r="F327" s="3"/>
      <c r="G327" s="314"/>
      <c r="H327" s="3"/>
    </row>
    <row r="328" ht="12.75" customHeight="1">
      <c r="A328" s="301"/>
      <c r="C328" s="1"/>
      <c r="D328" s="2"/>
      <c r="F328" s="3"/>
      <c r="G328" s="314"/>
      <c r="H328" s="3"/>
    </row>
    <row r="329" ht="12.75" customHeight="1">
      <c r="A329" s="301"/>
      <c r="C329" s="1"/>
      <c r="D329" s="2"/>
      <c r="F329" s="3"/>
      <c r="G329" s="314"/>
      <c r="H329" s="3"/>
    </row>
    <row r="330" ht="12.75" customHeight="1">
      <c r="A330" s="301"/>
      <c r="C330" s="1"/>
      <c r="D330" s="2"/>
      <c r="F330" s="3"/>
      <c r="G330" s="314"/>
      <c r="H330" s="3"/>
    </row>
    <row r="331" ht="12.75" customHeight="1">
      <c r="A331" s="301"/>
      <c r="C331" s="1"/>
      <c r="D331" s="2"/>
      <c r="F331" s="3"/>
      <c r="G331" s="314"/>
      <c r="H331" s="3"/>
    </row>
    <row r="332" ht="12.75" customHeight="1">
      <c r="A332" s="301"/>
      <c r="C332" s="1"/>
      <c r="D332" s="2"/>
      <c r="F332" s="3"/>
      <c r="G332" s="314"/>
      <c r="H332" s="3"/>
    </row>
    <row r="333" ht="12.75" customHeight="1">
      <c r="A333" s="301"/>
      <c r="C333" s="1"/>
      <c r="D333" s="2"/>
      <c r="F333" s="3"/>
      <c r="G333" s="314"/>
      <c r="H333" s="3"/>
    </row>
    <row r="334" ht="12.75" customHeight="1">
      <c r="A334" s="301"/>
      <c r="C334" s="1"/>
      <c r="D334" s="2"/>
      <c r="F334" s="3"/>
      <c r="G334" s="314"/>
      <c r="H334" s="3"/>
    </row>
    <row r="335" ht="12.75" customHeight="1">
      <c r="A335" s="301"/>
      <c r="C335" s="1"/>
      <c r="D335" s="2"/>
      <c r="F335" s="3"/>
      <c r="G335" s="314"/>
      <c r="H335" s="3"/>
    </row>
    <row r="336" ht="12.75" customHeight="1">
      <c r="A336" s="301"/>
      <c r="C336" s="1"/>
      <c r="D336" s="2"/>
      <c r="F336" s="3"/>
      <c r="G336" s="314"/>
      <c r="H336" s="3"/>
    </row>
    <row r="337" ht="12.75" customHeight="1">
      <c r="A337" s="301"/>
      <c r="C337" s="1"/>
      <c r="D337" s="2"/>
      <c r="F337" s="3"/>
      <c r="G337" s="314"/>
      <c r="H337" s="3"/>
    </row>
    <row r="338" ht="12.75" customHeight="1">
      <c r="A338" s="301"/>
      <c r="C338" s="1"/>
      <c r="D338" s="2"/>
      <c r="F338" s="3"/>
      <c r="G338" s="314"/>
      <c r="H338" s="3"/>
    </row>
    <row r="339" ht="12.75" customHeight="1">
      <c r="A339" s="301"/>
      <c r="C339" s="1"/>
      <c r="D339" s="2"/>
      <c r="F339" s="3"/>
      <c r="G339" s="314"/>
      <c r="H339" s="3"/>
    </row>
    <row r="340" ht="12.75" customHeight="1">
      <c r="A340" s="301"/>
      <c r="C340" s="1"/>
      <c r="D340" s="2"/>
      <c r="F340" s="3"/>
      <c r="G340" s="314"/>
      <c r="H340" s="3"/>
    </row>
    <row r="341" ht="12.75" customHeight="1">
      <c r="A341" s="301"/>
      <c r="C341" s="1"/>
      <c r="D341" s="2"/>
      <c r="F341" s="3"/>
      <c r="G341" s="314"/>
      <c r="H341" s="3"/>
    </row>
    <row r="342" ht="12.75" customHeight="1">
      <c r="A342" s="301"/>
      <c r="C342" s="1"/>
      <c r="D342" s="2"/>
      <c r="F342" s="3"/>
      <c r="G342" s="314"/>
      <c r="H342" s="3"/>
    </row>
    <row r="343" ht="12.75" customHeight="1">
      <c r="A343" s="301"/>
      <c r="C343" s="1"/>
      <c r="D343" s="2"/>
      <c r="F343" s="3"/>
      <c r="G343" s="314"/>
      <c r="H343" s="3"/>
    </row>
    <row r="344" ht="12.75" customHeight="1">
      <c r="A344" s="301"/>
      <c r="C344" s="1"/>
      <c r="D344" s="2"/>
      <c r="F344" s="3"/>
      <c r="G344" s="314"/>
      <c r="H344" s="3"/>
    </row>
    <row r="345" ht="12.75" customHeight="1">
      <c r="A345" s="301"/>
      <c r="C345" s="1"/>
      <c r="D345" s="2"/>
      <c r="F345" s="3"/>
      <c r="G345" s="314"/>
      <c r="H345" s="3"/>
    </row>
    <row r="346" ht="12.75" customHeight="1">
      <c r="A346" s="301"/>
      <c r="C346" s="1"/>
      <c r="D346" s="2"/>
      <c r="F346" s="3"/>
      <c r="G346" s="314"/>
      <c r="H346" s="3"/>
    </row>
    <row r="347" ht="12.75" customHeight="1">
      <c r="A347" s="301"/>
      <c r="C347" s="1"/>
      <c r="D347" s="2"/>
      <c r="F347" s="3"/>
      <c r="G347" s="314"/>
      <c r="H347" s="3"/>
    </row>
    <row r="348" ht="12.75" customHeight="1">
      <c r="A348" s="301"/>
      <c r="C348" s="1"/>
      <c r="D348" s="2"/>
      <c r="F348" s="3"/>
      <c r="G348" s="314"/>
      <c r="H348" s="3"/>
    </row>
    <row r="349" ht="12.75" customHeight="1">
      <c r="A349" s="301"/>
      <c r="C349" s="1"/>
      <c r="D349" s="2"/>
      <c r="F349" s="3"/>
      <c r="G349" s="314"/>
      <c r="H349" s="3"/>
    </row>
    <row r="350" ht="12.75" customHeight="1">
      <c r="A350" s="301"/>
      <c r="C350" s="1"/>
      <c r="D350" s="2"/>
      <c r="F350" s="3"/>
      <c r="G350" s="314"/>
      <c r="H350" s="3"/>
    </row>
    <row r="351" ht="12.75" customHeight="1">
      <c r="A351" s="301"/>
      <c r="C351" s="1"/>
      <c r="D351" s="2"/>
      <c r="F351" s="3"/>
      <c r="G351" s="314"/>
      <c r="H351" s="3"/>
    </row>
    <row r="352" ht="12.75" customHeight="1">
      <c r="A352" s="301"/>
      <c r="C352" s="1"/>
      <c r="D352" s="2"/>
      <c r="F352" s="3"/>
      <c r="G352" s="314"/>
      <c r="H352" s="3"/>
    </row>
    <row r="353" ht="12.75" customHeight="1">
      <c r="A353" s="301"/>
      <c r="C353" s="1"/>
      <c r="D353" s="2"/>
      <c r="F353" s="3"/>
      <c r="G353" s="314"/>
      <c r="H353" s="3"/>
    </row>
    <row r="354" ht="12.75" customHeight="1">
      <c r="A354" s="301"/>
      <c r="C354" s="1"/>
      <c r="D354" s="2"/>
      <c r="F354" s="3"/>
      <c r="G354" s="314"/>
      <c r="H354" s="3"/>
    </row>
    <row r="355" ht="12.75" customHeight="1">
      <c r="A355" s="301"/>
      <c r="C355" s="1"/>
      <c r="D355" s="2"/>
      <c r="F355" s="3"/>
      <c r="G355" s="314"/>
      <c r="H355" s="3"/>
    </row>
    <row r="356" ht="12.75" customHeight="1">
      <c r="A356" s="301"/>
      <c r="C356" s="1"/>
      <c r="D356" s="2"/>
      <c r="F356" s="3"/>
      <c r="G356" s="314"/>
      <c r="H356" s="3"/>
    </row>
    <row r="357" ht="12.75" customHeight="1">
      <c r="A357" s="301"/>
      <c r="C357" s="1"/>
      <c r="D357" s="2"/>
      <c r="F357" s="3"/>
      <c r="G357" s="314"/>
      <c r="H357" s="3"/>
    </row>
    <row r="358" ht="12.75" customHeight="1">
      <c r="A358" s="301"/>
      <c r="C358" s="1"/>
      <c r="D358" s="2"/>
      <c r="F358" s="3"/>
      <c r="G358" s="314"/>
      <c r="H358" s="3"/>
    </row>
    <row r="359" ht="12.75" customHeight="1">
      <c r="A359" s="301"/>
      <c r="C359" s="1"/>
      <c r="D359" s="2"/>
      <c r="F359" s="3"/>
      <c r="G359" s="314"/>
      <c r="H359" s="3"/>
    </row>
    <row r="360" ht="12.75" customHeight="1">
      <c r="A360" s="301"/>
      <c r="C360" s="1"/>
      <c r="D360" s="2"/>
      <c r="F360" s="3"/>
      <c r="G360" s="314"/>
      <c r="H360" s="3"/>
    </row>
    <row r="361" ht="12.75" customHeight="1">
      <c r="A361" s="301"/>
      <c r="C361" s="1"/>
      <c r="D361" s="2"/>
      <c r="F361" s="3"/>
      <c r="G361" s="314"/>
      <c r="H361" s="3"/>
    </row>
    <row r="362" ht="12.75" customHeight="1">
      <c r="A362" s="301"/>
      <c r="C362" s="1"/>
      <c r="D362" s="2"/>
      <c r="F362" s="3"/>
      <c r="G362" s="314"/>
      <c r="H362" s="3"/>
    </row>
    <row r="363" ht="12.75" customHeight="1">
      <c r="A363" s="301"/>
      <c r="C363" s="1"/>
      <c r="D363" s="2"/>
      <c r="F363" s="3"/>
      <c r="G363" s="314"/>
      <c r="H363" s="3"/>
    </row>
    <row r="364" ht="12.75" customHeight="1">
      <c r="A364" s="301"/>
      <c r="C364" s="1"/>
      <c r="D364" s="2"/>
      <c r="F364" s="3"/>
      <c r="G364" s="314"/>
      <c r="H364" s="3"/>
    </row>
    <row r="365" ht="12.75" customHeight="1">
      <c r="A365" s="301"/>
      <c r="C365" s="1"/>
      <c r="D365" s="2"/>
      <c r="F365" s="3"/>
      <c r="G365" s="314"/>
      <c r="H365" s="3"/>
    </row>
    <row r="366" ht="12.75" customHeight="1">
      <c r="A366" s="301"/>
      <c r="C366" s="1"/>
      <c r="D366" s="2"/>
      <c r="F366" s="3"/>
      <c r="G366" s="314"/>
      <c r="H366" s="3"/>
    </row>
    <row r="367" ht="12.75" customHeight="1">
      <c r="A367" s="301"/>
      <c r="C367" s="1"/>
      <c r="D367" s="2"/>
      <c r="F367" s="3"/>
      <c r="G367" s="314"/>
      <c r="H367" s="3"/>
    </row>
    <row r="368" ht="12.75" customHeight="1">
      <c r="A368" s="301"/>
      <c r="C368" s="1"/>
      <c r="D368" s="2"/>
      <c r="F368" s="3"/>
      <c r="G368" s="314"/>
      <c r="H368" s="3"/>
    </row>
    <row r="369" ht="12.75" customHeight="1">
      <c r="A369" s="301"/>
      <c r="C369" s="1"/>
      <c r="D369" s="2"/>
      <c r="F369" s="3"/>
      <c r="G369" s="314"/>
      <c r="H369" s="3"/>
    </row>
    <row r="370" ht="12.75" customHeight="1">
      <c r="A370" s="301"/>
      <c r="C370" s="1"/>
      <c r="D370" s="2"/>
      <c r="F370" s="3"/>
      <c r="G370" s="314"/>
      <c r="H370" s="3"/>
    </row>
    <row r="371" ht="12.75" customHeight="1">
      <c r="A371" s="301"/>
      <c r="C371" s="1"/>
      <c r="D371" s="2"/>
      <c r="F371" s="3"/>
      <c r="G371" s="314"/>
      <c r="H371" s="3"/>
    </row>
    <row r="372" ht="12.75" customHeight="1">
      <c r="A372" s="301"/>
      <c r="C372" s="1"/>
      <c r="D372" s="2"/>
      <c r="F372" s="3"/>
      <c r="G372" s="314"/>
      <c r="H372" s="3"/>
    </row>
    <row r="373" ht="12.75" customHeight="1">
      <c r="A373" s="301"/>
      <c r="C373" s="1"/>
      <c r="D373" s="2"/>
      <c r="F373" s="3"/>
      <c r="G373" s="314"/>
      <c r="H373" s="3"/>
    </row>
    <row r="374" ht="12.75" customHeight="1">
      <c r="A374" s="301"/>
      <c r="C374" s="1"/>
      <c r="D374" s="2"/>
      <c r="F374" s="3"/>
      <c r="G374" s="314"/>
      <c r="H374" s="3"/>
    </row>
    <row r="375" ht="12.75" customHeight="1">
      <c r="A375" s="301"/>
      <c r="C375" s="1"/>
      <c r="D375" s="2"/>
      <c r="F375" s="3"/>
      <c r="G375" s="314"/>
      <c r="H375" s="3"/>
    </row>
    <row r="376" ht="12.75" customHeight="1">
      <c r="A376" s="301"/>
      <c r="C376" s="1"/>
      <c r="D376" s="2"/>
      <c r="F376" s="3"/>
      <c r="G376" s="314"/>
      <c r="H376" s="3"/>
    </row>
    <row r="377" ht="12.75" customHeight="1">
      <c r="A377" s="301"/>
      <c r="C377" s="1"/>
      <c r="D377" s="2"/>
      <c r="F377" s="3"/>
      <c r="G377" s="314"/>
      <c r="H377" s="3"/>
    </row>
    <row r="378" ht="12.75" customHeight="1">
      <c r="A378" s="301"/>
      <c r="C378" s="1"/>
      <c r="D378" s="2"/>
      <c r="F378" s="3"/>
      <c r="G378" s="314"/>
      <c r="H378" s="3"/>
    </row>
    <row r="379" ht="12.75" customHeight="1">
      <c r="A379" s="301"/>
      <c r="C379" s="1"/>
      <c r="D379" s="2"/>
      <c r="F379" s="3"/>
      <c r="G379" s="314"/>
      <c r="H379" s="3"/>
    </row>
    <row r="380" ht="12.75" customHeight="1">
      <c r="A380" s="301"/>
      <c r="C380" s="1"/>
      <c r="D380" s="2"/>
      <c r="F380" s="3"/>
      <c r="G380" s="314"/>
      <c r="H380" s="3"/>
    </row>
    <row r="381" ht="12.75" customHeight="1">
      <c r="A381" s="301"/>
      <c r="C381" s="1"/>
      <c r="D381" s="2"/>
      <c r="F381" s="3"/>
      <c r="G381" s="314"/>
      <c r="H381" s="3"/>
    </row>
    <row r="382" ht="12.75" customHeight="1">
      <c r="A382" s="301"/>
      <c r="C382" s="1"/>
      <c r="D382" s="2"/>
      <c r="F382" s="3"/>
      <c r="G382" s="314"/>
      <c r="H382" s="3"/>
    </row>
    <row r="383" ht="12.75" customHeight="1">
      <c r="A383" s="301"/>
      <c r="C383" s="1"/>
      <c r="D383" s="2"/>
      <c r="F383" s="3"/>
      <c r="G383" s="314"/>
      <c r="H383" s="3"/>
    </row>
    <row r="384" ht="12.75" customHeight="1">
      <c r="A384" s="301"/>
      <c r="C384" s="1"/>
      <c r="D384" s="2"/>
      <c r="F384" s="3"/>
      <c r="G384" s="314"/>
      <c r="H384" s="3"/>
    </row>
    <row r="385" ht="12.75" customHeight="1">
      <c r="A385" s="301"/>
      <c r="C385" s="1"/>
      <c r="D385" s="2"/>
      <c r="F385" s="3"/>
      <c r="G385" s="314"/>
      <c r="H385" s="3"/>
    </row>
    <row r="386" ht="12.75" customHeight="1">
      <c r="A386" s="301"/>
      <c r="C386" s="1"/>
      <c r="D386" s="2"/>
      <c r="F386" s="3"/>
      <c r="G386" s="314"/>
      <c r="H386" s="3"/>
    </row>
    <row r="387" ht="12.75" customHeight="1">
      <c r="A387" s="301"/>
      <c r="C387" s="1"/>
      <c r="D387" s="2"/>
      <c r="F387" s="3"/>
      <c r="G387" s="314"/>
      <c r="H387" s="3"/>
    </row>
    <row r="388" ht="12.75" customHeight="1">
      <c r="A388" s="301"/>
      <c r="C388" s="1"/>
      <c r="D388" s="2"/>
      <c r="F388" s="3"/>
      <c r="G388" s="314"/>
      <c r="H388" s="3"/>
    </row>
    <row r="389" ht="12.75" customHeight="1">
      <c r="A389" s="301"/>
      <c r="C389" s="1"/>
      <c r="D389" s="2"/>
      <c r="F389" s="3"/>
      <c r="G389" s="314"/>
      <c r="H389" s="3"/>
    </row>
    <row r="390" ht="12.75" customHeight="1">
      <c r="A390" s="301"/>
      <c r="C390" s="1"/>
      <c r="D390" s="2"/>
      <c r="F390" s="3"/>
      <c r="G390" s="314"/>
      <c r="H390" s="3"/>
    </row>
    <row r="391" ht="12.75" customHeight="1">
      <c r="A391" s="301"/>
      <c r="C391" s="1"/>
      <c r="D391" s="2"/>
      <c r="F391" s="3"/>
      <c r="G391" s="314"/>
      <c r="H391" s="3"/>
    </row>
    <row r="392" ht="12.75" customHeight="1">
      <c r="A392" s="301"/>
      <c r="C392" s="1"/>
      <c r="D392" s="2"/>
      <c r="F392" s="3"/>
      <c r="G392" s="314"/>
      <c r="H392" s="3"/>
    </row>
    <row r="393" ht="12.75" customHeight="1">
      <c r="A393" s="301"/>
      <c r="C393" s="1"/>
      <c r="D393" s="2"/>
      <c r="F393" s="3"/>
      <c r="G393" s="314"/>
      <c r="H393" s="3"/>
    </row>
    <row r="394" ht="12.75" customHeight="1">
      <c r="A394" s="301"/>
      <c r="C394" s="1"/>
      <c r="D394" s="2"/>
      <c r="F394" s="3"/>
      <c r="G394" s="314"/>
      <c r="H394" s="3"/>
    </row>
    <row r="395" ht="12.75" customHeight="1">
      <c r="A395" s="301"/>
      <c r="C395" s="1"/>
      <c r="D395" s="2"/>
      <c r="F395" s="3"/>
      <c r="G395" s="314"/>
      <c r="H395" s="3"/>
    </row>
    <row r="396" ht="12.75" customHeight="1">
      <c r="A396" s="301"/>
      <c r="C396" s="1"/>
      <c r="D396" s="2"/>
      <c r="F396" s="3"/>
      <c r="G396" s="314"/>
      <c r="H396" s="3"/>
    </row>
    <row r="397" ht="12.75" customHeight="1">
      <c r="A397" s="301"/>
      <c r="C397" s="1"/>
      <c r="D397" s="2"/>
      <c r="F397" s="3"/>
      <c r="G397" s="314"/>
      <c r="H397" s="3"/>
    </row>
    <row r="398" ht="12.75" customHeight="1">
      <c r="A398" s="301"/>
      <c r="C398" s="1"/>
      <c r="D398" s="2"/>
      <c r="F398" s="3"/>
      <c r="G398" s="314"/>
      <c r="H398" s="3"/>
    </row>
    <row r="399" ht="12.75" customHeight="1">
      <c r="A399" s="301"/>
      <c r="C399" s="1"/>
      <c r="D399" s="2"/>
      <c r="F399" s="3"/>
      <c r="G399" s="314"/>
      <c r="H399" s="3"/>
    </row>
    <row r="400" ht="12.75" customHeight="1">
      <c r="A400" s="301"/>
      <c r="C400" s="1"/>
      <c r="D400" s="2"/>
      <c r="F400" s="3"/>
      <c r="G400" s="314"/>
      <c r="H400" s="3"/>
    </row>
    <row r="401" ht="12.75" customHeight="1">
      <c r="A401" s="301"/>
      <c r="C401" s="1"/>
      <c r="D401" s="2"/>
      <c r="F401" s="3"/>
      <c r="G401" s="314"/>
      <c r="H401" s="3"/>
    </row>
    <row r="402" ht="12.75" customHeight="1">
      <c r="A402" s="301"/>
      <c r="C402" s="1"/>
      <c r="D402" s="2"/>
      <c r="F402" s="3"/>
      <c r="G402" s="314"/>
      <c r="H402" s="3"/>
    </row>
    <row r="403" ht="12.75" customHeight="1">
      <c r="A403" s="301"/>
      <c r="C403" s="1"/>
      <c r="D403" s="2"/>
      <c r="F403" s="3"/>
      <c r="G403" s="314"/>
      <c r="H403" s="3"/>
    </row>
    <row r="404" ht="12.75" customHeight="1">
      <c r="A404" s="301"/>
      <c r="C404" s="1"/>
      <c r="D404" s="2"/>
      <c r="F404" s="3"/>
      <c r="G404" s="314"/>
      <c r="H404" s="3"/>
    </row>
    <row r="405" ht="12.75" customHeight="1">
      <c r="A405" s="301"/>
      <c r="C405" s="1"/>
      <c r="D405" s="2"/>
      <c r="F405" s="3"/>
      <c r="G405" s="314"/>
      <c r="H405" s="3"/>
    </row>
    <row r="406" ht="12.75" customHeight="1">
      <c r="A406" s="301"/>
      <c r="C406" s="1"/>
      <c r="D406" s="2"/>
      <c r="F406" s="3"/>
      <c r="G406" s="314"/>
      <c r="H406" s="3"/>
    </row>
    <row r="407" ht="12.75" customHeight="1">
      <c r="A407" s="301"/>
      <c r="C407" s="1"/>
      <c r="D407" s="2"/>
      <c r="F407" s="3"/>
      <c r="G407" s="314"/>
      <c r="H407" s="3"/>
    </row>
    <row r="408" ht="12.75" customHeight="1">
      <c r="A408" s="301"/>
      <c r="C408" s="1"/>
      <c r="D408" s="2"/>
      <c r="F408" s="3"/>
      <c r="G408" s="314"/>
      <c r="H408" s="3"/>
    </row>
    <row r="409" ht="12.75" customHeight="1">
      <c r="A409" s="301"/>
      <c r="C409" s="1"/>
      <c r="D409" s="2"/>
      <c r="F409" s="3"/>
      <c r="G409" s="314"/>
      <c r="H409" s="3"/>
    </row>
    <row r="410" ht="12.75" customHeight="1">
      <c r="A410" s="301"/>
      <c r="C410" s="1"/>
      <c r="D410" s="2"/>
      <c r="F410" s="3"/>
      <c r="G410" s="314"/>
      <c r="H410" s="3"/>
    </row>
    <row r="411" ht="12.75" customHeight="1">
      <c r="A411" s="301"/>
      <c r="C411" s="1"/>
      <c r="D411" s="2"/>
      <c r="F411" s="3"/>
      <c r="G411" s="314"/>
      <c r="H411" s="3"/>
    </row>
    <row r="412" ht="12.75" customHeight="1">
      <c r="A412" s="301"/>
      <c r="C412" s="1"/>
      <c r="D412" s="2"/>
      <c r="F412" s="3"/>
      <c r="G412" s="314"/>
      <c r="H412" s="3"/>
    </row>
    <row r="413" ht="12.75" customHeight="1">
      <c r="A413" s="301"/>
      <c r="C413" s="1"/>
      <c r="D413" s="2"/>
      <c r="F413" s="3"/>
      <c r="G413" s="314"/>
      <c r="H413" s="3"/>
    </row>
    <row r="414" ht="12.75" customHeight="1">
      <c r="A414" s="301"/>
      <c r="C414" s="1"/>
      <c r="D414" s="2"/>
      <c r="F414" s="3"/>
      <c r="G414" s="314"/>
      <c r="H414" s="3"/>
    </row>
    <row r="415" ht="12.75" customHeight="1">
      <c r="A415" s="301"/>
      <c r="C415" s="1"/>
      <c r="D415" s="2"/>
      <c r="F415" s="3"/>
      <c r="G415" s="314"/>
      <c r="H415" s="3"/>
    </row>
    <row r="416" ht="12.75" customHeight="1">
      <c r="A416" s="301"/>
      <c r="C416" s="1"/>
      <c r="D416" s="2"/>
      <c r="F416" s="3"/>
      <c r="G416" s="314"/>
      <c r="H416" s="3"/>
    </row>
    <row r="417" ht="12.75" customHeight="1">
      <c r="A417" s="301"/>
      <c r="C417" s="1"/>
      <c r="D417" s="2"/>
      <c r="F417" s="3"/>
      <c r="G417" s="314"/>
      <c r="H417" s="3"/>
    </row>
    <row r="418" ht="12.75" customHeight="1">
      <c r="A418" s="301"/>
      <c r="C418" s="1"/>
      <c r="D418" s="2"/>
      <c r="F418" s="3"/>
      <c r="G418" s="314"/>
      <c r="H418" s="3"/>
    </row>
    <row r="419" ht="12.75" customHeight="1">
      <c r="A419" s="301"/>
      <c r="C419" s="1"/>
      <c r="D419" s="2"/>
      <c r="F419" s="3"/>
      <c r="G419" s="314"/>
      <c r="H419" s="3"/>
    </row>
    <row r="420" ht="12.75" customHeight="1">
      <c r="A420" s="301"/>
      <c r="C420" s="1"/>
      <c r="D420" s="2"/>
      <c r="F420" s="3"/>
      <c r="G420" s="314"/>
      <c r="H420" s="3"/>
    </row>
    <row r="421" ht="12.75" customHeight="1">
      <c r="A421" s="301"/>
      <c r="C421" s="1"/>
      <c r="D421" s="2"/>
      <c r="F421" s="3"/>
      <c r="G421" s="314"/>
      <c r="H421" s="3"/>
    </row>
    <row r="422" ht="12.75" customHeight="1">
      <c r="A422" s="301"/>
      <c r="C422" s="1"/>
      <c r="D422" s="2"/>
      <c r="F422" s="3"/>
      <c r="G422" s="314"/>
      <c r="H422" s="3"/>
    </row>
    <row r="423" ht="12.75" customHeight="1">
      <c r="A423" s="301"/>
      <c r="C423" s="1"/>
      <c r="D423" s="2"/>
      <c r="F423" s="3"/>
      <c r="G423" s="314"/>
      <c r="H423" s="3"/>
    </row>
    <row r="424" ht="12.75" customHeight="1">
      <c r="A424" s="301"/>
      <c r="C424" s="1"/>
      <c r="D424" s="2"/>
      <c r="F424" s="3"/>
      <c r="G424" s="314"/>
      <c r="H424" s="3"/>
    </row>
    <row r="425" ht="12.75" customHeight="1">
      <c r="A425" s="301"/>
      <c r="C425" s="1"/>
      <c r="D425" s="2"/>
      <c r="F425" s="3"/>
      <c r="G425" s="314"/>
      <c r="H425" s="3"/>
    </row>
    <row r="426" ht="12.75" customHeight="1">
      <c r="A426" s="301"/>
      <c r="C426" s="1"/>
      <c r="D426" s="2"/>
      <c r="F426" s="3"/>
      <c r="G426" s="314"/>
      <c r="H426" s="3"/>
    </row>
    <row r="427" ht="12.75" customHeight="1">
      <c r="A427" s="301"/>
      <c r="C427" s="1"/>
      <c r="D427" s="2"/>
      <c r="F427" s="3"/>
      <c r="G427" s="314"/>
      <c r="H427" s="3"/>
    </row>
    <row r="428" ht="12.75" customHeight="1">
      <c r="A428" s="301"/>
      <c r="C428" s="1"/>
      <c r="D428" s="2"/>
      <c r="F428" s="3"/>
      <c r="G428" s="314"/>
      <c r="H428" s="3"/>
    </row>
    <row r="429" ht="12.75" customHeight="1">
      <c r="A429" s="301"/>
      <c r="C429" s="1"/>
      <c r="D429" s="2"/>
      <c r="F429" s="3"/>
      <c r="G429" s="314"/>
      <c r="H429" s="3"/>
    </row>
    <row r="430" ht="12.75" customHeight="1">
      <c r="A430" s="301"/>
      <c r="C430" s="1"/>
      <c r="D430" s="2"/>
      <c r="F430" s="3"/>
      <c r="G430" s="314"/>
      <c r="H430" s="3"/>
    </row>
    <row r="431" ht="12.75" customHeight="1">
      <c r="A431" s="301"/>
      <c r="C431" s="1"/>
      <c r="D431" s="2"/>
      <c r="F431" s="3"/>
      <c r="G431" s="314"/>
      <c r="H431" s="3"/>
    </row>
    <row r="432" ht="12.75" customHeight="1">
      <c r="A432" s="301"/>
      <c r="C432" s="1"/>
      <c r="D432" s="2"/>
      <c r="F432" s="3"/>
      <c r="G432" s="314"/>
      <c r="H432" s="3"/>
    </row>
    <row r="433" ht="12.75" customHeight="1">
      <c r="A433" s="301"/>
      <c r="C433" s="1"/>
      <c r="D433" s="2"/>
      <c r="F433" s="3"/>
      <c r="G433" s="314"/>
      <c r="H433" s="3"/>
    </row>
    <row r="434" ht="12.75" customHeight="1">
      <c r="A434" s="301"/>
      <c r="C434" s="1"/>
      <c r="D434" s="2"/>
      <c r="F434" s="3"/>
      <c r="G434" s="314"/>
      <c r="H434" s="3"/>
    </row>
    <row r="435" ht="12.75" customHeight="1">
      <c r="A435" s="301"/>
      <c r="C435" s="1"/>
      <c r="D435" s="2"/>
      <c r="F435" s="3"/>
      <c r="G435" s="314"/>
      <c r="H435" s="3"/>
    </row>
    <row r="436" ht="12.75" customHeight="1">
      <c r="A436" s="301"/>
      <c r="C436" s="1"/>
      <c r="D436" s="2"/>
      <c r="F436" s="3"/>
      <c r="G436" s="314"/>
      <c r="H436" s="3"/>
    </row>
    <row r="437" ht="12.75" customHeight="1">
      <c r="A437" s="301"/>
      <c r="C437" s="1"/>
      <c r="D437" s="2"/>
      <c r="F437" s="3"/>
      <c r="G437" s="314"/>
      <c r="H437" s="3"/>
    </row>
    <row r="438" ht="12.75" customHeight="1">
      <c r="A438" s="301"/>
      <c r="C438" s="1"/>
      <c r="D438" s="2"/>
      <c r="F438" s="3"/>
      <c r="G438" s="314"/>
      <c r="H438" s="3"/>
    </row>
    <row r="439" ht="12.75" customHeight="1">
      <c r="A439" s="301"/>
      <c r="C439" s="1"/>
      <c r="D439" s="2"/>
      <c r="F439" s="3"/>
      <c r="G439" s="314"/>
      <c r="H439" s="3"/>
    </row>
    <row r="440" ht="12.75" customHeight="1">
      <c r="A440" s="301"/>
      <c r="C440" s="1"/>
      <c r="D440" s="2"/>
      <c r="F440" s="3"/>
      <c r="G440" s="314"/>
      <c r="H440" s="3"/>
    </row>
    <row r="441" ht="12.75" customHeight="1">
      <c r="A441" s="301"/>
      <c r="C441" s="1"/>
      <c r="D441" s="2"/>
      <c r="F441" s="3"/>
      <c r="G441" s="314"/>
      <c r="H441" s="3"/>
    </row>
    <row r="442" ht="12.75" customHeight="1">
      <c r="A442" s="301"/>
      <c r="C442" s="1"/>
      <c r="D442" s="2"/>
      <c r="F442" s="3"/>
      <c r="G442" s="314"/>
      <c r="H442" s="3"/>
    </row>
    <row r="443" ht="12.75" customHeight="1">
      <c r="A443" s="301"/>
      <c r="C443" s="1"/>
      <c r="D443" s="2"/>
      <c r="F443" s="3"/>
      <c r="G443" s="314"/>
      <c r="H443" s="3"/>
    </row>
    <row r="444" ht="12.75" customHeight="1">
      <c r="A444" s="301"/>
      <c r="C444" s="1"/>
      <c r="D444" s="2"/>
      <c r="F444" s="3"/>
      <c r="G444" s="314"/>
      <c r="H444" s="3"/>
    </row>
    <row r="445" ht="12.75" customHeight="1">
      <c r="A445" s="301"/>
      <c r="C445" s="1"/>
      <c r="D445" s="2"/>
      <c r="F445" s="3"/>
      <c r="G445" s="314"/>
      <c r="H445" s="3"/>
    </row>
    <row r="446" ht="12.75" customHeight="1">
      <c r="A446" s="301"/>
      <c r="C446" s="1"/>
      <c r="D446" s="2"/>
      <c r="F446" s="3"/>
      <c r="G446" s="314"/>
      <c r="H446" s="3"/>
    </row>
    <row r="447" ht="12.75" customHeight="1">
      <c r="A447" s="301"/>
      <c r="C447" s="1"/>
      <c r="D447" s="2"/>
      <c r="F447" s="3"/>
      <c r="G447" s="314"/>
      <c r="H447" s="3"/>
    </row>
    <row r="448" ht="12.75" customHeight="1">
      <c r="A448" s="301"/>
      <c r="C448" s="1"/>
      <c r="D448" s="2"/>
      <c r="F448" s="3"/>
      <c r="G448" s="314"/>
      <c r="H448" s="3"/>
    </row>
    <row r="449" ht="12.75" customHeight="1">
      <c r="A449" s="301"/>
      <c r="C449" s="1"/>
      <c r="D449" s="2"/>
      <c r="F449" s="3"/>
      <c r="G449" s="314"/>
      <c r="H449" s="3"/>
    </row>
    <row r="450" ht="12.75" customHeight="1">
      <c r="A450" s="301"/>
      <c r="C450" s="1"/>
      <c r="D450" s="2"/>
      <c r="F450" s="3"/>
      <c r="G450" s="314"/>
      <c r="H450" s="3"/>
    </row>
    <row r="451" ht="12.75" customHeight="1">
      <c r="A451" s="301"/>
      <c r="C451" s="1"/>
      <c r="D451" s="2"/>
      <c r="F451" s="3"/>
      <c r="G451" s="314"/>
      <c r="H451" s="3"/>
    </row>
    <row r="452" ht="12.75" customHeight="1">
      <c r="A452" s="301"/>
      <c r="C452" s="1"/>
      <c r="D452" s="2"/>
      <c r="F452" s="3"/>
      <c r="G452" s="314"/>
      <c r="H452" s="3"/>
    </row>
    <row r="453" ht="12.75" customHeight="1">
      <c r="A453" s="301"/>
      <c r="C453" s="1"/>
      <c r="D453" s="2"/>
      <c r="F453" s="3"/>
      <c r="G453" s="314"/>
      <c r="H453" s="3"/>
    </row>
    <row r="454" ht="12.75" customHeight="1">
      <c r="A454" s="301"/>
      <c r="C454" s="1"/>
      <c r="D454" s="2"/>
      <c r="F454" s="3"/>
      <c r="G454" s="314"/>
      <c r="H454" s="3"/>
    </row>
    <row r="455" ht="12.75" customHeight="1">
      <c r="A455" s="301"/>
      <c r="C455" s="1"/>
      <c r="D455" s="2"/>
      <c r="F455" s="3"/>
      <c r="G455" s="314"/>
      <c r="H455" s="3"/>
    </row>
    <row r="456" ht="12.75" customHeight="1">
      <c r="A456" s="301"/>
      <c r="C456" s="1"/>
      <c r="D456" s="2"/>
      <c r="F456" s="3"/>
      <c r="G456" s="314"/>
      <c r="H456" s="3"/>
    </row>
    <row r="457" ht="12.75" customHeight="1">
      <c r="A457" s="301"/>
      <c r="C457" s="1"/>
      <c r="D457" s="2"/>
      <c r="F457" s="3"/>
      <c r="G457" s="314"/>
      <c r="H457" s="3"/>
    </row>
    <row r="458" ht="12.75" customHeight="1">
      <c r="A458" s="301"/>
      <c r="C458" s="1"/>
      <c r="D458" s="2"/>
      <c r="F458" s="3"/>
      <c r="G458" s="314"/>
      <c r="H458" s="3"/>
    </row>
    <row r="459" ht="12.75" customHeight="1">
      <c r="A459" s="301"/>
      <c r="C459" s="1"/>
      <c r="D459" s="2"/>
      <c r="F459" s="3"/>
      <c r="G459" s="314"/>
      <c r="H459" s="3"/>
    </row>
    <row r="460" ht="12.75" customHeight="1">
      <c r="A460" s="301"/>
      <c r="C460" s="1"/>
      <c r="D460" s="2"/>
      <c r="F460" s="3"/>
      <c r="G460" s="314"/>
      <c r="H460" s="3"/>
    </row>
    <row r="461" ht="12.75" customHeight="1">
      <c r="A461" s="301"/>
      <c r="C461" s="1"/>
      <c r="D461" s="2"/>
      <c r="F461" s="3"/>
      <c r="G461" s="314"/>
      <c r="H461" s="3"/>
    </row>
    <row r="462" ht="12.75" customHeight="1">
      <c r="A462" s="301"/>
      <c r="C462" s="1"/>
      <c r="D462" s="2"/>
      <c r="F462" s="3"/>
      <c r="G462" s="314"/>
      <c r="H462" s="3"/>
    </row>
    <row r="463" ht="12.75" customHeight="1">
      <c r="A463" s="301"/>
      <c r="C463" s="1"/>
      <c r="D463" s="2"/>
      <c r="F463" s="3"/>
      <c r="G463" s="314"/>
      <c r="H463" s="3"/>
    </row>
    <row r="464" ht="12.75" customHeight="1">
      <c r="A464" s="301"/>
      <c r="C464" s="1"/>
      <c r="D464" s="2"/>
      <c r="F464" s="3"/>
      <c r="G464" s="314"/>
      <c r="H464" s="3"/>
    </row>
    <row r="465" ht="12.75" customHeight="1">
      <c r="A465" s="301"/>
      <c r="C465" s="1"/>
      <c r="D465" s="2"/>
      <c r="F465" s="3"/>
      <c r="G465" s="314"/>
      <c r="H465" s="3"/>
    </row>
    <row r="466" ht="12.75" customHeight="1">
      <c r="A466" s="301"/>
      <c r="C466" s="1"/>
      <c r="D466" s="2"/>
      <c r="F466" s="3"/>
      <c r="G466" s="314"/>
      <c r="H466" s="3"/>
    </row>
    <row r="467" ht="12.75" customHeight="1">
      <c r="A467" s="301"/>
      <c r="C467" s="1"/>
      <c r="D467" s="2"/>
      <c r="F467" s="3"/>
      <c r="G467" s="314"/>
      <c r="H467" s="3"/>
    </row>
    <row r="468" ht="12.75" customHeight="1">
      <c r="A468" s="301"/>
      <c r="C468" s="1"/>
      <c r="D468" s="2"/>
      <c r="F468" s="3"/>
      <c r="G468" s="314"/>
      <c r="H468" s="3"/>
    </row>
    <row r="469" ht="12.75" customHeight="1">
      <c r="A469" s="301"/>
      <c r="C469" s="1"/>
      <c r="D469" s="2"/>
      <c r="F469" s="3"/>
      <c r="G469" s="314"/>
      <c r="H469" s="3"/>
    </row>
    <row r="470" ht="12.75" customHeight="1">
      <c r="A470" s="301"/>
      <c r="C470" s="1"/>
      <c r="D470" s="2"/>
      <c r="F470" s="3"/>
      <c r="G470" s="314"/>
      <c r="H470" s="3"/>
    </row>
    <row r="471" ht="12.75" customHeight="1">
      <c r="A471" s="301"/>
      <c r="C471" s="1"/>
      <c r="D471" s="2"/>
      <c r="F471" s="3"/>
      <c r="G471" s="314"/>
      <c r="H471" s="3"/>
    </row>
    <row r="472" ht="12.75" customHeight="1">
      <c r="A472" s="301"/>
      <c r="C472" s="1"/>
      <c r="D472" s="2"/>
      <c r="F472" s="3"/>
      <c r="G472" s="314"/>
      <c r="H472" s="3"/>
    </row>
    <row r="473" ht="12.75" customHeight="1">
      <c r="A473" s="301"/>
      <c r="C473" s="1"/>
      <c r="D473" s="2"/>
      <c r="F473" s="3"/>
      <c r="G473" s="314"/>
      <c r="H473" s="3"/>
    </row>
    <row r="474" ht="12.75" customHeight="1">
      <c r="A474" s="301"/>
      <c r="C474" s="1"/>
      <c r="D474" s="2"/>
      <c r="F474" s="3"/>
      <c r="G474" s="314"/>
      <c r="H474" s="3"/>
    </row>
    <row r="475" ht="12.75" customHeight="1">
      <c r="A475" s="301"/>
      <c r="C475" s="1"/>
      <c r="D475" s="2"/>
      <c r="F475" s="3"/>
      <c r="G475" s="314"/>
      <c r="H475" s="3"/>
    </row>
    <row r="476" ht="12.75" customHeight="1">
      <c r="A476" s="301"/>
      <c r="C476" s="1"/>
      <c r="D476" s="2"/>
      <c r="F476" s="3"/>
      <c r="G476" s="314"/>
      <c r="H476" s="3"/>
    </row>
    <row r="477" ht="12.75" customHeight="1">
      <c r="A477" s="301"/>
      <c r="C477" s="1"/>
      <c r="D477" s="2"/>
      <c r="F477" s="3"/>
      <c r="G477" s="314"/>
      <c r="H477" s="3"/>
    </row>
    <row r="478" ht="12.75" customHeight="1">
      <c r="A478" s="301"/>
      <c r="C478" s="1"/>
      <c r="D478" s="2"/>
      <c r="F478" s="3"/>
      <c r="G478" s="314"/>
      <c r="H478" s="3"/>
    </row>
    <row r="479" ht="12.75" customHeight="1">
      <c r="A479" s="301"/>
      <c r="C479" s="1"/>
      <c r="D479" s="2"/>
      <c r="F479" s="3"/>
      <c r="G479" s="314"/>
      <c r="H479" s="3"/>
    </row>
    <row r="480" ht="12.75" customHeight="1">
      <c r="A480" s="301"/>
      <c r="C480" s="1"/>
      <c r="D480" s="2"/>
      <c r="F480" s="3"/>
      <c r="G480" s="314"/>
      <c r="H480" s="3"/>
    </row>
    <row r="481" ht="12.75" customHeight="1">
      <c r="A481" s="301"/>
      <c r="C481" s="1"/>
      <c r="D481" s="2"/>
      <c r="F481" s="3"/>
      <c r="G481" s="314"/>
      <c r="H481" s="3"/>
    </row>
    <row r="482" ht="12.75" customHeight="1">
      <c r="A482" s="301"/>
      <c r="C482" s="1"/>
      <c r="D482" s="2"/>
      <c r="F482" s="3"/>
      <c r="G482" s="314"/>
      <c r="H482" s="3"/>
    </row>
    <row r="483" ht="12.75" customHeight="1">
      <c r="A483" s="301"/>
      <c r="C483" s="1"/>
      <c r="D483" s="2"/>
      <c r="F483" s="3"/>
      <c r="G483" s="314"/>
      <c r="H483" s="3"/>
    </row>
    <row r="484" ht="12.75" customHeight="1">
      <c r="A484" s="301"/>
      <c r="C484" s="1"/>
      <c r="D484" s="2"/>
      <c r="F484" s="3"/>
      <c r="G484" s="314"/>
      <c r="H484" s="3"/>
    </row>
    <row r="485" ht="12.75" customHeight="1">
      <c r="A485" s="301"/>
      <c r="C485" s="1"/>
      <c r="D485" s="2"/>
      <c r="F485" s="3"/>
      <c r="G485" s="314"/>
      <c r="H485" s="3"/>
    </row>
    <row r="486" ht="12.75" customHeight="1">
      <c r="A486" s="301"/>
      <c r="C486" s="1"/>
      <c r="D486" s="2"/>
      <c r="F486" s="3"/>
      <c r="G486" s="314"/>
      <c r="H486" s="3"/>
    </row>
    <row r="487" ht="12.75" customHeight="1">
      <c r="A487" s="301"/>
      <c r="C487" s="1"/>
      <c r="D487" s="2"/>
      <c r="F487" s="3"/>
      <c r="G487" s="314"/>
      <c r="H487" s="3"/>
    </row>
    <row r="488" ht="12.75" customHeight="1">
      <c r="A488" s="301"/>
      <c r="C488" s="1"/>
      <c r="D488" s="2"/>
      <c r="F488" s="3"/>
      <c r="G488" s="314"/>
      <c r="H488" s="3"/>
    </row>
    <row r="489" ht="12.75" customHeight="1">
      <c r="A489" s="301"/>
      <c r="C489" s="1"/>
      <c r="D489" s="2"/>
      <c r="F489" s="3"/>
      <c r="G489" s="314"/>
      <c r="H489" s="3"/>
    </row>
    <row r="490" ht="12.75" customHeight="1">
      <c r="A490" s="301"/>
      <c r="C490" s="1"/>
      <c r="D490" s="2"/>
      <c r="F490" s="3"/>
      <c r="G490" s="314"/>
      <c r="H490" s="3"/>
    </row>
    <row r="491" ht="12.75" customHeight="1">
      <c r="A491" s="301"/>
      <c r="C491" s="1"/>
      <c r="D491" s="2"/>
      <c r="F491" s="3"/>
      <c r="G491" s="314"/>
      <c r="H491" s="3"/>
    </row>
    <row r="492" ht="12.75" customHeight="1">
      <c r="A492" s="301"/>
      <c r="C492" s="1"/>
      <c r="D492" s="2"/>
      <c r="F492" s="3"/>
      <c r="G492" s="314"/>
      <c r="H492" s="3"/>
    </row>
    <row r="493" ht="12.75" customHeight="1">
      <c r="A493" s="301"/>
      <c r="C493" s="1"/>
      <c r="D493" s="2"/>
      <c r="F493" s="3"/>
      <c r="G493" s="314"/>
      <c r="H493" s="3"/>
    </row>
    <row r="494" ht="12.75" customHeight="1">
      <c r="A494" s="301"/>
      <c r="C494" s="1"/>
      <c r="D494" s="2"/>
      <c r="F494" s="3"/>
      <c r="G494" s="314"/>
      <c r="H494" s="3"/>
    </row>
    <row r="495" ht="12.75" customHeight="1">
      <c r="A495" s="301"/>
      <c r="C495" s="1"/>
      <c r="D495" s="2"/>
      <c r="F495" s="3"/>
      <c r="G495" s="314"/>
      <c r="H495" s="3"/>
    </row>
    <row r="496" ht="12.75" customHeight="1">
      <c r="A496" s="301"/>
      <c r="C496" s="1"/>
      <c r="D496" s="2"/>
      <c r="F496" s="3"/>
      <c r="G496" s="314"/>
      <c r="H496" s="3"/>
    </row>
    <row r="497" ht="12.75" customHeight="1">
      <c r="A497" s="301"/>
      <c r="C497" s="1"/>
      <c r="D497" s="2"/>
      <c r="F497" s="3"/>
      <c r="G497" s="314"/>
      <c r="H497" s="3"/>
    </row>
    <row r="498" ht="12.75" customHeight="1">
      <c r="A498" s="301"/>
      <c r="C498" s="1"/>
      <c r="D498" s="2"/>
      <c r="F498" s="3"/>
      <c r="G498" s="314"/>
      <c r="H498" s="3"/>
    </row>
    <row r="499" ht="12.75" customHeight="1">
      <c r="A499" s="301"/>
      <c r="C499" s="1"/>
      <c r="D499" s="2"/>
      <c r="F499" s="3"/>
      <c r="G499" s="314"/>
      <c r="H499" s="3"/>
    </row>
    <row r="500" ht="12.75" customHeight="1">
      <c r="A500" s="301"/>
      <c r="C500" s="1"/>
      <c r="D500" s="2"/>
      <c r="F500" s="3"/>
      <c r="G500" s="314"/>
      <c r="H500" s="3"/>
    </row>
    <row r="501" ht="12.75" customHeight="1">
      <c r="A501" s="301"/>
      <c r="C501" s="1"/>
      <c r="D501" s="2"/>
      <c r="F501" s="3"/>
      <c r="G501" s="314"/>
      <c r="H501" s="3"/>
    </row>
    <row r="502" ht="12.75" customHeight="1">
      <c r="A502" s="301"/>
      <c r="C502" s="1"/>
      <c r="D502" s="2"/>
      <c r="F502" s="3"/>
      <c r="G502" s="314"/>
      <c r="H502" s="3"/>
    </row>
    <row r="503" ht="12.75" customHeight="1">
      <c r="A503" s="301"/>
      <c r="C503" s="1"/>
      <c r="D503" s="2"/>
      <c r="F503" s="3"/>
      <c r="G503" s="314"/>
      <c r="H503" s="3"/>
    </row>
    <row r="504" ht="12.75" customHeight="1">
      <c r="A504" s="301"/>
      <c r="C504" s="1"/>
      <c r="D504" s="2"/>
      <c r="F504" s="3"/>
      <c r="G504" s="314"/>
      <c r="H504" s="3"/>
    </row>
    <row r="505" ht="12.75" customHeight="1">
      <c r="A505" s="301"/>
      <c r="C505" s="1"/>
      <c r="D505" s="2"/>
      <c r="F505" s="3"/>
      <c r="G505" s="314"/>
      <c r="H505" s="3"/>
    </row>
    <row r="506" ht="12.75" customHeight="1">
      <c r="A506" s="301"/>
      <c r="C506" s="1"/>
      <c r="D506" s="2"/>
      <c r="F506" s="3"/>
      <c r="G506" s="314"/>
      <c r="H506" s="3"/>
    </row>
    <row r="507" ht="12.75" customHeight="1">
      <c r="A507" s="301"/>
      <c r="C507" s="1"/>
      <c r="D507" s="2"/>
      <c r="F507" s="3"/>
      <c r="G507" s="314"/>
      <c r="H507" s="3"/>
    </row>
    <row r="508" ht="12.75" customHeight="1">
      <c r="A508" s="301"/>
      <c r="C508" s="1"/>
      <c r="D508" s="2"/>
      <c r="F508" s="3"/>
      <c r="G508" s="314"/>
      <c r="H508" s="3"/>
    </row>
    <row r="509" ht="12.75" customHeight="1">
      <c r="A509" s="301"/>
      <c r="C509" s="1"/>
      <c r="D509" s="2"/>
      <c r="F509" s="3"/>
      <c r="G509" s="314"/>
      <c r="H509" s="3"/>
    </row>
    <row r="510" ht="12.75" customHeight="1">
      <c r="A510" s="301"/>
      <c r="C510" s="1"/>
      <c r="D510" s="2"/>
      <c r="F510" s="3"/>
      <c r="G510" s="314"/>
      <c r="H510" s="3"/>
    </row>
    <row r="511" ht="12.75" customHeight="1">
      <c r="A511" s="301"/>
      <c r="C511" s="1"/>
      <c r="D511" s="2"/>
      <c r="F511" s="3"/>
      <c r="G511" s="314"/>
      <c r="H511" s="3"/>
    </row>
    <row r="512" ht="12.75" customHeight="1">
      <c r="A512" s="301"/>
      <c r="C512" s="1"/>
      <c r="D512" s="2"/>
      <c r="F512" s="3"/>
      <c r="G512" s="314"/>
      <c r="H512" s="3"/>
    </row>
    <row r="513" ht="12.75" customHeight="1">
      <c r="A513" s="301"/>
      <c r="C513" s="1"/>
      <c r="D513" s="2"/>
      <c r="F513" s="3"/>
      <c r="G513" s="314"/>
      <c r="H513" s="3"/>
    </row>
    <row r="514" ht="12.75" customHeight="1">
      <c r="A514" s="301"/>
      <c r="C514" s="1"/>
      <c r="D514" s="2"/>
      <c r="F514" s="3"/>
      <c r="G514" s="314"/>
      <c r="H514" s="3"/>
    </row>
    <row r="515" ht="12.75" customHeight="1">
      <c r="A515" s="301"/>
      <c r="C515" s="1"/>
      <c r="D515" s="2"/>
      <c r="F515" s="3"/>
      <c r="G515" s="314"/>
      <c r="H515" s="3"/>
    </row>
    <row r="516" ht="12.75" customHeight="1">
      <c r="A516" s="301"/>
      <c r="C516" s="1"/>
      <c r="D516" s="2"/>
      <c r="F516" s="3"/>
      <c r="G516" s="314"/>
      <c r="H516" s="3"/>
    </row>
    <row r="517" ht="12.75" customHeight="1">
      <c r="A517" s="301"/>
      <c r="C517" s="1"/>
      <c r="D517" s="2"/>
      <c r="F517" s="3"/>
      <c r="G517" s="314"/>
      <c r="H517" s="3"/>
    </row>
    <row r="518" ht="12.75" customHeight="1">
      <c r="A518" s="301"/>
      <c r="C518" s="1"/>
      <c r="D518" s="2"/>
      <c r="F518" s="3"/>
      <c r="G518" s="314"/>
      <c r="H518" s="3"/>
    </row>
    <row r="519" ht="12.75" customHeight="1">
      <c r="A519" s="301"/>
      <c r="C519" s="1"/>
      <c r="D519" s="2"/>
      <c r="F519" s="3"/>
      <c r="G519" s="314"/>
      <c r="H519" s="3"/>
    </row>
    <row r="520" ht="12.75" customHeight="1">
      <c r="A520" s="301"/>
      <c r="C520" s="1"/>
      <c r="D520" s="2"/>
      <c r="F520" s="3"/>
      <c r="G520" s="314"/>
      <c r="H520" s="3"/>
    </row>
    <row r="521" ht="12.75" customHeight="1">
      <c r="A521" s="301"/>
      <c r="C521" s="1"/>
      <c r="D521" s="2"/>
      <c r="F521" s="3"/>
      <c r="G521" s="314"/>
      <c r="H521" s="3"/>
    </row>
    <row r="522" ht="12.75" customHeight="1">
      <c r="A522" s="301"/>
      <c r="C522" s="1"/>
      <c r="D522" s="2"/>
      <c r="F522" s="3"/>
      <c r="G522" s="314"/>
      <c r="H522" s="3"/>
    </row>
    <row r="523" ht="12.75" customHeight="1">
      <c r="A523" s="301"/>
      <c r="C523" s="1"/>
      <c r="D523" s="2"/>
      <c r="F523" s="3"/>
      <c r="G523" s="314"/>
      <c r="H523" s="3"/>
    </row>
    <row r="524" ht="12.75" customHeight="1">
      <c r="A524" s="301"/>
      <c r="C524" s="1"/>
      <c r="D524" s="2"/>
      <c r="F524" s="3"/>
      <c r="G524" s="314"/>
      <c r="H524" s="3"/>
    </row>
    <row r="525" ht="12.75" customHeight="1">
      <c r="A525" s="301"/>
      <c r="C525" s="1"/>
      <c r="D525" s="2"/>
      <c r="F525" s="3"/>
      <c r="G525" s="314"/>
      <c r="H525" s="3"/>
    </row>
    <row r="526" ht="12.75" customHeight="1">
      <c r="A526" s="301"/>
      <c r="C526" s="1"/>
      <c r="D526" s="2"/>
      <c r="F526" s="3"/>
      <c r="G526" s="314"/>
      <c r="H526" s="3"/>
    </row>
    <row r="527" ht="12.75" customHeight="1">
      <c r="A527" s="301"/>
      <c r="C527" s="1"/>
      <c r="D527" s="2"/>
      <c r="F527" s="3"/>
      <c r="G527" s="314"/>
      <c r="H527" s="3"/>
    </row>
    <row r="528" ht="12.75" customHeight="1">
      <c r="A528" s="301"/>
      <c r="C528" s="1"/>
      <c r="D528" s="2"/>
      <c r="F528" s="3"/>
      <c r="G528" s="314"/>
      <c r="H528" s="3"/>
    </row>
    <row r="529" ht="12.75" customHeight="1">
      <c r="A529" s="301"/>
      <c r="C529" s="1"/>
      <c r="D529" s="2"/>
      <c r="F529" s="3"/>
      <c r="G529" s="314"/>
      <c r="H529" s="3"/>
    </row>
    <row r="530" ht="12.75" customHeight="1">
      <c r="A530" s="301"/>
      <c r="C530" s="1"/>
      <c r="D530" s="2"/>
      <c r="F530" s="3"/>
      <c r="G530" s="314"/>
      <c r="H530" s="3"/>
    </row>
    <row r="531" ht="12.75" customHeight="1">
      <c r="A531" s="301"/>
      <c r="C531" s="1"/>
      <c r="D531" s="2"/>
      <c r="F531" s="3"/>
      <c r="G531" s="314"/>
      <c r="H531" s="3"/>
    </row>
    <row r="532" ht="12.75" customHeight="1">
      <c r="A532" s="301"/>
      <c r="C532" s="1"/>
      <c r="D532" s="2"/>
      <c r="F532" s="3"/>
      <c r="G532" s="314"/>
      <c r="H532" s="3"/>
    </row>
    <row r="533" ht="12.75" customHeight="1">
      <c r="A533" s="301"/>
      <c r="C533" s="1"/>
      <c r="D533" s="2"/>
      <c r="F533" s="3"/>
      <c r="G533" s="314"/>
      <c r="H533" s="3"/>
    </row>
    <row r="534" ht="12.75" customHeight="1">
      <c r="A534" s="301"/>
      <c r="C534" s="1"/>
      <c r="D534" s="2"/>
      <c r="F534" s="3"/>
      <c r="G534" s="314"/>
      <c r="H534" s="3"/>
    </row>
    <row r="535" ht="12.75" customHeight="1">
      <c r="A535" s="301"/>
      <c r="C535" s="1"/>
      <c r="D535" s="2"/>
      <c r="F535" s="3"/>
      <c r="G535" s="314"/>
      <c r="H535" s="3"/>
    </row>
    <row r="536" ht="12.75" customHeight="1">
      <c r="A536" s="301"/>
      <c r="C536" s="1"/>
      <c r="D536" s="2"/>
      <c r="F536" s="3"/>
      <c r="G536" s="314"/>
      <c r="H536" s="3"/>
    </row>
    <row r="537" ht="12.75" customHeight="1">
      <c r="A537" s="301"/>
      <c r="C537" s="1"/>
      <c r="D537" s="2"/>
      <c r="F537" s="3"/>
      <c r="G537" s="314"/>
      <c r="H537" s="3"/>
    </row>
    <row r="538" ht="12.75" customHeight="1">
      <c r="A538" s="301"/>
      <c r="C538" s="1"/>
      <c r="D538" s="2"/>
      <c r="F538" s="3"/>
      <c r="G538" s="314"/>
      <c r="H538" s="3"/>
    </row>
    <row r="539" ht="12.75" customHeight="1">
      <c r="A539" s="301"/>
      <c r="C539" s="1"/>
      <c r="D539" s="2"/>
      <c r="F539" s="3"/>
      <c r="G539" s="314"/>
      <c r="H539" s="3"/>
    </row>
    <row r="540" ht="12.75" customHeight="1">
      <c r="A540" s="301"/>
      <c r="C540" s="1"/>
      <c r="D540" s="2"/>
      <c r="F540" s="3"/>
      <c r="G540" s="314"/>
      <c r="H540" s="3"/>
    </row>
    <row r="541" ht="12.75" customHeight="1">
      <c r="A541" s="301"/>
      <c r="C541" s="1"/>
      <c r="D541" s="2"/>
      <c r="F541" s="3"/>
      <c r="G541" s="314"/>
      <c r="H541" s="3"/>
    </row>
    <row r="542" ht="12.75" customHeight="1">
      <c r="A542" s="301"/>
      <c r="C542" s="1"/>
      <c r="D542" s="2"/>
      <c r="F542" s="3"/>
      <c r="G542" s="314"/>
      <c r="H542" s="3"/>
    </row>
    <row r="543" ht="12.75" customHeight="1">
      <c r="A543" s="301"/>
      <c r="C543" s="1"/>
      <c r="D543" s="2"/>
      <c r="F543" s="3"/>
      <c r="G543" s="314"/>
      <c r="H543" s="3"/>
    </row>
    <row r="544" ht="12.75" customHeight="1">
      <c r="A544" s="301"/>
      <c r="C544" s="1"/>
      <c r="D544" s="2"/>
      <c r="F544" s="3"/>
      <c r="G544" s="314"/>
      <c r="H544" s="3"/>
    </row>
    <row r="545" ht="12.75" customHeight="1">
      <c r="A545" s="301"/>
      <c r="C545" s="1"/>
      <c r="D545" s="2"/>
      <c r="F545" s="3"/>
      <c r="G545" s="314"/>
      <c r="H545" s="3"/>
    </row>
    <row r="546" ht="12.75" customHeight="1">
      <c r="A546" s="301"/>
      <c r="C546" s="1"/>
      <c r="D546" s="2"/>
      <c r="F546" s="3"/>
      <c r="G546" s="314"/>
      <c r="H546" s="3"/>
    </row>
    <row r="547" ht="12.75" customHeight="1">
      <c r="A547" s="301"/>
      <c r="C547" s="1"/>
      <c r="D547" s="2"/>
      <c r="F547" s="3"/>
      <c r="G547" s="314"/>
      <c r="H547" s="3"/>
    </row>
    <row r="548" ht="12.75" customHeight="1">
      <c r="A548" s="301"/>
      <c r="C548" s="1"/>
      <c r="D548" s="2"/>
      <c r="F548" s="3"/>
      <c r="G548" s="314"/>
      <c r="H548" s="3"/>
    </row>
    <row r="549" ht="12.75" customHeight="1">
      <c r="A549" s="301"/>
      <c r="C549" s="1"/>
      <c r="D549" s="2"/>
      <c r="F549" s="3"/>
      <c r="G549" s="314"/>
      <c r="H549" s="3"/>
    </row>
    <row r="550" ht="12.75" customHeight="1">
      <c r="A550" s="301"/>
      <c r="C550" s="1"/>
      <c r="D550" s="2"/>
      <c r="F550" s="3"/>
      <c r="G550" s="314"/>
      <c r="H550" s="3"/>
    </row>
    <row r="551" ht="12.75" customHeight="1">
      <c r="A551" s="301"/>
      <c r="C551" s="1"/>
      <c r="D551" s="2"/>
      <c r="F551" s="3"/>
      <c r="G551" s="314"/>
      <c r="H551" s="3"/>
    </row>
    <row r="552" ht="12.75" customHeight="1">
      <c r="A552" s="301"/>
      <c r="C552" s="1"/>
      <c r="D552" s="2"/>
      <c r="F552" s="3"/>
      <c r="G552" s="314"/>
      <c r="H552" s="3"/>
    </row>
    <row r="553" ht="12.75" customHeight="1">
      <c r="A553" s="301"/>
      <c r="C553" s="1"/>
      <c r="D553" s="2"/>
      <c r="F553" s="3"/>
      <c r="G553" s="314"/>
      <c r="H553" s="3"/>
    </row>
    <row r="554" ht="12.75" customHeight="1">
      <c r="A554" s="301"/>
      <c r="C554" s="1"/>
      <c r="D554" s="2"/>
      <c r="F554" s="3"/>
      <c r="G554" s="314"/>
      <c r="H554" s="3"/>
    </row>
    <row r="555" ht="12.75" customHeight="1">
      <c r="A555" s="301"/>
      <c r="C555" s="1"/>
      <c r="D555" s="2"/>
      <c r="F555" s="3"/>
      <c r="G555" s="314"/>
      <c r="H555" s="3"/>
    </row>
    <row r="556" ht="12.75" customHeight="1">
      <c r="A556" s="301"/>
      <c r="C556" s="1"/>
      <c r="D556" s="2"/>
      <c r="F556" s="3"/>
      <c r="G556" s="314"/>
      <c r="H556" s="3"/>
    </row>
    <row r="557" ht="12.75" customHeight="1">
      <c r="A557" s="301"/>
      <c r="C557" s="1"/>
      <c r="D557" s="2"/>
      <c r="F557" s="3"/>
      <c r="G557" s="314"/>
      <c r="H557" s="3"/>
    </row>
    <row r="558" ht="12.75" customHeight="1">
      <c r="A558" s="301"/>
      <c r="C558" s="1"/>
      <c r="D558" s="2"/>
      <c r="F558" s="3"/>
      <c r="G558" s="314"/>
      <c r="H558" s="3"/>
    </row>
    <row r="559" ht="12.75" customHeight="1">
      <c r="A559" s="301"/>
      <c r="C559" s="1"/>
      <c r="D559" s="2"/>
      <c r="F559" s="3"/>
      <c r="G559" s="314"/>
      <c r="H559" s="3"/>
    </row>
    <row r="560" ht="12.75" customHeight="1">
      <c r="A560" s="301"/>
      <c r="C560" s="1"/>
      <c r="D560" s="2"/>
      <c r="F560" s="3"/>
      <c r="G560" s="314"/>
      <c r="H560" s="3"/>
    </row>
    <row r="561" ht="12.75" customHeight="1">
      <c r="A561" s="301"/>
      <c r="C561" s="1"/>
      <c r="D561" s="2"/>
      <c r="F561" s="3"/>
      <c r="G561" s="314"/>
      <c r="H561" s="3"/>
    </row>
    <row r="562" ht="12.75" customHeight="1">
      <c r="A562" s="301"/>
      <c r="C562" s="1"/>
      <c r="D562" s="2"/>
      <c r="F562" s="3"/>
      <c r="G562" s="314"/>
      <c r="H562" s="3"/>
    </row>
    <row r="563" ht="12.75" customHeight="1">
      <c r="A563" s="301"/>
      <c r="C563" s="1"/>
      <c r="D563" s="2"/>
      <c r="F563" s="3"/>
      <c r="G563" s="314"/>
      <c r="H563" s="3"/>
    </row>
    <row r="564" ht="12.75" customHeight="1">
      <c r="A564" s="301"/>
      <c r="C564" s="1"/>
      <c r="D564" s="2"/>
      <c r="F564" s="3"/>
      <c r="G564" s="314"/>
      <c r="H564" s="3"/>
    </row>
    <row r="565" ht="12.75" customHeight="1">
      <c r="A565" s="301"/>
      <c r="C565" s="1"/>
      <c r="D565" s="2"/>
      <c r="F565" s="3"/>
      <c r="G565" s="314"/>
      <c r="H565" s="3"/>
    </row>
    <row r="566" ht="12.75" customHeight="1">
      <c r="A566" s="301"/>
      <c r="C566" s="1"/>
      <c r="D566" s="2"/>
      <c r="F566" s="3"/>
      <c r="G566" s="314"/>
      <c r="H566" s="3"/>
    </row>
    <row r="567" ht="12.75" customHeight="1">
      <c r="A567" s="301"/>
      <c r="C567" s="1"/>
      <c r="D567" s="2"/>
      <c r="F567" s="3"/>
      <c r="G567" s="314"/>
      <c r="H567" s="3"/>
    </row>
    <row r="568" ht="12.75" customHeight="1">
      <c r="A568" s="301"/>
      <c r="C568" s="1"/>
      <c r="D568" s="2"/>
      <c r="F568" s="3"/>
      <c r="G568" s="314"/>
      <c r="H568" s="3"/>
    </row>
    <row r="569" ht="12.75" customHeight="1">
      <c r="A569" s="301"/>
      <c r="C569" s="1"/>
      <c r="D569" s="2"/>
      <c r="F569" s="3"/>
      <c r="G569" s="314"/>
      <c r="H569" s="3"/>
    </row>
    <row r="570" ht="12.75" customHeight="1">
      <c r="A570" s="301"/>
      <c r="C570" s="1"/>
      <c r="D570" s="2"/>
      <c r="F570" s="3"/>
      <c r="G570" s="314"/>
      <c r="H570" s="3"/>
    </row>
    <row r="571" ht="12.75" customHeight="1">
      <c r="A571" s="301"/>
      <c r="C571" s="1"/>
      <c r="D571" s="2"/>
      <c r="F571" s="3"/>
      <c r="G571" s="314"/>
      <c r="H571" s="3"/>
    </row>
    <row r="572" ht="12.75" customHeight="1">
      <c r="A572" s="301"/>
      <c r="C572" s="1"/>
      <c r="D572" s="2"/>
      <c r="F572" s="3"/>
      <c r="G572" s="314"/>
      <c r="H572" s="3"/>
    </row>
    <row r="573" ht="12.75" customHeight="1">
      <c r="A573" s="301"/>
      <c r="C573" s="1"/>
      <c r="D573" s="2"/>
      <c r="F573" s="3"/>
      <c r="G573" s="314"/>
      <c r="H573" s="3"/>
    </row>
    <row r="574" ht="12.75" customHeight="1">
      <c r="A574" s="301"/>
      <c r="C574" s="1"/>
      <c r="D574" s="2"/>
      <c r="F574" s="3"/>
      <c r="G574" s="314"/>
      <c r="H574" s="3"/>
    </row>
    <row r="575" ht="12.75" customHeight="1">
      <c r="A575" s="301"/>
      <c r="C575" s="1"/>
      <c r="D575" s="2"/>
      <c r="F575" s="3"/>
      <c r="G575" s="314"/>
      <c r="H575" s="3"/>
    </row>
    <row r="576" ht="12.75" customHeight="1">
      <c r="A576" s="301"/>
      <c r="C576" s="1"/>
      <c r="D576" s="2"/>
      <c r="F576" s="3"/>
      <c r="G576" s="314"/>
      <c r="H576" s="3"/>
    </row>
    <row r="577" ht="12.75" customHeight="1">
      <c r="A577" s="301"/>
      <c r="C577" s="1"/>
      <c r="D577" s="2"/>
      <c r="F577" s="3"/>
      <c r="G577" s="314"/>
      <c r="H577" s="3"/>
    </row>
    <row r="578" ht="12.75" customHeight="1">
      <c r="A578" s="301"/>
      <c r="C578" s="1"/>
      <c r="D578" s="2"/>
      <c r="F578" s="3"/>
      <c r="G578" s="314"/>
      <c r="H578" s="3"/>
    </row>
    <row r="579" ht="12.75" customHeight="1">
      <c r="A579" s="301"/>
      <c r="C579" s="1"/>
      <c r="D579" s="2"/>
      <c r="F579" s="3"/>
      <c r="G579" s="314"/>
      <c r="H579" s="3"/>
    </row>
    <row r="580" ht="12.75" customHeight="1">
      <c r="A580" s="301"/>
      <c r="C580" s="1"/>
      <c r="D580" s="2"/>
      <c r="F580" s="3"/>
      <c r="G580" s="314"/>
      <c r="H580" s="3"/>
    </row>
    <row r="581" ht="12.75" customHeight="1">
      <c r="A581" s="301"/>
      <c r="C581" s="1"/>
      <c r="D581" s="2"/>
      <c r="F581" s="3"/>
      <c r="G581" s="314"/>
      <c r="H581" s="3"/>
    </row>
    <row r="582" ht="12.75" customHeight="1">
      <c r="A582" s="301"/>
      <c r="C582" s="1"/>
      <c r="D582" s="2"/>
      <c r="F582" s="3"/>
      <c r="G582" s="314"/>
      <c r="H582" s="3"/>
    </row>
    <row r="583" ht="12.75" customHeight="1">
      <c r="A583" s="301"/>
      <c r="C583" s="1"/>
      <c r="D583" s="2"/>
      <c r="F583" s="3"/>
      <c r="G583" s="314"/>
      <c r="H583" s="3"/>
    </row>
    <row r="584" ht="12.75" customHeight="1">
      <c r="A584" s="301"/>
      <c r="C584" s="1"/>
      <c r="D584" s="2"/>
      <c r="F584" s="3"/>
      <c r="G584" s="314"/>
      <c r="H584" s="3"/>
    </row>
    <row r="585" ht="12.75" customHeight="1">
      <c r="A585" s="301"/>
      <c r="C585" s="1"/>
      <c r="D585" s="2"/>
      <c r="F585" s="3"/>
      <c r="G585" s="314"/>
      <c r="H585" s="3"/>
    </row>
    <row r="586" ht="12.75" customHeight="1">
      <c r="A586" s="301"/>
      <c r="C586" s="1"/>
      <c r="D586" s="2"/>
      <c r="F586" s="3"/>
      <c r="G586" s="314"/>
      <c r="H586" s="3"/>
    </row>
    <row r="587" ht="12.75" customHeight="1">
      <c r="A587" s="301"/>
      <c r="C587" s="1"/>
      <c r="D587" s="2"/>
      <c r="F587" s="3"/>
      <c r="G587" s="314"/>
      <c r="H587" s="3"/>
    </row>
    <row r="588" ht="12.75" customHeight="1">
      <c r="A588" s="301"/>
      <c r="C588" s="1"/>
      <c r="D588" s="2"/>
      <c r="F588" s="3"/>
      <c r="G588" s="314"/>
      <c r="H588" s="3"/>
    </row>
    <row r="589" ht="12.75" customHeight="1">
      <c r="A589" s="301"/>
      <c r="C589" s="1"/>
      <c r="D589" s="2"/>
      <c r="F589" s="3"/>
      <c r="G589" s="314"/>
      <c r="H589" s="3"/>
    </row>
    <row r="590" ht="12.75" customHeight="1">
      <c r="A590" s="301"/>
      <c r="C590" s="1"/>
      <c r="D590" s="2"/>
      <c r="F590" s="3"/>
      <c r="G590" s="314"/>
      <c r="H590" s="3"/>
    </row>
    <row r="591" ht="12.75" customHeight="1">
      <c r="A591" s="301"/>
      <c r="C591" s="1"/>
      <c r="D591" s="2"/>
      <c r="F591" s="3"/>
      <c r="G591" s="314"/>
      <c r="H591" s="3"/>
    </row>
    <row r="592" ht="12.75" customHeight="1">
      <c r="A592" s="301"/>
      <c r="C592" s="1"/>
      <c r="D592" s="2"/>
      <c r="F592" s="3"/>
      <c r="G592" s="314"/>
      <c r="H592" s="3"/>
    </row>
    <row r="593" ht="12.75" customHeight="1">
      <c r="A593" s="301"/>
      <c r="C593" s="1"/>
      <c r="D593" s="2"/>
      <c r="F593" s="3"/>
      <c r="G593" s="314"/>
      <c r="H593" s="3"/>
    </row>
    <row r="594" ht="12.75" customHeight="1">
      <c r="A594" s="301"/>
      <c r="C594" s="1"/>
      <c r="D594" s="2"/>
      <c r="F594" s="3"/>
      <c r="G594" s="314"/>
      <c r="H594" s="3"/>
    </row>
    <row r="595" ht="12.75" customHeight="1">
      <c r="A595" s="301"/>
      <c r="C595" s="1"/>
      <c r="D595" s="2"/>
      <c r="F595" s="3"/>
      <c r="G595" s="314"/>
      <c r="H595" s="3"/>
    </row>
    <row r="596" ht="12.75" customHeight="1">
      <c r="A596" s="301"/>
      <c r="C596" s="1"/>
      <c r="D596" s="2"/>
      <c r="F596" s="3"/>
      <c r="G596" s="314"/>
      <c r="H596" s="3"/>
    </row>
    <row r="597" ht="12.75" customHeight="1">
      <c r="A597" s="301"/>
      <c r="C597" s="1"/>
      <c r="D597" s="2"/>
      <c r="F597" s="3"/>
      <c r="G597" s="314"/>
      <c r="H597" s="3"/>
    </row>
    <row r="598" ht="12.75" customHeight="1">
      <c r="A598" s="301"/>
      <c r="C598" s="1"/>
      <c r="D598" s="2"/>
      <c r="F598" s="3"/>
      <c r="G598" s="314"/>
      <c r="H598" s="3"/>
    </row>
    <row r="599" ht="12.75" customHeight="1">
      <c r="A599" s="301"/>
      <c r="C599" s="1"/>
      <c r="D599" s="2"/>
      <c r="F599" s="3"/>
      <c r="G599" s="314"/>
      <c r="H599" s="3"/>
    </row>
    <row r="600" ht="12.75" customHeight="1">
      <c r="A600" s="301"/>
      <c r="C600" s="1"/>
      <c r="D600" s="2"/>
      <c r="F600" s="3"/>
      <c r="G600" s="314"/>
      <c r="H600" s="3"/>
    </row>
    <row r="601" ht="12.75" customHeight="1">
      <c r="A601" s="301"/>
      <c r="C601" s="1"/>
      <c r="D601" s="2"/>
      <c r="F601" s="3"/>
      <c r="G601" s="314"/>
      <c r="H601" s="3"/>
    </row>
    <row r="602" ht="12.75" customHeight="1">
      <c r="A602" s="301"/>
      <c r="C602" s="1"/>
      <c r="D602" s="2"/>
      <c r="F602" s="3"/>
      <c r="G602" s="314"/>
      <c r="H602" s="3"/>
    </row>
    <row r="603" ht="12.75" customHeight="1">
      <c r="A603" s="301"/>
      <c r="C603" s="1"/>
      <c r="D603" s="2"/>
      <c r="F603" s="3"/>
      <c r="G603" s="314"/>
      <c r="H603" s="3"/>
    </row>
    <row r="604" ht="12.75" customHeight="1">
      <c r="A604" s="301"/>
      <c r="C604" s="1"/>
      <c r="D604" s="2"/>
      <c r="F604" s="3"/>
      <c r="G604" s="314"/>
      <c r="H604" s="3"/>
    </row>
    <row r="605" ht="12.75" customHeight="1">
      <c r="A605" s="301"/>
      <c r="C605" s="1"/>
      <c r="D605" s="2"/>
      <c r="F605" s="3"/>
      <c r="G605" s="314"/>
      <c r="H605" s="3"/>
    </row>
    <row r="606" ht="12.75" customHeight="1">
      <c r="A606" s="301"/>
      <c r="C606" s="1"/>
      <c r="D606" s="2"/>
      <c r="F606" s="3"/>
      <c r="G606" s="314"/>
      <c r="H606" s="3"/>
    </row>
    <row r="607" ht="12.75" customHeight="1">
      <c r="A607" s="301"/>
      <c r="C607" s="1"/>
      <c r="D607" s="2"/>
      <c r="F607" s="3"/>
      <c r="G607" s="314"/>
      <c r="H607" s="3"/>
    </row>
    <row r="608" ht="12.75" customHeight="1">
      <c r="A608" s="301"/>
      <c r="C608" s="1"/>
      <c r="D608" s="2"/>
      <c r="F608" s="3"/>
      <c r="G608" s="314"/>
      <c r="H608" s="3"/>
    </row>
    <row r="609" ht="12.75" customHeight="1">
      <c r="A609" s="301"/>
      <c r="C609" s="1"/>
      <c r="D609" s="2"/>
      <c r="F609" s="3"/>
      <c r="G609" s="314"/>
      <c r="H609" s="3"/>
    </row>
    <row r="610" ht="12.75" customHeight="1">
      <c r="A610" s="301"/>
      <c r="C610" s="1"/>
      <c r="D610" s="2"/>
      <c r="F610" s="3"/>
      <c r="G610" s="314"/>
      <c r="H610" s="3"/>
    </row>
    <row r="611" ht="12.75" customHeight="1">
      <c r="A611" s="301"/>
      <c r="C611" s="1"/>
      <c r="D611" s="2"/>
      <c r="F611" s="3"/>
      <c r="G611" s="314"/>
      <c r="H611" s="3"/>
    </row>
    <row r="612" ht="12.75" customHeight="1">
      <c r="A612" s="301"/>
      <c r="C612" s="1"/>
      <c r="D612" s="2"/>
      <c r="F612" s="3"/>
      <c r="G612" s="314"/>
      <c r="H612" s="3"/>
    </row>
    <row r="613" ht="12.75" customHeight="1">
      <c r="A613" s="301"/>
      <c r="C613" s="1"/>
      <c r="D613" s="2"/>
      <c r="F613" s="3"/>
      <c r="G613" s="314"/>
      <c r="H613" s="3"/>
    </row>
    <row r="614" ht="12.75" customHeight="1">
      <c r="A614" s="301"/>
      <c r="C614" s="1"/>
      <c r="D614" s="2"/>
      <c r="F614" s="3"/>
      <c r="G614" s="314"/>
      <c r="H614" s="3"/>
    </row>
    <row r="615" ht="12.75" customHeight="1">
      <c r="A615" s="301"/>
      <c r="C615" s="1"/>
      <c r="D615" s="2"/>
      <c r="F615" s="3"/>
      <c r="G615" s="314"/>
      <c r="H615" s="3"/>
    </row>
    <row r="616" ht="12.75" customHeight="1">
      <c r="A616" s="301"/>
      <c r="C616" s="1"/>
      <c r="D616" s="2"/>
      <c r="F616" s="3"/>
      <c r="G616" s="314"/>
      <c r="H616" s="3"/>
    </row>
    <row r="617" ht="12.75" customHeight="1">
      <c r="A617" s="301"/>
      <c r="C617" s="1"/>
      <c r="D617" s="2"/>
      <c r="F617" s="3"/>
      <c r="G617" s="314"/>
      <c r="H617" s="3"/>
    </row>
    <row r="618" ht="12.75" customHeight="1">
      <c r="A618" s="301"/>
      <c r="C618" s="1"/>
      <c r="D618" s="2"/>
      <c r="F618" s="3"/>
      <c r="G618" s="314"/>
      <c r="H618" s="3"/>
    </row>
    <row r="619" ht="12.75" customHeight="1">
      <c r="A619" s="301"/>
      <c r="C619" s="1"/>
      <c r="D619" s="2"/>
      <c r="F619" s="3"/>
      <c r="G619" s="314"/>
      <c r="H619" s="3"/>
    </row>
    <row r="620" ht="12.75" customHeight="1">
      <c r="A620" s="301"/>
      <c r="C620" s="1"/>
      <c r="D620" s="2"/>
      <c r="F620" s="3"/>
      <c r="G620" s="314"/>
      <c r="H620" s="3"/>
    </row>
    <row r="621" ht="12.75" customHeight="1">
      <c r="A621" s="301"/>
      <c r="C621" s="1"/>
      <c r="D621" s="2"/>
      <c r="F621" s="3"/>
      <c r="G621" s="314"/>
      <c r="H621" s="3"/>
    </row>
    <row r="622" ht="12.75" customHeight="1">
      <c r="A622" s="301"/>
      <c r="C622" s="1"/>
      <c r="D622" s="2"/>
      <c r="F622" s="3"/>
      <c r="G622" s="314"/>
      <c r="H622" s="3"/>
    </row>
    <row r="623" ht="12.75" customHeight="1">
      <c r="A623" s="301"/>
      <c r="C623" s="1"/>
      <c r="D623" s="2"/>
      <c r="F623" s="3"/>
      <c r="G623" s="314"/>
      <c r="H623" s="3"/>
    </row>
    <row r="624" ht="12.75" customHeight="1">
      <c r="A624" s="301"/>
      <c r="C624" s="1"/>
      <c r="D624" s="2"/>
      <c r="F624" s="3"/>
      <c r="G624" s="314"/>
      <c r="H624" s="3"/>
    </row>
    <row r="625" ht="12.75" customHeight="1">
      <c r="A625" s="301"/>
      <c r="C625" s="1"/>
      <c r="D625" s="2"/>
      <c r="F625" s="3"/>
      <c r="G625" s="314"/>
      <c r="H625" s="3"/>
    </row>
    <row r="626" ht="12.75" customHeight="1">
      <c r="A626" s="301"/>
      <c r="C626" s="1"/>
      <c r="D626" s="2"/>
      <c r="F626" s="3"/>
      <c r="G626" s="314"/>
      <c r="H626" s="3"/>
    </row>
    <row r="627" ht="12.75" customHeight="1">
      <c r="A627" s="301"/>
      <c r="C627" s="1"/>
      <c r="D627" s="2"/>
      <c r="F627" s="3"/>
      <c r="G627" s="314"/>
      <c r="H627" s="3"/>
    </row>
    <row r="628" ht="12.75" customHeight="1">
      <c r="A628" s="301"/>
      <c r="C628" s="1"/>
      <c r="D628" s="2"/>
      <c r="F628" s="3"/>
      <c r="G628" s="314"/>
      <c r="H628" s="3"/>
    </row>
    <row r="629" ht="12.75" customHeight="1">
      <c r="A629" s="301"/>
      <c r="C629" s="1"/>
      <c r="D629" s="2"/>
      <c r="F629" s="3"/>
      <c r="G629" s="314"/>
      <c r="H629" s="3"/>
    </row>
    <row r="630" ht="12.75" customHeight="1">
      <c r="A630" s="301"/>
      <c r="C630" s="1"/>
      <c r="D630" s="2"/>
      <c r="F630" s="3"/>
      <c r="G630" s="314"/>
      <c r="H630" s="3"/>
    </row>
    <row r="631" ht="12.75" customHeight="1">
      <c r="A631" s="301"/>
      <c r="C631" s="1"/>
      <c r="D631" s="2"/>
      <c r="F631" s="3"/>
      <c r="G631" s="314"/>
      <c r="H631" s="3"/>
    </row>
    <row r="632" ht="12.75" customHeight="1">
      <c r="A632" s="301"/>
      <c r="C632" s="1"/>
      <c r="D632" s="2"/>
      <c r="F632" s="3"/>
      <c r="G632" s="314"/>
      <c r="H632" s="3"/>
    </row>
    <row r="633" ht="12.75" customHeight="1">
      <c r="A633" s="301"/>
      <c r="C633" s="1"/>
      <c r="D633" s="2"/>
      <c r="F633" s="3"/>
      <c r="G633" s="314"/>
      <c r="H633" s="3"/>
    </row>
    <row r="634" ht="12.75" customHeight="1">
      <c r="A634" s="301"/>
      <c r="C634" s="1"/>
      <c r="D634" s="2"/>
      <c r="F634" s="3"/>
      <c r="G634" s="314"/>
      <c r="H634" s="3"/>
    </row>
    <row r="635" ht="12.75" customHeight="1">
      <c r="A635" s="301"/>
      <c r="C635" s="1"/>
      <c r="D635" s="2"/>
      <c r="F635" s="3"/>
      <c r="G635" s="314"/>
      <c r="H635" s="3"/>
    </row>
    <row r="636" ht="12.75" customHeight="1">
      <c r="A636" s="301"/>
      <c r="C636" s="1"/>
      <c r="D636" s="2"/>
      <c r="F636" s="3"/>
      <c r="G636" s="314"/>
      <c r="H636" s="3"/>
    </row>
    <row r="637" ht="12.75" customHeight="1">
      <c r="A637" s="301"/>
      <c r="C637" s="1"/>
      <c r="D637" s="2"/>
      <c r="F637" s="3"/>
      <c r="G637" s="314"/>
      <c r="H637" s="3"/>
    </row>
    <row r="638" ht="12.75" customHeight="1">
      <c r="A638" s="301"/>
      <c r="C638" s="1"/>
      <c r="D638" s="2"/>
      <c r="F638" s="3"/>
      <c r="G638" s="314"/>
      <c r="H638" s="3"/>
    </row>
    <row r="639" ht="12.75" customHeight="1">
      <c r="A639" s="301"/>
      <c r="C639" s="1"/>
      <c r="D639" s="2"/>
      <c r="F639" s="3"/>
      <c r="G639" s="314"/>
      <c r="H639" s="3"/>
    </row>
    <row r="640" ht="12.75" customHeight="1">
      <c r="A640" s="301"/>
      <c r="C640" s="1"/>
      <c r="D640" s="2"/>
      <c r="F640" s="3"/>
      <c r="G640" s="314"/>
      <c r="H640" s="3"/>
    </row>
    <row r="641" ht="12.75" customHeight="1">
      <c r="A641" s="301"/>
      <c r="C641" s="1"/>
      <c r="D641" s="2"/>
      <c r="F641" s="3"/>
      <c r="G641" s="314"/>
      <c r="H641" s="3"/>
    </row>
    <row r="642" ht="12.75" customHeight="1">
      <c r="A642" s="301"/>
      <c r="C642" s="1"/>
      <c r="D642" s="2"/>
      <c r="F642" s="3"/>
      <c r="G642" s="314"/>
      <c r="H642" s="3"/>
    </row>
    <row r="643" ht="12.75" customHeight="1">
      <c r="A643" s="301"/>
      <c r="C643" s="1"/>
      <c r="D643" s="2"/>
      <c r="F643" s="3"/>
      <c r="G643" s="314"/>
      <c r="H643" s="3"/>
    </row>
    <row r="644" ht="12.75" customHeight="1">
      <c r="A644" s="301"/>
      <c r="C644" s="1"/>
      <c r="D644" s="2"/>
      <c r="F644" s="3"/>
      <c r="G644" s="314"/>
      <c r="H644" s="3"/>
    </row>
    <row r="645" ht="12.75" customHeight="1">
      <c r="A645" s="301"/>
      <c r="C645" s="1"/>
      <c r="D645" s="2"/>
      <c r="F645" s="3"/>
      <c r="G645" s="314"/>
      <c r="H645" s="3"/>
    </row>
    <row r="646" ht="12.75" customHeight="1">
      <c r="A646" s="301"/>
      <c r="C646" s="1"/>
      <c r="D646" s="2"/>
      <c r="F646" s="3"/>
      <c r="G646" s="314"/>
      <c r="H646" s="3"/>
    </row>
    <row r="647" ht="12.75" customHeight="1">
      <c r="A647" s="301"/>
      <c r="C647" s="1"/>
      <c r="D647" s="2"/>
      <c r="F647" s="3"/>
      <c r="G647" s="314"/>
      <c r="H647" s="3"/>
    </row>
    <row r="648" ht="12.75" customHeight="1">
      <c r="A648" s="301"/>
      <c r="C648" s="1"/>
      <c r="D648" s="2"/>
      <c r="F648" s="3"/>
      <c r="G648" s="314"/>
      <c r="H648" s="3"/>
    </row>
    <row r="649" ht="12.75" customHeight="1">
      <c r="A649" s="301"/>
      <c r="C649" s="1"/>
      <c r="D649" s="2"/>
      <c r="F649" s="3"/>
      <c r="G649" s="314"/>
      <c r="H649" s="3"/>
    </row>
    <row r="650" ht="12.75" customHeight="1">
      <c r="A650" s="301"/>
      <c r="C650" s="1"/>
      <c r="D650" s="2"/>
      <c r="F650" s="3"/>
      <c r="G650" s="314"/>
      <c r="H650" s="3"/>
    </row>
    <row r="651" ht="12.75" customHeight="1">
      <c r="A651" s="301"/>
      <c r="C651" s="1"/>
      <c r="D651" s="2"/>
      <c r="F651" s="3"/>
      <c r="G651" s="314"/>
      <c r="H651" s="3"/>
    </row>
    <row r="652" ht="12.75" customHeight="1">
      <c r="A652" s="301"/>
      <c r="C652" s="1"/>
      <c r="D652" s="2"/>
      <c r="F652" s="3"/>
      <c r="G652" s="314"/>
      <c r="H652" s="3"/>
    </row>
    <row r="653" ht="12.75" customHeight="1">
      <c r="A653" s="301"/>
      <c r="C653" s="1"/>
      <c r="D653" s="2"/>
      <c r="F653" s="3"/>
      <c r="G653" s="314"/>
      <c r="H653" s="3"/>
    </row>
    <row r="654" ht="12.75" customHeight="1">
      <c r="A654" s="301"/>
      <c r="C654" s="1"/>
      <c r="D654" s="2"/>
      <c r="F654" s="3"/>
      <c r="G654" s="314"/>
      <c r="H654" s="3"/>
    </row>
    <row r="655" ht="12.75" customHeight="1">
      <c r="A655" s="301"/>
      <c r="C655" s="1"/>
      <c r="D655" s="2"/>
      <c r="F655" s="3"/>
      <c r="G655" s="314"/>
      <c r="H655" s="3"/>
    </row>
    <row r="656" ht="12.75" customHeight="1">
      <c r="A656" s="301"/>
      <c r="C656" s="1"/>
      <c r="D656" s="2"/>
      <c r="F656" s="3"/>
      <c r="G656" s="314"/>
      <c r="H656" s="3"/>
    </row>
    <row r="657" ht="12.75" customHeight="1">
      <c r="A657" s="301"/>
      <c r="C657" s="1"/>
      <c r="D657" s="2"/>
      <c r="F657" s="3"/>
      <c r="G657" s="314"/>
      <c r="H657" s="3"/>
    </row>
    <row r="658" ht="12.75" customHeight="1">
      <c r="A658" s="301"/>
      <c r="C658" s="1"/>
      <c r="D658" s="2"/>
      <c r="F658" s="3"/>
      <c r="G658" s="314"/>
      <c r="H658" s="3"/>
    </row>
    <row r="659" ht="12.75" customHeight="1">
      <c r="A659" s="301"/>
      <c r="C659" s="1"/>
      <c r="D659" s="2"/>
      <c r="F659" s="3"/>
      <c r="G659" s="314"/>
      <c r="H659" s="3"/>
    </row>
    <row r="660" ht="12.75" customHeight="1">
      <c r="A660" s="301"/>
      <c r="C660" s="1"/>
      <c r="D660" s="2"/>
      <c r="F660" s="3"/>
      <c r="G660" s="314"/>
      <c r="H660" s="3"/>
    </row>
    <row r="661" ht="12.75" customHeight="1">
      <c r="A661" s="301"/>
      <c r="C661" s="1"/>
      <c r="D661" s="2"/>
      <c r="F661" s="3"/>
      <c r="G661" s="314"/>
      <c r="H661" s="3"/>
    </row>
    <row r="662" ht="12.75" customHeight="1">
      <c r="A662" s="301"/>
      <c r="C662" s="1"/>
      <c r="D662" s="2"/>
      <c r="F662" s="3"/>
      <c r="G662" s="314"/>
      <c r="H662" s="3"/>
    </row>
    <row r="663" ht="12.75" customHeight="1">
      <c r="A663" s="301"/>
      <c r="C663" s="1"/>
      <c r="D663" s="2"/>
      <c r="F663" s="3"/>
      <c r="G663" s="314"/>
      <c r="H663" s="3"/>
    </row>
    <row r="664" ht="12.75" customHeight="1">
      <c r="A664" s="301"/>
      <c r="C664" s="1"/>
      <c r="D664" s="2"/>
      <c r="F664" s="3"/>
      <c r="G664" s="314"/>
      <c r="H664" s="3"/>
    </row>
    <row r="665" ht="12.75" customHeight="1">
      <c r="A665" s="301"/>
      <c r="C665" s="1"/>
      <c r="D665" s="2"/>
      <c r="F665" s="3"/>
      <c r="G665" s="314"/>
      <c r="H665" s="3"/>
    </row>
    <row r="666" ht="12.75" customHeight="1">
      <c r="A666" s="301"/>
      <c r="C666" s="1"/>
      <c r="D666" s="2"/>
      <c r="F666" s="3"/>
      <c r="G666" s="314"/>
      <c r="H666" s="3"/>
    </row>
    <row r="667" ht="12.75" customHeight="1">
      <c r="A667" s="301"/>
      <c r="C667" s="1"/>
      <c r="D667" s="2"/>
      <c r="F667" s="3"/>
      <c r="G667" s="314"/>
      <c r="H667" s="3"/>
    </row>
    <row r="668" ht="12.75" customHeight="1">
      <c r="A668" s="301"/>
      <c r="C668" s="1"/>
      <c r="D668" s="2"/>
      <c r="F668" s="3"/>
      <c r="G668" s="314"/>
      <c r="H668" s="3"/>
    </row>
    <row r="669" ht="12.75" customHeight="1">
      <c r="A669" s="301"/>
      <c r="C669" s="1"/>
      <c r="D669" s="2"/>
      <c r="F669" s="3"/>
      <c r="G669" s="314"/>
      <c r="H669" s="3"/>
    </row>
    <row r="670" ht="12.75" customHeight="1">
      <c r="A670" s="301"/>
      <c r="C670" s="1"/>
      <c r="D670" s="2"/>
      <c r="F670" s="3"/>
      <c r="G670" s="314"/>
      <c r="H670" s="3"/>
    </row>
    <row r="671" ht="12.75" customHeight="1">
      <c r="A671" s="301"/>
      <c r="C671" s="1"/>
      <c r="D671" s="2"/>
      <c r="F671" s="3"/>
      <c r="G671" s="314"/>
      <c r="H671" s="3"/>
    </row>
    <row r="672" ht="12.75" customHeight="1">
      <c r="A672" s="301"/>
      <c r="C672" s="1"/>
      <c r="D672" s="2"/>
      <c r="F672" s="3"/>
      <c r="G672" s="314"/>
      <c r="H672" s="3"/>
    </row>
    <row r="673" ht="12.75" customHeight="1">
      <c r="A673" s="301"/>
      <c r="C673" s="1"/>
      <c r="D673" s="2"/>
      <c r="F673" s="3"/>
      <c r="G673" s="314"/>
      <c r="H673" s="3"/>
    </row>
    <row r="674" ht="12.75" customHeight="1">
      <c r="A674" s="301"/>
      <c r="C674" s="1"/>
      <c r="D674" s="2"/>
      <c r="F674" s="3"/>
      <c r="G674" s="314"/>
      <c r="H674" s="3"/>
    </row>
    <row r="675" ht="12.75" customHeight="1">
      <c r="A675" s="301"/>
      <c r="C675" s="1"/>
      <c r="D675" s="2"/>
      <c r="F675" s="3"/>
      <c r="G675" s="314"/>
      <c r="H675" s="3"/>
    </row>
    <row r="676" ht="12.75" customHeight="1">
      <c r="A676" s="301"/>
      <c r="C676" s="1"/>
      <c r="D676" s="2"/>
      <c r="F676" s="3"/>
      <c r="G676" s="314"/>
      <c r="H676" s="3"/>
    </row>
    <row r="677" ht="12.75" customHeight="1">
      <c r="A677" s="301"/>
      <c r="C677" s="1"/>
      <c r="D677" s="2"/>
      <c r="F677" s="3"/>
      <c r="G677" s="314"/>
      <c r="H677" s="3"/>
    </row>
    <row r="678" ht="12.75" customHeight="1">
      <c r="A678" s="301"/>
      <c r="C678" s="1"/>
      <c r="D678" s="2"/>
      <c r="F678" s="3"/>
      <c r="G678" s="314"/>
      <c r="H678" s="3"/>
    </row>
    <row r="679" ht="12.75" customHeight="1">
      <c r="A679" s="301"/>
      <c r="C679" s="1"/>
      <c r="D679" s="2"/>
      <c r="F679" s="3"/>
      <c r="G679" s="314"/>
      <c r="H679" s="3"/>
    </row>
    <row r="680" ht="12.75" customHeight="1">
      <c r="A680" s="301"/>
      <c r="C680" s="1"/>
      <c r="D680" s="2"/>
      <c r="F680" s="3"/>
      <c r="G680" s="314"/>
      <c r="H680" s="3"/>
    </row>
    <row r="681" ht="12.75" customHeight="1">
      <c r="A681" s="301"/>
      <c r="C681" s="1"/>
      <c r="D681" s="2"/>
      <c r="F681" s="3"/>
      <c r="G681" s="314"/>
      <c r="H681" s="3"/>
    </row>
    <row r="682" ht="12.75" customHeight="1">
      <c r="A682" s="301"/>
      <c r="C682" s="1"/>
      <c r="D682" s="2"/>
      <c r="F682" s="3"/>
      <c r="G682" s="314"/>
      <c r="H682" s="3"/>
    </row>
    <row r="683" ht="12.75" customHeight="1">
      <c r="A683" s="301"/>
      <c r="C683" s="1"/>
      <c r="D683" s="2"/>
      <c r="F683" s="3"/>
      <c r="G683" s="314"/>
      <c r="H683" s="3"/>
    </row>
    <row r="684" ht="12.75" customHeight="1">
      <c r="A684" s="301"/>
      <c r="C684" s="1"/>
      <c r="D684" s="2"/>
      <c r="F684" s="3"/>
      <c r="G684" s="314"/>
      <c r="H684" s="3"/>
    </row>
    <row r="685" ht="12.75" customHeight="1">
      <c r="A685" s="301"/>
      <c r="C685" s="1"/>
      <c r="D685" s="2"/>
      <c r="F685" s="3"/>
      <c r="G685" s="314"/>
      <c r="H685" s="3"/>
    </row>
    <row r="686" ht="12.75" customHeight="1">
      <c r="A686" s="301"/>
      <c r="C686" s="1"/>
      <c r="D686" s="2"/>
      <c r="F686" s="3"/>
      <c r="G686" s="314"/>
      <c r="H686" s="3"/>
    </row>
    <row r="687" ht="12.75" customHeight="1">
      <c r="A687" s="301"/>
      <c r="C687" s="1"/>
      <c r="D687" s="2"/>
      <c r="F687" s="3"/>
      <c r="G687" s="314"/>
      <c r="H687" s="3"/>
    </row>
    <row r="688" ht="12.75" customHeight="1">
      <c r="A688" s="301"/>
      <c r="C688" s="1"/>
      <c r="D688" s="2"/>
      <c r="F688" s="3"/>
      <c r="G688" s="314"/>
      <c r="H688" s="3"/>
    </row>
    <row r="689" ht="12.75" customHeight="1">
      <c r="A689" s="301"/>
      <c r="C689" s="1"/>
      <c r="D689" s="2"/>
      <c r="F689" s="3"/>
      <c r="G689" s="314"/>
      <c r="H689" s="3"/>
    </row>
    <row r="690" ht="12.75" customHeight="1">
      <c r="A690" s="301"/>
      <c r="C690" s="1"/>
      <c r="D690" s="2"/>
      <c r="F690" s="3"/>
      <c r="G690" s="314"/>
      <c r="H690" s="3"/>
    </row>
    <row r="691" ht="12.75" customHeight="1">
      <c r="A691" s="301"/>
      <c r="C691" s="1"/>
      <c r="D691" s="2"/>
      <c r="F691" s="3"/>
      <c r="G691" s="314"/>
      <c r="H691" s="3"/>
    </row>
    <row r="692" ht="12.75" customHeight="1">
      <c r="A692" s="301"/>
      <c r="C692" s="1"/>
      <c r="D692" s="2"/>
      <c r="F692" s="3"/>
      <c r="G692" s="314"/>
      <c r="H692" s="3"/>
    </row>
    <row r="693" ht="12.75" customHeight="1">
      <c r="A693" s="301"/>
      <c r="C693" s="1"/>
      <c r="D693" s="2"/>
      <c r="F693" s="3"/>
      <c r="G693" s="314"/>
      <c r="H693" s="3"/>
    </row>
    <row r="694" ht="12.75" customHeight="1">
      <c r="A694" s="301"/>
      <c r="C694" s="1"/>
      <c r="D694" s="2"/>
      <c r="F694" s="3"/>
      <c r="G694" s="314"/>
      <c r="H694" s="3"/>
    </row>
    <row r="695" ht="12.75" customHeight="1">
      <c r="A695" s="301"/>
      <c r="C695" s="1"/>
      <c r="D695" s="2"/>
      <c r="F695" s="3"/>
      <c r="G695" s="314"/>
      <c r="H695" s="3"/>
    </row>
    <row r="696" ht="12.75" customHeight="1">
      <c r="A696" s="301"/>
      <c r="C696" s="1"/>
      <c r="D696" s="2"/>
      <c r="F696" s="3"/>
      <c r="G696" s="314"/>
      <c r="H696" s="3"/>
    </row>
    <row r="697" ht="12.75" customHeight="1">
      <c r="A697" s="301"/>
      <c r="C697" s="1"/>
      <c r="D697" s="2"/>
      <c r="F697" s="3"/>
      <c r="G697" s="314"/>
      <c r="H697" s="3"/>
    </row>
    <row r="698" ht="12.75" customHeight="1">
      <c r="A698" s="301"/>
      <c r="C698" s="1"/>
      <c r="D698" s="2"/>
      <c r="F698" s="3"/>
      <c r="G698" s="314"/>
      <c r="H698" s="3"/>
    </row>
    <row r="699" ht="12.75" customHeight="1">
      <c r="A699" s="301"/>
      <c r="C699" s="1"/>
      <c r="D699" s="2"/>
      <c r="F699" s="3"/>
      <c r="G699" s="314"/>
      <c r="H699" s="3"/>
    </row>
    <row r="700" ht="12.75" customHeight="1">
      <c r="A700" s="301"/>
      <c r="C700" s="1"/>
      <c r="D700" s="2"/>
      <c r="F700" s="3"/>
      <c r="G700" s="314"/>
      <c r="H700" s="3"/>
    </row>
    <row r="701" ht="12.75" customHeight="1">
      <c r="A701" s="301"/>
      <c r="C701" s="1"/>
      <c r="D701" s="2"/>
      <c r="F701" s="3"/>
      <c r="G701" s="314"/>
      <c r="H701" s="3"/>
    </row>
    <row r="702" ht="12.75" customHeight="1">
      <c r="A702" s="301"/>
      <c r="C702" s="1"/>
      <c r="D702" s="2"/>
      <c r="F702" s="3"/>
      <c r="G702" s="314"/>
      <c r="H702" s="3"/>
    </row>
    <row r="703" ht="12.75" customHeight="1">
      <c r="A703" s="301"/>
      <c r="C703" s="1"/>
      <c r="D703" s="2"/>
      <c r="F703" s="3"/>
      <c r="G703" s="314"/>
      <c r="H703" s="3"/>
    </row>
    <row r="704" ht="12.75" customHeight="1">
      <c r="A704" s="301"/>
      <c r="C704" s="1"/>
      <c r="D704" s="2"/>
      <c r="F704" s="3"/>
      <c r="G704" s="314"/>
      <c r="H704" s="3"/>
    </row>
    <row r="705" ht="12.75" customHeight="1">
      <c r="A705" s="301"/>
      <c r="C705" s="1"/>
      <c r="D705" s="2"/>
      <c r="F705" s="3"/>
      <c r="G705" s="314"/>
      <c r="H705" s="3"/>
    </row>
    <row r="706" ht="12.75" customHeight="1">
      <c r="A706" s="301"/>
      <c r="C706" s="1"/>
      <c r="D706" s="2"/>
      <c r="F706" s="3"/>
      <c r="G706" s="314"/>
      <c r="H706" s="3"/>
    </row>
    <row r="707" ht="12.75" customHeight="1">
      <c r="A707" s="301"/>
      <c r="C707" s="1"/>
      <c r="D707" s="2"/>
      <c r="F707" s="3"/>
      <c r="G707" s="314"/>
      <c r="H707" s="3"/>
    </row>
    <row r="708" ht="12.75" customHeight="1">
      <c r="A708" s="301"/>
      <c r="C708" s="1"/>
      <c r="D708" s="2"/>
      <c r="F708" s="3"/>
      <c r="G708" s="314"/>
      <c r="H708" s="3"/>
    </row>
    <row r="709" ht="12.75" customHeight="1">
      <c r="A709" s="301"/>
      <c r="C709" s="1"/>
      <c r="D709" s="2"/>
      <c r="F709" s="3"/>
      <c r="G709" s="314"/>
      <c r="H709" s="3"/>
    </row>
    <row r="710" ht="12.75" customHeight="1">
      <c r="A710" s="301"/>
      <c r="C710" s="1"/>
      <c r="D710" s="2"/>
      <c r="F710" s="3"/>
      <c r="G710" s="314"/>
      <c r="H710" s="3"/>
    </row>
    <row r="711" ht="12.75" customHeight="1">
      <c r="A711" s="301"/>
      <c r="C711" s="1"/>
      <c r="D711" s="2"/>
      <c r="F711" s="3"/>
      <c r="G711" s="314"/>
      <c r="H711" s="3"/>
    </row>
    <row r="712" ht="12.75" customHeight="1">
      <c r="A712" s="301"/>
      <c r="C712" s="1"/>
      <c r="D712" s="2"/>
      <c r="F712" s="3"/>
      <c r="G712" s="314"/>
      <c r="H712" s="3"/>
    </row>
    <row r="713" ht="12.75" customHeight="1">
      <c r="A713" s="301"/>
      <c r="C713" s="1"/>
      <c r="D713" s="2"/>
      <c r="F713" s="3"/>
      <c r="G713" s="314"/>
      <c r="H713" s="3"/>
    </row>
    <row r="714" ht="12.75" customHeight="1">
      <c r="A714" s="301"/>
      <c r="C714" s="1"/>
      <c r="D714" s="2"/>
      <c r="F714" s="3"/>
      <c r="G714" s="314"/>
      <c r="H714" s="3"/>
    </row>
    <row r="715" ht="12.75" customHeight="1">
      <c r="A715" s="301"/>
      <c r="C715" s="1"/>
      <c r="D715" s="2"/>
      <c r="F715" s="3"/>
      <c r="G715" s="314"/>
      <c r="H715" s="3"/>
    </row>
    <row r="716" ht="12.75" customHeight="1">
      <c r="A716" s="301"/>
      <c r="C716" s="1"/>
      <c r="D716" s="2"/>
      <c r="F716" s="3"/>
      <c r="G716" s="314"/>
      <c r="H716" s="3"/>
    </row>
    <row r="717" ht="12.75" customHeight="1">
      <c r="A717" s="301"/>
      <c r="C717" s="1"/>
      <c r="D717" s="2"/>
      <c r="F717" s="3"/>
      <c r="G717" s="314"/>
      <c r="H717" s="3"/>
    </row>
    <row r="718" ht="12.75" customHeight="1">
      <c r="A718" s="301"/>
      <c r="C718" s="1"/>
      <c r="D718" s="2"/>
      <c r="F718" s="3"/>
      <c r="G718" s="314"/>
      <c r="H718" s="3"/>
    </row>
    <row r="719" ht="12.75" customHeight="1">
      <c r="A719" s="301"/>
      <c r="C719" s="1"/>
      <c r="D719" s="2"/>
      <c r="F719" s="3"/>
      <c r="G719" s="314"/>
      <c r="H719" s="3"/>
    </row>
    <row r="720" ht="12.75" customHeight="1">
      <c r="A720" s="301"/>
      <c r="C720" s="1"/>
      <c r="D720" s="2"/>
      <c r="F720" s="3"/>
      <c r="G720" s="314"/>
      <c r="H720" s="3"/>
    </row>
    <row r="721" ht="12.75" customHeight="1">
      <c r="A721" s="301"/>
      <c r="C721" s="1"/>
      <c r="D721" s="2"/>
      <c r="F721" s="3"/>
      <c r="G721" s="314"/>
      <c r="H721" s="3"/>
    </row>
    <row r="722" ht="12.75" customHeight="1">
      <c r="A722" s="301"/>
      <c r="C722" s="1"/>
      <c r="D722" s="2"/>
      <c r="F722" s="3"/>
      <c r="G722" s="314"/>
      <c r="H722" s="3"/>
    </row>
    <row r="723" ht="12.75" customHeight="1">
      <c r="A723" s="301"/>
      <c r="C723" s="1"/>
      <c r="D723" s="2"/>
      <c r="F723" s="3"/>
      <c r="G723" s="314"/>
      <c r="H723" s="3"/>
    </row>
    <row r="724" ht="12.75" customHeight="1">
      <c r="A724" s="301"/>
      <c r="C724" s="1"/>
      <c r="D724" s="2"/>
      <c r="F724" s="3"/>
      <c r="G724" s="314"/>
      <c r="H724" s="3"/>
    </row>
    <row r="725" ht="12.75" customHeight="1">
      <c r="A725" s="301"/>
      <c r="C725" s="1"/>
      <c r="D725" s="2"/>
      <c r="F725" s="3"/>
      <c r="G725" s="314"/>
      <c r="H725" s="3"/>
    </row>
    <row r="726" ht="12.75" customHeight="1">
      <c r="A726" s="301"/>
      <c r="C726" s="1"/>
      <c r="D726" s="2"/>
      <c r="F726" s="3"/>
      <c r="G726" s="314"/>
      <c r="H726" s="3"/>
    </row>
    <row r="727" ht="12.75" customHeight="1">
      <c r="A727" s="301"/>
      <c r="C727" s="1"/>
      <c r="D727" s="2"/>
      <c r="F727" s="3"/>
      <c r="G727" s="314"/>
      <c r="H727" s="3"/>
    </row>
    <row r="728" ht="12.75" customHeight="1">
      <c r="A728" s="301"/>
      <c r="C728" s="1"/>
      <c r="D728" s="2"/>
      <c r="F728" s="3"/>
      <c r="G728" s="314"/>
      <c r="H728" s="3"/>
    </row>
    <row r="729" ht="12.75" customHeight="1">
      <c r="A729" s="301"/>
      <c r="C729" s="1"/>
      <c r="D729" s="2"/>
      <c r="F729" s="3"/>
      <c r="G729" s="314"/>
      <c r="H729" s="3"/>
    </row>
    <row r="730" ht="12.75" customHeight="1">
      <c r="A730" s="301"/>
      <c r="C730" s="1"/>
      <c r="D730" s="2"/>
      <c r="F730" s="3"/>
      <c r="G730" s="314"/>
      <c r="H730" s="3"/>
    </row>
    <row r="731" ht="12.75" customHeight="1">
      <c r="A731" s="301"/>
      <c r="C731" s="1"/>
      <c r="D731" s="2"/>
      <c r="F731" s="3"/>
      <c r="G731" s="314"/>
      <c r="H731" s="3"/>
    </row>
    <row r="732" ht="12.75" customHeight="1">
      <c r="A732" s="301"/>
      <c r="C732" s="1"/>
      <c r="D732" s="2"/>
      <c r="F732" s="3"/>
      <c r="G732" s="314"/>
      <c r="H732" s="3"/>
    </row>
    <row r="733" ht="12.75" customHeight="1">
      <c r="A733" s="301"/>
      <c r="C733" s="1"/>
      <c r="D733" s="2"/>
      <c r="F733" s="3"/>
      <c r="G733" s="314"/>
      <c r="H733" s="3"/>
    </row>
    <row r="734" ht="12.75" customHeight="1">
      <c r="A734" s="301"/>
      <c r="C734" s="1"/>
      <c r="D734" s="2"/>
      <c r="F734" s="3"/>
      <c r="G734" s="314"/>
      <c r="H734" s="3"/>
    </row>
    <row r="735" ht="12.75" customHeight="1">
      <c r="A735" s="301"/>
      <c r="C735" s="1"/>
      <c r="D735" s="2"/>
      <c r="F735" s="3"/>
      <c r="G735" s="314"/>
      <c r="H735" s="3"/>
    </row>
    <row r="736" ht="12.75" customHeight="1">
      <c r="A736" s="301"/>
      <c r="C736" s="1"/>
      <c r="D736" s="2"/>
      <c r="F736" s="3"/>
      <c r="G736" s="314"/>
      <c r="H736" s="3"/>
    </row>
    <row r="737" ht="12.75" customHeight="1">
      <c r="A737" s="301"/>
      <c r="C737" s="1"/>
      <c r="D737" s="2"/>
      <c r="F737" s="3"/>
      <c r="G737" s="314"/>
      <c r="H737" s="3"/>
    </row>
    <row r="738" ht="12.75" customHeight="1">
      <c r="A738" s="301"/>
      <c r="C738" s="1"/>
      <c r="D738" s="2"/>
      <c r="F738" s="3"/>
      <c r="G738" s="314"/>
      <c r="H738" s="3"/>
    </row>
    <row r="739" ht="12.75" customHeight="1">
      <c r="A739" s="301"/>
      <c r="C739" s="1"/>
      <c r="D739" s="2"/>
      <c r="F739" s="3"/>
      <c r="G739" s="314"/>
      <c r="H739" s="3"/>
    </row>
    <row r="740" ht="12.75" customHeight="1">
      <c r="A740" s="301"/>
      <c r="C740" s="1"/>
      <c r="D740" s="2"/>
      <c r="F740" s="3"/>
      <c r="G740" s="314"/>
      <c r="H740" s="3"/>
    </row>
    <row r="741" ht="12.75" customHeight="1">
      <c r="A741" s="301"/>
      <c r="C741" s="1"/>
      <c r="D741" s="2"/>
      <c r="F741" s="3"/>
      <c r="G741" s="314"/>
      <c r="H741" s="3"/>
    </row>
    <row r="742" ht="12.75" customHeight="1">
      <c r="A742" s="301"/>
      <c r="C742" s="1"/>
      <c r="D742" s="2"/>
      <c r="F742" s="3"/>
      <c r="G742" s="314"/>
      <c r="H742" s="3"/>
    </row>
    <row r="743" ht="12.75" customHeight="1">
      <c r="A743" s="301"/>
      <c r="C743" s="1"/>
      <c r="D743" s="2"/>
      <c r="F743" s="3"/>
      <c r="G743" s="314"/>
      <c r="H743" s="3"/>
    </row>
    <row r="744" ht="12.75" customHeight="1">
      <c r="A744" s="301"/>
      <c r="C744" s="1"/>
      <c r="D744" s="2"/>
      <c r="F744" s="3"/>
      <c r="G744" s="314"/>
      <c r="H744" s="3"/>
    </row>
    <row r="745" ht="12.75" customHeight="1">
      <c r="A745" s="301"/>
      <c r="C745" s="1"/>
      <c r="D745" s="2"/>
      <c r="F745" s="3"/>
      <c r="G745" s="314"/>
      <c r="H745" s="3"/>
    </row>
    <row r="746" ht="12.75" customHeight="1">
      <c r="A746" s="301"/>
      <c r="C746" s="1"/>
      <c r="D746" s="2"/>
      <c r="F746" s="3"/>
      <c r="G746" s="314"/>
      <c r="H746" s="3"/>
    </row>
    <row r="747" ht="12.75" customHeight="1">
      <c r="A747" s="301"/>
      <c r="C747" s="1"/>
      <c r="D747" s="2"/>
      <c r="F747" s="3"/>
      <c r="G747" s="314"/>
      <c r="H747" s="3"/>
    </row>
    <row r="748" ht="12.75" customHeight="1">
      <c r="A748" s="301"/>
      <c r="C748" s="1"/>
      <c r="D748" s="2"/>
      <c r="F748" s="3"/>
      <c r="G748" s="314"/>
      <c r="H748" s="3"/>
    </row>
    <row r="749" ht="12.75" customHeight="1">
      <c r="A749" s="301"/>
      <c r="C749" s="1"/>
      <c r="D749" s="2"/>
      <c r="F749" s="3"/>
      <c r="G749" s="314"/>
      <c r="H749" s="3"/>
    </row>
    <row r="750" ht="12.75" customHeight="1">
      <c r="A750" s="301"/>
      <c r="C750" s="1"/>
      <c r="D750" s="2"/>
      <c r="F750" s="3"/>
      <c r="G750" s="314"/>
      <c r="H750" s="3"/>
    </row>
    <row r="751" ht="12.75" customHeight="1">
      <c r="A751" s="301"/>
      <c r="C751" s="1"/>
      <c r="D751" s="2"/>
      <c r="F751" s="3"/>
      <c r="G751" s="314"/>
      <c r="H751" s="3"/>
    </row>
    <row r="752" ht="12.75" customHeight="1">
      <c r="A752" s="301"/>
      <c r="C752" s="1"/>
      <c r="D752" s="2"/>
      <c r="F752" s="3"/>
      <c r="G752" s="314"/>
      <c r="H752" s="3"/>
    </row>
    <row r="753" ht="12.75" customHeight="1">
      <c r="A753" s="301"/>
      <c r="C753" s="1"/>
      <c r="D753" s="2"/>
      <c r="F753" s="3"/>
      <c r="G753" s="314"/>
      <c r="H753" s="3"/>
    </row>
    <row r="754" ht="12.75" customHeight="1">
      <c r="A754" s="301"/>
      <c r="C754" s="1"/>
      <c r="D754" s="2"/>
      <c r="F754" s="3"/>
      <c r="G754" s="314"/>
      <c r="H754" s="3"/>
    </row>
    <row r="755" ht="12.75" customHeight="1">
      <c r="A755" s="301"/>
      <c r="C755" s="1"/>
      <c r="D755" s="2"/>
      <c r="F755" s="3"/>
      <c r="G755" s="314"/>
      <c r="H755" s="3"/>
    </row>
    <row r="756" ht="12.75" customHeight="1">
      <c r="A756" s="301"/>
      <c r="C756" s="1"/>
      <c r="D756" s="2"/>
      <c r="F756" s="3"/>
      <c r="G756" s="314"/>
      <c r="H756" s="3"/>
    </row>
    <row r="757" ht="12.75" customHeight="1">
      <c r="A757" s="301"/>
      <c r="C757" s="1"/>
      <c r="D757" s="2"/>
      <c r="F757" s="3"/>
      <c r="G757" s="314"/>
      <c r="H757" s="3"/>
    </row>
    <row r="758" ht="12.75" customHeight="1">
      <c r="A758" s="301"/>
      <c r="C758" s="1"/>
      <c r="D758" s="2"/>
      <c r="F758" s="3"/>
      <c r="G758" s="314"/>
      <c r="H758" s="3"/>
    </row>
    <row r="759" ht="12.75" customHeight="1">
      <c r="A759" s="301"/>
      <c r="C759" s="1"/>
      <c r="D759" s="2"/>
      <c r="F759" s="3"/>
      <c r="G759" s="314"/>
      <c r="H759" s="3"/>
    </row>
    <row r="760" ht="12.75" customHeight="1">
      <c r="A760" s="301"/>
      <c r="C760" s="1"/>
      <c r="D760" s="2"/>
      <c r="F760" s="3"/>
      <c r="G760" s="314"/>
      <c r="H760" s="3"/>
    </row>
    <row r="761" ht="12.75" customHeight="1">
      <c r="A761" s="301"/>
      <c r="C761" s="1"/>
      <c r="D761" s="2"/>
      <c r="F761" s="3"/>
      <c r="G761" s="314"/>
      <c r="H761" s="3"/>
    </row>
    <row r="762" ht="12.75" customHeight="1">
      <c r="A762" s="301"/>
      <c r="C762" s="1"/>
      <c r="D762" s="2"/>
      <c r="F762" s="3"/>
      <c r="G762" s="314"/>
      <c r="H762" s="3"/>
    </row>
    <row r="763" ht="12.75" customHeight="1">
      <c r="A763" s="301"/>
      <c r="C763" s="1"/>
      <c r="D763" s="2"/>
      <c r="F763" s="3"/>
      <c r="G763" s="314"/>
      <c r="H763" s="3"/>
    </row>
    <row r="764" ht="12.75" customHeight="1">
      <c r="A764" s="301"/>
      <c r="C764" s="1"/>
      <c r="D764" s="2"/>
      <c r="F764" s="3"/>
      <c r="G764" s="314"/>
      <c r="H764" s="3"/>
    </row>
    <row r="765" ht="12.75" customHeight="1">
      <c r="A765" s="301"/>
      <c r="C765" s="1"/>
      <c r="D765" s="2"/>
      <c r="F765" s="3"/>
      <c r="G765" s="314"/>
      <c r="H765" s="3"/>
    </row>
    <row r="766" ht="12.75" customHeight="1">
      <c r="A766" s="301"/>
      <c r="C766" s="1"/>
      <c r="D766" s="2"/>
      <c r="F766" s="3"/>
      <c r="G766" s="314"/>
      <c r="H766" s="3"/>
    </row>
    <row r="767" ht="12.75" customHeight="1">
      <c r="A767" s="301"/>
      <c r="C767" s="1"/>
      <c r="D767" s="2"/>
      <c r="F767" s="3"/>
      <c r="G767" s="314"/>
      <c r="H767" s="3"/>
    </row>
    <row r="768" ht="12.75" customHeight="1">
      <c r="A768" s="301"/>
      <c r="C768" s="1"/>
      <c r="D768" s="2"/>
      <c r="F768" s="3"/>
      <c r="G768" s="314"/>
      <c r="H768" s="3"/>
    </row>
    <row r="769" ht="12.75" customHeight="1">
      <c r="A769" s="301"/>
      <c r="C769" s="1"/>
      <c r="D769" s="2"/>
      <c r="F769" s="3"/>
      <c r="G769" s="314"/>
      <c r="H769" s="3"/>
    </row>
    <row r="770" ht="12.75" customHeight="1">
      <c r="A770" s="301"/>
      <c r="C770" s="1"/>
      <c r="D770" s="2"/>
      <c r="F770" s="3"/>
      <c r="G770" s="314"/>
      <c r="H770" s="3"/>
    </row>
    <row r="771" ht="12.75" customHeight="1">
      <c r="A771" s="301"/>
      <c r="C771" s="1"/>
      <c r="D771" s="2"/>
      <c r="F771" s="3"/>
      <c r="G771" s="314"/>
      <c r="H771" s="3"/>
    </row>
    <row r="772" ht="12.75" customHeight="1">
      <c r="A772" s="301"/>
      <c r="C772" s="1"/>
      <c r="D772" s="2"/>
      <c r="F772" s="3"/>
      <c r="G772" s="314"/>
      <c r="H772" s="3"/>
    </row>
    <row r="773" ht="12.75" customHeight="1">
      <c r="A773" s="301"/>
      <c r="C773" s="1"/>
      <c r="D773" s="2"/>
      <c r="F773" s="3"/>
      <c r="G773" s="314"/>
      <c r="H773" s="3"/>
    </row>
    <row r="774" ht="12.75" customHeight="1">
      <c r="A774" s="301"/>
      <c r="C774" s="1"/>
      <c r="D774" s="2"/>
      <c r="F774" s="3"/>
      <c r="G774" s="314"/>
      <c r="H774" s="3"/>
    </row>
    <row r="775" ht="12.75" customHeight="1">
      <c r="A775" s="301"/>
      <c r="C775" s="1"/>
      <c r="D775" s="2"/>
      <c r="F775" s="3"/>
      <c r="G775" s="314"/>
      <c r="H775" s="3"/>
    </row>
    <row r="776" ht="12.75" customHeight="1">
      <c r="A776" s="301"/>
      <c r="C776" s="1"/>
      <c r="D776" s="2"/>
      <c r="F776" s="3"/>
      <c r="G776" s="314"/>
      <c r="H776" s="3"/>
    </row>
    <row r="777" ht="12.75" customHeight="1">
      <c r="A777" s="301"/>
      <c r="C777" s="1"/>
      <c r="D777" s="2"/>
      <c r="F777" s="3"/>
      <c r="G777" s="314"/>
      <c r="H777" s="3"/>
    </row>
    <row r="778" ht="12.75" customHeight="1">
      <c r="A778" s="301"/>
      <c r="C778" s="1"/>
      <c r="D778" s="2"/>
      <c r="F778" s="3"/>
      <c r="G778" s="314"/>
      <c r="H778" s="3"/>
    </row>
    <row r="779" ht="12.75" customHeight="1">
      <c r="A779" s="301"/>
      <c r="C779" s="1"/>
      <c r="D779" s="2"/>
      <c r="F779" s="3"/>
      <c r="G779" s="314"/>
      <c r="H779" s="3"/>
    </row>
    <row r="780" ht="12.75" customHeight="1">
      <c r="A780" s="301"/>
      <c r="C780" s="1"/>
      <c r="D780" s="2"/>
      <c r="F780" s="3"/>
      <c r="G780" s="314"/>
      <c r="H780" s="3"/>
    </row>
    <row r="781" ht="12.75" customHeight="1">
      <c r="A781" s="301"/>
      <c r="C781" s="1"/>
      <c r="D781" s="2"/>
      <c r="F781" s="3"/>
      <c r="G781" s="314"/>
      <c r="H781" s="3"/>
    </row>
    <row r="782" ht="12.75" customHeight="1">
      <c r="A782" s="301"/>
      <c r="C782" s="1"/>
      <c r="D782" s="2"/>
      <c r="F782" s="3"/>
      <c r="G782" s="314"/>
      <c r="H782" s="3"/>
    </row>
    <row r="783" ht="12.75" customHeight="1">
      <c r="A783" s="301"/>
      <c r="C783" s="1"/>
      <c r="D783" s="2"/>
      <c r="F783" s="3"/>
      <c r="G783" s="314"/>
      <c r="H783" s="3"/>
    </row>
    <row r="784" ht="12.75" customHeight="1">
      <c r="A784" s="301"/>
      <c r="C784" s="1"/>
      <c r="D784" s="2"/>
      <c r="F784" s="3"/>
      <c r="G784" s="314"/>
      <c r="H784" s="3"/>
    </row>
    <row r="785" ht="12.75" customHeight="1">
      <c r="A785" s="301"/>
      <c r="C785" s="1"/>
      <c r="D785" s="2"/>
      <c r="F785" s="3"/>
      <c r="G785" s="314"/>
      <c r="H785" s="3"/>
    </row>
    <row r="786" ht="12.75" customHeight="1">
      <c r="A786" s="301"/>
      <c r="C786" s="1"/>
      <c r="D786" s="2"/>
      <c r="F786" s="3"/>
      <c r="G786" s="314"/>
      <c r="H786" s="3"/>
    </row>
    <row r="787" ht="12.75" customHeight="1">
      <c r="A787" s="301"/>
      <c r="C787" s="1"/>
      <c r="D787" s="2"/>
      <c r="F787" s="3"/>
      <c r="G787" s="314"/>
      <c r="H787" s="3"/>
    </row>
    <row r="788" ht="12.75" customHeight="1">
      <c r="A788" s="301"/>
      <c r="C788" s="1"/>
      <c r="D788" s="2"/>
      <c r="F788" s="3"/>
      <c r="G788" s="314"/>
      <c r="H788" s="3"/>
    </row>
    <row r="789" ht="12.75" customHeight="1">
      <c r="A789" s="301"/>
      <c r="C789" s="1"/>
      <c r="D789" s="2"/>
      <c r="F789" s="3"/>
      <c r="G789" s="314"/>
      <c r="H789" s="3"/>
    </row>
    <row r="790" ht="12.75" customHeight="1">
      <c r="A790" s="301"/>
      <c r="C790" s="1"/>
      <c r="D790" s="2"/>
      <c r="F790" s="3"/>
      <c r="G790" s="314"/>
      <c r="H790" s="3"/>
    </row>
    <row r="791" ht="12.75" customHeight="1">
      <c r="A791" s="301"/>
      <c r="C791" s="1"/>
      <c r="D791" s="2"/>
      <c r="F791" s="3"/>
      <c r="G791" s="314"/>
      <c r="H791" s="3"/>
    </row>
    <row r="792" ht="12.75" customHeight="1">
      <c r="A792" s="301"/>
      <c r="C792" s="1"/>
      <c r="D792" s="2"/>
      <c r="F792" s="3"/>
      <c r="G792" s="314"/>
      <c r="H792" s="3"/>
    </row>
    <row r="793" ht="12.75" customHeight="1">
      <c r="A793" s="301"/>
      <c r="C793" s="1"/>
      <c r="D793" s="2"/>
      <c r="F793" s="3"/>
      <c r="G793" s="314"/>
      <c r="H793" s="3"/>
    </row>
    <row r="794" ht="12.75" customHeight="1">
      <c r="A794" s="301"/>
      <c r="C794" s="1"/>
      <c r="D794" s="2"/>
      <c r="F794" s="3"/>
      <c r="G794" s="314"/>
      <c r="H794" s="3"/>
    </row>
    <row r="795" ht="12.75" customHeight="1">
      <c r="A795" s="301"/>
      <c r="C795" s="1"/>
      <c r="D795" s="2"/>
      <c r="F795" s="3"/>
      <c r="G795" s="314"/>
      <c r="H795" s="3"/>
    </row>
    <row r="796" ht="12.75" customHeight="1">
      <c r="A796" s="301"/>
      <c r="C796" s="1"/>
      <c r="D796" s="2"/>
      <c r="F796" s="3"/>
      <c r="G796" s="314"/>
      <c r="H796" s="3"/>
    </row>
    <row r="797" ht="12.75" customHeight="1">
      <c r="A797" s="301"/>
      <c r="C797" s="1"/>
      <c r="D797" s="2"/>
      <c r="F797" s="3"/>
      <c r="G797" s="314"/>
      <c r="H797" s="3"/>
    </row>
    <row r="798" ht="12.75" customHeight="1">
      <c r="A798" s="301"/>
      <c r="C798" s="1"/>
      <c r="D798" s="2"/>
      <c r="F798" s="3"/>
      <c r="G798" s="314"/>
      <c r="H798" s="3"/>
    </row>
    <row r="799" ht="12.75" customHeight="1">
      <c r="A799" s="301"/>
      <c r="C799" s="1"/>
      <c r="D799" s="2"/>
      <c r="F799" s="3"/>
      <c r="G799" s="314"/>
      <c r="H799" s="3"/>
    </row>
    <row r="800" ht="12.75" customHeight="1">
      <c r="A800" s="301"/>
      <c r="C800" s="1"/>
      <c r="D800" s="2"/>
      <c r="F800" s="3"/>
      <c r="G800" s="314"/>
      <c r="H800" s="3"/>
    </row>
    <row r="801" ht="12.75" customHeight="1">
      <c r="A801" s="301"/>
      <c r="C801" s="1"/>
      <c r="D801" s="2"/>
      <c r="F801" s="3"/>
      <c r="G801" s="314"/>
      <c r="H801" s="3"/>
    </row>
    <row r="802" ht="12.75" customHeight="1">
      <c r="A802" s="301"/>
      <c r="C802" s="1"/>
      <c r="D802" s="2"/>
      <c r="F802" s="3"/>
      <c r="G802" s="314"/>
      <c r="H802" s="3"/>
    </row>
    <row r="803" ht="12.75" customHeight="1">
      <c r="A803" s="301"/>
      <c r="C803" s="1"/>
      <c r="D803" s="2"/>
      <c r="F803" s="3"/>
      <c r="G803" s="314"/>
      <c r="H803" s="3"/>
    </row>
    <row r="804" ht="12.75" customHeight="1">
      <c r="A804" s="301"/>
      <c r="C804" s="1"/>
      <c r="D804" s="2"/>
      <c r="F804" s="3"/>
      <c r="G804" s="314"/>
      <c r="H804" s="3"/>
    </row>
    <row r="805" ht="12.75" customHeight="1">
      <c r="A805" s="301"/>
      <c r="C805" s="1"/>
      <c r="D805" s="2"/>
      <c r="F805" s="3"/>
      <c r="G805" s="314"/>
      <c r="H805" s="3"/>
    </row>
    <row r="806" ht="12.75" customHeight="1">
      <c r="A806" s="301"/>
      <c r="C806" s="1"/>
      <c r="D806" s="2"/>
      <c r="F806" s="3"/>
      <c r="G806" s="314"/>
      <c r="H806" s="3"/>
    </row>
    <row r="807" ht="12.75" customHeight="1">
      <c r="A807" s="301"/>
      <c r="C807" s="1"/>
      <c r="D807" s="2"/>
      <c r="F807" s="3"/>
      <c r="G807" s="314"/>
      <c r="H807" s="3"/>
    </row>
    <row r="808" ht="12.75" customHeight="1">
      <c r="A808" s="301"/>
      <c r="C808" s="1"/>
      <c r="D808" s="2"/>
      <c r="F808" s="3"/>
      <c r="G808" s="314"/>
      <c r="H808" s="3"/>
    </row>
    <row r="809" ht="12.75" customHeight="1">
      <c r="A809" s="301"/>
      <c r="C809" s="1"/>
      <c r="D809" s="2"/>
      <c r="F809" s="3"/>
      <c r="G809" s="314"/>
      <c r="H809" s="3"/>
    </row>
    <row r="810" ht="12.75" customHeight="1">
      <c r="A810" s="301"/>
      <c r="C810" s="1"/>
      <c r="D810" s="2"/>
      <c r="F810" s="3"/>
      <c r="G810" s="314"/>
      <c r="H810" s="3"/>
    </row>
    <row r="811" ht="12.75" customHeight="1">
      <c r="A811" s="301"/>
      <c r="C811" s="1"/>
      <c r="D811" s="2"/>
      <c r="F811" s="3"/>
      <c r="G811" s="314"/>
      <c r="H811" s="3"/>
    </row>
    <row r="812" ht="12.75" customHeight="1">
      <c r="A812" s="301"/>
      <c r="C812" s="1"/>
      <c r="D812" s="2"/>
      <c r="F812" s="3"/>
      <c r="G812" s="314"/>
      <c r="H812" s="3"/>
    </row>
    <row r="813" ht="12.75" customHeight="1">
      <c r="A813" s="301"/>
      <c r="C813" s="1"/>
      <c r="D813" s="2"/>
      <c r="F813" s="3"/>
      <c r="G813" s="314"/>
      <c r="H813" s="3"/>
    </row>
    <row r="814" ht="12.75" customHeight="1">
      <c r="A814" s="301"/>
      <c r="C814" s="1"/>
      <c r="D814" s="2"/>
      <c r="F814" s="3"/>
      <c r="G814" s="314"/>
      <c r="H814" s="3"/>
    </row>
    <row r="815" ht="12.75" customHeight="1">
      <c r="A815" s="301"/>
      <c r="C815" s="1"/>
      <c r="D815" s="2"/>
      <c r="F815" s="3"/>
      <c r="G815" s="314"/>
      <c r="H815" s="3"/>
    </row>
    <row r="816" ht="12.75" customHeight="1">
      <c r="A816" s="301"/>
      <c r="C816" s="1"/>
      <c r="D816" s="2"/>
      <c r="F816" s="3"/>
      <c r="G816" s="314"/>
      <c r="H816" s="3"/>
    </row>
    <row r="817" ht="12.75" customHeight="1">
      <c r="A817" s="301"/>
      <c r="C817" s="1"/>
      <c r="D817" s="2"/>
      <c r="F817" s="3"/>
      <c r="G817" s="314"/>
      <c r="H817" s="3"/>
    </row>
    <row r="818" ht="12.75" customHeight="1">
      <c r="A818" s="301"/>
      <c r="C818" s="1"/>
      <c r="D818" s="2"/>
      <c r="F818" s="3"/>
      <c r="G818" s="314"/>
      <c r="H818" s="3"/>
    </row>
    <row r="819" ht="12.75" customHeight="1">
      <c r="A819" s="301"/>
      <c r="C819" s="1"/>
      <c r="D819" s="2"/>
      <c r="F819" s="3"/>
      <c r="G819" s="314"/>
      <c r="H819" s="3"/>
    </row>
    <row r="820" ht="12.75" customHeight="1">
      <c r="A820" s="301"/>
      <c r="C820" s="1"/>
      <c r="D820" s="2"/>
      <c r="F820" s="3"/>
      <c r="G820" s="314"/>
      <c r="H820" s="3"/>
    </row>
    <row r="821" ht="12.75" customHeight="1">
      <c r="A821" s="301"/>
      <c r="C821" s="1"/>
      <c r="D821" s="2"/>
      <c r="F821" s="3"/>
      <c r="G821" s="314"/>
      <c r="H821" s="3"/>
    </row>
    <row r="822" ht="12.75" customHeight="1">
      <c r="A822" s="301"/>
      <c r="C822" s="1"/>
      <c r="D822" s="2"/>
      <c r="F822" s="3"/>
      <c r="G822" s="314"/>
      <c r="H822" s="3"/>
    </row>
    <row r="823" ht="12.75" customHeight="1">
      <c r="A823" s="301"/>
      <c r="C823" s="1"/>
      <c r="D823" s="2"/>
      <c r="F823" s="3"/>
      <c r="G823" s="314"/>
      <c r="H823" s="3"/>
    </row>
    <row r="824" ht="12.75" customHeight="1">
      <c r="A824" s="301"/>
      <c r="C824" s="1"/>
      <c r="D824" s="2"/>
      <c r="F824" s="3"/>
      <c r="G824" s="314"/>
      <c r="H824" s="3"/>
    </row>
    <row r="825" ht="12.75" customHeight="1">
      <c r="A825" s="301"/>
      <c r="C825" s="1"/>
      <c r="D825" s="2"/>
      <c r="F825" s="3"/>
      <c r="G825" s="314"/>
      <c r="H825" s="3"/>
    </row>
    <row r="826" ht="12.75" customHeight="1">
      <c r="A826" s="301"/>
      <c r="C826" s="1"/>
      <c r="D826" s="2"/>
      <c r="F826" s="3"/>
      <c r="G826" s="314"/>
      <c r="H826" s="3"/>
    </row>
    <row r="827" ht="12.75" customHeight="1">
      <c r="A827" s="301"/>
      <c r="C827" s="1"/>
      <c r="D827" s="2"/>
      <c r="F827" s="3"/>
      <c r="G827" s="314"/>
      <c r="H827" s="3"/>
    </row>
    <row r="828" ht="12.75" customHeight="1">
      <c r="A828" s="301"/>
      <c r="C828" s="1"/>
      <c r="D828" s="2"/>
      <c r="F828" s="3"/>
      <c r="G828" s="314"/>
      <c r="H828" s="3"/>
    </row>
    <row r="829" ht="12.75" customHeight="1">
      <c r="A829" s="301"/>
      <c r="C829" s="1"/>
      <c r="D829" s="2"/>
      <c r="F829" s="3"/>
      <c r="G829" s="314"/>
      <c r="H829" s="3"/>
    </row>
    <row r="830" ht="12.75" customHeight="1">
      <c r="A830" s="301"/>
      <c r="C830" s="1"/>
      <c r="D830" s="2"/>
      <c r="F830" s="3"/>
      <c r="G830" s="314"/>
      <c r="H830" s="3"/>
    </row>
    <row r="831" ht="12.75" customHeight="1">
      <c r="A831" s="301"/>
      <c r="C831" s="1"/>
      <c r="D831" s="2"/>
      <c r="F831" s="3"/>
      <c r="G831" s="314"/>
      <c r="H831" s="3"/>
    </row>
    <row r="832" ht="12.75" customHeight="1">
      <c r="A832" s="301"/>
      <c r="C832" s="1"/>
      <c r="D832" s="2"/>
      <c r="F832" s="3"/>
      <c r="G832" s="314"/>
      <c r="H832" s="3"/>
    </row>
    <row r="833" ht="12.75" customHeight="1">
      <c r="A833" s="301"/>
      <c r="C833" s="1"/>
      <c r="D833" s="2"/>
      <c r="F833" s="3"/>
      <c r="G833" s="314"/>
      <c r="H833" s="3"/>
    </row>
    <row r="834" ht="12.75" customHeight="1">
      <c r="A834" s="301"/>
      <c r="C834" s="1"/>
      <c r="D834" s="2"/>
      <c r="F834" s="3"/>
      <c r="G834" s="314"/>
      <c r="H834" s="3"/>
    </row>
    <row r="835" ht="12.75" customHeight="1">
      <c r="A835" s="301"/>
      <c r="C835" s="1"/>
      <c r="D835" s="2"/>
      <c r="F835" s="3"/>
      <c r="G835" s="314"/>
      <c r="H835" s="3"/>
    </row>
    <row r="836" ht="12.75" customHeight="1">
      <c r="A836" s="301"/>
      <c r="C836" s="1"/>
      <c r="D836" s="2"/>
      <c r="F836" s="3"/>
      <c r="G836" s="314"/>
      <c r="H836" s="3"/>
    </row>
    <row r="837" ht="12.75" customHeight="1">
      <c r="A837" s="301"/>
      <c r="C837" s="1"/>
      <c r="D837" s="2"/>
      <c r="F837" s="3"/>
      <c r="G837" s="314"/>
      <c r="H837" s="3"/>
    </row>
    <row r="838" ht="12.75" customHeight="1">
      <c r="A838" s="301"/>
      <c r="C838" s="1"/>
      <c r="D838" s="2"/>
      <c r="F838" s="3"/>
      <c r="G838" s="314"/>
      <c r="H838" s="3"/>
    </row>
    <row r="839" ht="12.75" customHeight="1">
      <c r="A839" s="301"/>
      <c r="C839" s="1"/>
      <c r="D839" s="2"/>
      <c r="F839" s="3"/>
      <c r="G839" s="314"/>
      <c r="H839" s="3"/>
    </row>
    <row r="840" ht="12.75" customHeight="1">
      <c r="A840" s="301"/>
      <c r="C840" s="1"/>
      <c r="D840" s="2"/>
      <c r="F840" s="3"/>
      <c r="G840" s="314"/>
      <c r="H840" s="3"/>
    </row>
    <row r="841" ht="12.75" customHeight="1">
      <c r="A841" s="301"/>
      <c r="C841" s="1"/>
      <c r="D841" s="2"/>
      <c r="F841" s="3"/>
      <c r="G841" s="314"/>
      <c r="H841" s="3"/>
    </row>
    <row r="842" ht="12.75" customHeight="1">
      <c r="A842" s="301"/>
      <c r="C842" s="1"/>
      <c r="D842" s="2"/>
      <c r="F842" s="3"/>
      <c r="G842" s="314"/>
      <c r="H842" s="3"/>
    </row>
    <row r="843" ht="12.75" customHeight="1">
      <c r="A843" s="301"/>
      <c r="C843" s="1"/>
      <c r="D843" s="2"/>
      <c r="F843" s="3"/>
      <c r="G843" s="314"/>
      <c r="H843" s="3"/>
    </row>
    <row r="844" ht="12.75" customHeight="1">
      <c r="A844" s="301"/>
      <c r="C844" s="1"/>
      <c r="D844" s="2"/>
      <c r="F844" s="3"/>
      <c r="G844" s="314"/>
      <c r="H844" s="3"/>
    </row>
    <row r="845" ht="12.75" customHeight="1">
      <c r="A845" s="301"/>
      <c r="C845" s="1"/>
      <c r="D845" s="2"/>
      <c r="F845" s="3"/>
      <c r="G845" s="314"/>
      <c r="H845" s="3"/>
    </row>
    <row r="846" ht="12.75" customHeight="1">
      <c r="A846" s="301"/>
      <c r="C846" s="1"/>
      <c r="D846" s="2"/>
      <c r="F846" s="3"/>
      <c r="G846" s="314"/>
      <c r="H846" s="3"/>
    </row>
    <row r="847" ht="12.75" customHeight="1">
      <c r="A847" s="301"/>
      <c r="C847" s="1"/>
      <c r="D847" s="2"/>
      <c r="F847" s="3"/>
      <c r="G847" s="314"/>
      <c r="H847" s="3"/>
    </row>
    <row r="848" ht="12.75" customHeight="1">
      <c r="A848" s="301"/>
      <c r="C848" s="1"/>
      <c r="D848" s="2"/>
      <c r="F848" s="3"/>
      <c r="G848" s="314"/>
      <c r="H848" s="3"/>
    </row>
    <row r="849" ht="12.75" customHeight="1">
      <c r="A849" s="301"/>
      <c r="C849" s="1"/>
      <c r="D849" s="2"/>
      <c r="F849" s="3"/>
      <c r="G849" s="314"/>
      <c r="H849" s="3"/>
    </row>
    <row r="850" ht="12.75" customHeight="1">
      <c r="A850" s="301"/>
      <c r="C850" s="1"/>
      <c r="D850" s="2"/>
      <c r="F850" s="3"/>
      <c r="G850" s="314"/>
      <c r="H850" s="3"/>
    </row>
    <row r="851" ht="12.75" customHeight="1">
      <c r="A851" s="301"/>
      <c r="C851" s="1"/>
      <c r="D851" s="2"/>
      <c r="F851" s="3"/>
      <c r="G851" s="314"/>
      <c r="H851" s="3"/>
    </row>
    <row r="852" ht="12.75" customHeight="1">
      <c r="A852" s="301"/>
      <c r="C852" s="1"/>
      <c r="D852" s="2"/>
      <c r="F852" s="3"/>
      <c r="G852" s="314"/>
      <c r="H852" s="3"/>
    </row>
    <row r="853" ht="12.75" customHeight="1">
      <c r="A853" s="301"/>
      <c r="C853" s="1"/>
      <c r="D853" s="2"/>
      <c r="F853" s="3"/>
      <c r="G853" s="314"/>
      <c r="H853" s="3"/>
    </row>
    <row r="854" ht="12.75" customHeight="1">
      <c r="A854" s="301"/>
      <c r="C854" s="1"/>
      <c r="D854" s="2"/>
      <c r="F854" s="3"/>
      <c r="G854" s="314"/>
      <c r="H854" s="3"/>
    </row>
    <row r="855" ht="12.75" customHeight="1">
      <c r="A855" s="301"/>
      <c r="C855" s="1"/>
      <c r="D855" s="2"/>
      <c r="F855" s="3"/>
      <c r="G855" s="314"/>
      <c r="H855" s="3"/>
    </row>
    <row r="856" ht="12.75" customHeight="1">
      <c r="A856" s="301"/>
      <c r="C856" s="1"/>
      <c r="D856" s="2"/>
      <c r="F856" s="3"/>
      <c r="G856" s="314"/>
      <c r="H856" s="3"/>
    </row>
    <row r="857" ht="12.75" customHeight="1">
      <c r="A857" s="301"/>
      <c r="C857" s="1"/>
      <c r="D857" s="2"/>
      <c r="F857" s="3"/>
      <c r="G857" s="314"/>
      <c r="H857" s="3"/>
    </row>
    <row r="858" ht="12.75" customHeight="1">
      <c r="A858" s="301"/>
      <c r="C858" s="1"/>
      <c r="D858" s="2"/>
      <c r="F858" s="3"/>
      <c r="G858" s="314"/>
      <c r="H858" s="3"/>
    </row>
    <row r="859" ht="12.75" customHeight="1">
      <c r="A859" s="301"/>
      <c r="C859" s="1"/>
      <c r="D859" s="2"/>
      <c r="F859" s="3"/>
      <c r="G859" s="314"/>
      <c r="H859" s="3"/>
    </row>
    <row r="860" ht="12.75" customHeight="1">
      <c r="A860" s="301"/>
      <c r="C860" s="1"/>
      <c r="D860" s="2"/>
      <c r="F860" s="3"/>
      <c r="G860" s="314"/>
      <c r="H860" s="3"/>
    </row>
    <row r="861" ht="12.75" customHeight="1">
      <c r="A861" s="301"/>
      <c r="C861" s="1"/>
      <c r="D861" s="2"/>
      <c r="F861" s="3"/>
      <c r="G861" s="314"/>
      <c r="H861" s="3"/>
    </row>
    <row r="862" ht="12.75" customHeight="1">
      <c r="A862" s="301"/>
      <c r="C862" s="1"/>
      <c r="D862" s="2"/>
      <c r="F862" s="3"/>
      <c r="G862" s="314"/>
      <c r="H862" s="3"/>
    </row>
    <row r="863" ht="12.75" customHeight="1">
      <c r="A863" s="301"/>
      <c r="C863" s="1"/>
      <c r="D863" s="2"/>
      <c r="F863" s="3"/>
      <c r="G863" s="314"/>
      <c r="H863" s="3"/>
    </row>
    <row r="864" ht="12.75" customHeight="1">
      <c r="A864" s="301"/>
      <c r="C864" s="1"/>
      <c r="D864" s="2"/>
      <c r="F864" s="3"/>
      <c r="G864" s="314"/>
      <c r="H864" s="3"/>
    </row>
    <row r="865" ht="12.75" customHeight="1">
      <c r="A865" s="301"/>
      <c r="C865" s="1"/>
      <c r="D865" s="2"/>
      <c r="F865" s="3"/>
      <c r="G865" s="314"/>
      <c r="H865" s="3"/>
    </row>
    <row r="866" ht="12.75" customHeight="1">
      <c r="A866" s="301"/>
      <c r="C866" s="1"/>
      <c r="D866" s="2"/>
      <c r="F866" s="3"/>
      <c r="G866" s="314"/>
      <c r="H866" s="3"/>
    </row>
    <row r="867" ht="12.75" customHeight="1">
      <c r="A867" s="301"/>
      <c r="C867" s="1"/>
      <c r="D867" s="2"/>
      <c r="F867" s="3"/>
      <c r="G867" s="314"/>
      <c r="H867" s="3"/>
    </row>
    <row r="868" ht="12.75" customHeight="1">
      <c r="A868" s="301"/>
      <c r="C868" s="1"/>
      <c r="D868" s="2"/>
      <c r="F868" s="3"/>
      <c r="G868" s="314"/>
      <c r="H868" s="3"/>
    </row>
    <row r="869" ht="12.75" customHeight="1">
      <c r="A869" s="301"/>
      <c r="C869" s="1"/>
      <c r="D869" s="2"/>
      <c r="F869" s="3"/>
      <c r="G869" s="314"/>
      <c r="H869" s="3"/>
    </row>
    <row r="870" ht="12.75" customHeight="1">
      <c r="A870" s="301"/>
      <c r="C870" s="1"/>
      <c r="D870" s="2"/>
      <c r="F870" s="3"/>
      <c r="G870" s="314"/>
      <c r="H870" s="3"/>
    </row>
    <row r="871" ht="12.75" customHeight="1">
      <c r="A871" s="301"/>
      <c r="C871" s="1"/>
      <c r="D871" s="2"/>
      <c r="F871" s="3"/>
      <c r="G871" s="314"/>
      <c r="H871" s="3"/>
    </row>
    <row r="872" ht="12.75" customHeight="1">
      <c r="A872" s="301"/>
      <c r="C872" s="1"/>
      <c r="D872" s="2"/>
      <c r="F872" s="3"/>
      <c r="G872" s="314"/>
      <c r="H872" s="3"/>
    </row>
    <row r="873" ht="12.75" customHeight="1">
      <c r="A873" s="301"/>
      <c r="C873" s="1"/>
      <c r="D873" s="2"/>
      <c r="F873" s="3"/>
      <c r="G873" s="314"/>
      <c r="H873" s="3"/>
    </row>
    <row r="874" ht="12.75" customHeight="1">
      <c r="A874" s="301"/>
      <c r="C874" s="1"/>
      <c r="D874" s="2"/>
      <c r="F874" s="3"/>
      <c r="G874" s="314"/>
      <c r="H874" s="3"/>
    </row>
    <row r="875" ht="12.75" customHeight="1">
      <c r="A875" s="301"/>
      <c r="C875" s="1"/>
      <c r="D875" s="2"/>
      <c r="F875" s="3"/>
      <c r="G875" s="314"/>
      <c r="H875" s="3"/>
    </row>
    <row r="876" ht="12.75" customHeight="1">
      <c r="A876" s="301"/>
      <c r="C876" s="1"/>
      <c r="D876" s="2"/>
      <c r="F876" s="3"/>
      <c r="G876" s="314"/>
      <c r="H876" s="3"/>
    </row>
    <row r="877" ht="12.75" customHeight="1">
      <c r="A877" s="301"/>
      <c r="C877" s="1"/>
      <c r="D877" s="2"/>
      <c r="F877" s="3"/>
      <c r="G877" s="314"/>
      <c r="H877" s="3"/>
    </row>
    <row r="878" ht="12.75" customHeight="1">
      <c r="A878" s="301"/>
      <c r="C878" s="1"/>
      <c r="D878" s="2"/>
      <c r="F878" s="3"/>
      <c r="G878" s="314"/>
      <c r="H878" s="3"/>
    </row>
    <row r="879" ht="12.75" customHeight="1">
      <c r="A879" s="301"/>
      <c r="C879" s="1"/>
      <c r="D879" s="2"/>
      <c r="F879" s="3"/>
      <c r="G879" s="314"/>
      <c r="H879" s="3"/>
    </row>
    <row r="880" ht="12.75" customHeight="1">
      <c r="A880" s="301"/>
      <c r="C880" s="1"/>
      <c r="D880" s="2"/>
      <c r="F880" s="3"/>
      <c r="G880" s="314"/>
      <c r="H880" s="3"/>
    </row>
    <row r="881" ht="12.75" customHeight="1">
      <c r="A881" s="301"/>
      <c r="C881" s="1"/>
      <c r="D881" s="2"/>
      <c r="F881" s="3"/>
      <c r="G881" s="314"/>
      <c r="H881" s="3"/>
    </row>
    <row r="882" ht="12.75" customHeight="1">
      <c r="A882" s="301"/>
      <c r="C882" s="1"/>
      <c r="D882" s="2"/>
      <c r="F882" s="3"/>
      <c r="G882" s="314"/>
      <c r="H882" s="3"/>
    </row>
    <row r="883" ht="12.75" customHeight="1">
      <c r="A883" s="301"/>
      <c r="C883" s="1"/>
      <c r="D883" s="2"/>
      <c r="F883" s="3"/>
      <c r="G883" s="314"/>
      <c r="H883" s="3"/>
    </row>
    <row r="884" ht="12.75" customHeight="1">
      <c r="A884" s="301"/>
      <c r="C884" s="1"/>
      <c r="D884" s="2"/>
      <c r="F884" s="3"/>
      <c r="G884" s="314"/>
      <c r="H884" s="3"/>
    </row>
    <row r="885" ht="12.75" customHeight="1">
      <c r="A885" s="301"/>
      <c r="C885" s="1"/>
      <c r="D885" s="2"/>
      <c r="F885" s="3"/>
      <c r="G885" s="314"/>
      <c r="H885" s="3"/>
    </row>
    <row r="886" ht="12.75" customHeight="1">
      <c r="A886" s="301"/>
      <c r="C886" s="1"/>
      <c r="D886" s="2"/>
      <c r="F886" s="3"/>
      <c r="G886" s="314"/>
      <c r="H886" s="3"/>
    </row>
    <row r="887" ht="12.75" customHeight="1">
      <c r="A887" s="301"/>
      <c r="C887" s="1"/>
      <c r="D887" s="2"/>
      <c r="F887" s="3"/>
      <c r="G887" s="314"/>
      <c r="H887" s="3"/>
    </row>
    <row r="888" ht="12.75" customHeight="1">
      <c r="A888" s="301"/>
      <c r="C888" s="1"/>
      <c r="D888" s="2"/>
      <c r="F888" s="3"/>
      <c r="G888" s="314"/>
      <c r="H888" s="3"/>
    </row>
    <row r="889" ht="12.75" customHeight="1">
      <c r="A889" s="301"/>
      <c r="C889" s="1"/>
      <c r="D889" s="2"/>
      <c r="F889" s="3"/>
      <c r="G889" s="314"/>
      <c r="H889" s="3"/>
    </row>
    <row r="890" ht="12.75" customHeight="1">
      <c r="A890" s="301"/>
      <c r="C890" s="1"/>
      <c r="D890" s="2"/>
      <c r="F890" s="3"/>
      <c r="G890" s="314"/>
      <c r="H890" s="3"/>
    </row>
    <row r="891" ht="12.75" customHeight="1">
      <c r="A891" s="301"/>
      <c r="C891" s="1"/>
      <c r="D891" s="2"/>
      <c r="F891" s="3"/>
      <c r="G891" s="314"/>
      <c r="H891" s="3"/>
      <c r="AN891" s="4" t="s">
        <v>110</v>
      </c>
      <c r="AO891" s="4" t="s">
        <v>111</v>
      </c>
      <c r="AP891" s="4" t="s">
        <v>112</v>
      </c>
      <c r="AQ891" s="4" t="s">
        <v>113</v>
      </c>
      <c r="AS891" s="4" t="s">
        <v>114</v>
      </c>
      <c r="AT891" s="4" t="s">
        <v>115</v>
      </c>
      <c r="AU891" s="4" t="s">
        <v>116</v>
      </c>
      <c r="AV891" s="4" t="s">
        <v>117</v>
      </c>
      <c r="AW891" s="4" t="s">
        <v>118</v>
      </c>
      <c r="AZ891" s="4" t="s">
        <v>119</v>
      </c>
      <c r="BA891" s="4" t="s">
        <v>120</v>
      </c>
      <c r="BB891" s="4" t="s">
        <v>121</v>
      </c>
      <c r="BC891" s="4" t="s">
        <v>122</v>
      </c>
      <c r="BD891" s="4" t="s">
        <v>123</v>
      </c>
      <c r="BE891" s="4" t="s">
        <v>124</v>
      </c>
      <c r="BF891" s="4" t="s">
        <v>125</v>
      </c>
      <c r="BG891" s="4" t="s">
        <v>126</v>
      </c>
      <c r="BH891" s="3" t="s">
        <v>8</v>
      </c>
      <c r="BI891" s="3" t="s">
        <v>127</v>
      </c>
      <c r="BJ891" s="3" t="s">
        <v>128</v>
      </c>
      <c r="BK891" s="3" t="s">
        <v>129</v>
      </c>
      <c r="BL891" s="3" t="s">
        <v>130</v>
      </c>
      <c r="BM891" s="3" t="s">
        <v>131</v>
      </c>
      <c r="BN891" s="3" t="s">
        <v>132</v>
      </c>
      <c r="BO891" s="3" t="s">
        <v>133</v>
      </c>
      <c r="BP891" s="5"/>
      <c r="BQ891" s="5" t="s">
        <v>134</v>
      </c>
      <c r="BR891" s="5" t="s">
        <v>135</v>
      </c>
      <c r="BS891" s="5" t="s">
        <v>136</v>
      </c>
      <c r="BT891" s="5" t="s">
        <v>137</v>
      </c>
      <c r="BU891" s="5" t="s">
        <v>138</v>
      </c>
      <c r="BV891" s="5" t="s">
        <v>139</v>
      </c>
      <c r="BW891" s="5" t="s">
        <v>140</v>
      </c>
      <c r="BX891" s="5"/>
      <c r="BY891" s="5" t="s">
        <v>134</v>
      </c>
      <c r="BZ891" s="5" t="s">
        <v>135</v>
      </c>
      <c r="CA891" s="5" t="s">
        <v>136</v>
      </c>
      <c r="CB891" s="5" t="s">
        <v>137</v>
      </c>
      <c r="CC891" s="5" t="s">
        <v>138</v>
      </c>
      <c r="CD891" s="5" t="s">
        <v>139</v>
      </c>
      <c r="CE891" s="5" t="s">
        <v>140</v>
      </c>
      <c r="CF891" s="5"/>
      <c r="CG891" s="5" t="s">
        <v>141</v>
      </c>
      <c r="CH891" s="5" t="s">
        <v>142</v>
      </c>
      <c r="CI891" s="5" t="s">
        <v>143</v>
      </c>
      <c r="CJ891" s="5" t="s">
        <v>144</v>
      </c>
      <c r="CK891" s="5" t="s">
        <v>145</v>
      </c>
      <c r="CL891" s="5" t="s">
        <v>146</v>
      </c>
      <c r="CM891" s="5" t="s">
        <v>147</v>
      </c>
      <c r="CN891" s="5"/>
      <c r="CO891" s="5" t="s">
        <v>148</v>
      </c>
      <c r="CP891" s="5" t="s">
        <v>149</v>
      </c>
      <c r="CQ891" s="5" t="s">
        <v>150</v>
      </c>
      <c r="CR891" s="5" t="s">
        <v>151</v>
      </c>
      <c r="CS891" s="5" t="s">
        <v>152</v>
      </c>
      <c r="CT891" s="5" t="s">
        <v>153</v>
      </c>
      <c r="CU891" s="5" t="s">
        <v>154</v>
      </c>
      <c r="CV891" s="5" t="s">
        <v>155</v>
      </c>
      <c r="CW891" s="5"/>
      <c r="CX891" s="5" t="s">
        <v>156</v>
      </c>
      <c r="CY891" s="5" t="s">
        <v>157</v>
      </c>
      <c r="CZ891" s="5" t="s">
        <v>158</v>
      </c>
      <c r="DA891" s="5" t="s">
        <v>159</v>
      </c>
      <c r="DB891" s="5" t="s">
        <v>160</v>
      </c>
      <c r="DC891" s="5" t="s">
        <v>161</v>
      </c>
      <c r="DD891" s="5" t="s">
        <v>162</v>
      </c>
      <c r="DE891" s="5" t="s">
        <v>163</v>
      </c>
      <c r="DF891" s="5"/>
      <c r="DG891" s="5" t="s">
        <v>156</v>
      </c>
      <c r="DH891" s="5" t="s">
        <v>157</v>
      </c>
      <c r="DI891" s="5" t="s">
        <v>158</v>
      </c>
      <c r="DJ891" s="5" t="s">
        <v>159</v>
      </c>
      <c r="DK891" s="5" t="s">
        <v>160</v>
      </c>
      <c r="DL891" s="5" t="s">
        <v>161</v>
      </c>
      <c r="DM891" s="5" t="s">
        <v>162</v>
      </c>
      <c r="DN891" s="5" t="s">
        <v>163</v>
      </c>
      <c r="DO891" s="5"/>
      <c r="DP891" s="5" t="s">
        <v>164</v>
      </c>
      <c r="DQ891" s="5" t="s">
        <v>165</v>
      </c>
      <c r="DR891" s="5" t="s">
        <v>166</v>
      </c>
      <c r="DS891" s="5" t="s">
        <v>167</v>
      </c>
      <c r="DT891" s="5" t="s">
        <v>168</v>
      </c>
      <c r="DU891" s="5" t="s">
        <v>169</v>
      </c>
      <c r="DV891" s="5" t="s">
        <v>170</v>
      </c>
      <c r="DW891" s="5" t="s">
        <v>171</v>
      </c>
      <c r="DX891" s="5"/>
    </row>
    <row r="892" ht="12.75" customHeight="1">
      <c r="A892" s="301"/>
      <c r="C892" s="1"/>
      <c r="D892" s="2"/>
      <c r="F892" s="3"/>
      <c r="G892" s="314"/>
      <c r="H892" s="3"/>
      <c r="AL892" s="5" t="s">
        <v>172</v>
      </c>
      <c r="AN892" s="5">
        <v>50.0</v>
      </c>
      <c r="AO892" s="5">
        <v>60.0</v>
      </c>
      <c r="AP892" s="5">
        <v>65.0</v>
      </c>
      <c r="AQ892" s="5">
        <v>70.0</v>
      </c>
      <c r="AR892" s="5"/>
      <c r="AS892" s="5">
        <v>80.0</v>
      </c>
      <c r="AT892" s="5">
        <v>85.0</v>
      </c>
      <c r="AU892" s="5">
        <v>92.0</v>
      </c>
      <c r="AV892" s="5">
        <v>97.5</v>
      </c>
      <c r="AW892" s="5">
        <v>105.0</v>
      </c>
      <c r="AX892" s="5"/>
      <c r="AY892" s="5"/>
      <c r="AZ892" s="5">
        <v>60.0</v>
      </c>
      <c r="BA892" s="5">
        <v>65.0</v>
      </c>
      <c r="BB892" s="5">
        <v>70.0</v>
      </c>
      <c r="BC892" s="5">
        <v>80.0</v>
      </c>
      <c r="BD892" s="5">
        <v>85.0</v>
      </c>
      <c r="BE892" s="5">
        <v>92.5</v>
      </c>
      <c r="BF892" s="5">
        <v>97.5</v>
      </c>
      <c r="BG892" s="5">
        <v>105.0</v>
      </c>
      <c r="BH892" s="186" t="s">
        <v>8</v>
      </c>
      <c r="BI892" s="186">
        <v>45.0</v>
      </c>
      <c r="BJ892" s="186">
        <v>50.0</v>
      </c>
      <c r="BK892" s="186">
        <v>55.0</v>
      </c>
      <c r="BL892" s="186">
        <v>60.0</v>
      </c>
      <c r="BM892" s="186">
        <v>65.0</v>
      </c>
      <c r="BN892" s="186">
        <v>70.0</v>
      </c>
      <c r="BO892" s="186">
        <v>80.0</v>
      </c>
      <c r="BP892" s="187"/>
      <c r="BQ892" s="187">
        <v>55.0</v>
      </c>
      <c r="BR892" s="187">
        <v>62.0</v>
      </c>
      <c r="BS892" s="187">
        <v>70.0</v>
      </c>
      <c r="BT892" s="187">
        <v>75.0</v>
      </c>
      <c r="BU892" s="187">
        <v>80.0</v>
      </c>
      <c r="BV892" s="187">
        <v>90.0</v>
      </c>
      <c r="BW892" s="187">
        <v>100.0</v>
      </c>
      <c r="BX892" s="187"/>
      <c r="BY892" s="187">
        <v>55.0</v>
      </c>
      <c r="BZ892" s="187">
        <v>62.0</v>
      </c>
      <c r="CA892" s="187">
        <v>70.0</v>
      </c>
      <c r="CB892" s="187">
        <v>75.0</v>
      </c>
      <c r="CC892" s="187">
        <v>80.0</v>
      </c>
      <c r="CD892" s="187">
        <v>90.0</v>
      </c>
      <c r="CE892" s="187">
        <v>100.0</v>
      </c>
      <c r="CF892" s="187"/>
      <c r="CG892" s="187">
        <v>65.0</v>
      </c>
      <c r="CH892" s="187">
        <v>72.0</v>
      </c>
      <c r="CI892" s="187">
        <v>80.0</v>
      </c>
      <c r="CJ892" s="187">
        <v>85.0</v>
      </c>
      <c r="CK892" s="187">
        <v>95.0</v>
      </c>
      <c r="CL892" s="187">
        <v>105.0</v>
      </c>
      <c r="CM892" s="187">
        <v>115.0</v>
      </c>
      <c r="CN892" s="187"/>
      <c r="CO892" s="4">
        <v>60.0</v>
      </c>
      <c r="CP892" s="187">
        <v>70.0</v>
      </c>
      <c r="CQ892" s="187">
        <v>85.0</v>
      </c>
      <c r="CR892" s="187">
        <v>100.0</v>
      </c>
      <c r="CS892" s="187">
        <v>110.0</v>
      </c>
      <c r="CT892" s="187">
        <v>120.0</v>
      </c>
      <c r="CU892" s="187">
        <v>125.0</v>
      </c>
      <c r="CV892" s="187">
        <v>135.0</v>
      </c>
      <c r="CW892" s="187"/>
      <c r="CX892" s="187">
        <v>100.0</v>
      </c>
      <c r="CY892" s="187">
        <v>115.0</v>
      </c>
      <c r="CZ892" s="187">
        <v>130.0</v>
      </c>
      <c r="DA892" s="187">
        <v>145.0</v>
      </c>
      <c r="DB892" s="187">
        <v>160.0</v>
      </c>
      <c r="DC892" s="187">
        <v>170.0</v>
      </c>
      <c r="DD892" s="187">
        <v>180.0</v>
      </c>
      <c r="DE892" s="187">
        <v>190.0</v>
      </c>
      <c r="DF892" s="187"/>
      <c r="DG892" s="187">
        <v>100.0</v>
      </c>
      <c r="DH892" s="187">
        <v>115.0</v>
      </c>
      <c r="DI892" s="187">
        <v>130.0</v>
      </c>
      <c r="DJ892" s="187">
        <v>145.0</v>
      </c>
      <c r="DK892" s="187">
        <v>160.0</v>
      </c>
      <c r="DL892" s="187">
        <v>170.0</v>
      </c>
      <c r="DM892" s="187">
        <v>180.0</v>
      </c>
      <c r="DN892" s="187">
        <v>190.0</v>
      </c>
      <c r="DO892" s="187"/>
      <c r="DP892" s="187">
        <v>115.0</v>
      </c>
      <c r="DQ892" s="187">
        <v>135.0</v>
      </c>
      <c r="DR892" s="187">
        <v>150.0</v>
      </c>
      <c r="DS892" s="187">
        <v>165.0</v>
      </c>
      <c r="DT892" s="187">
        <v>180.0</v>
      </c>
      <c r="DU892" s="187">
        <v>190.0</v>
      </c>
      <c r="DV892" s="187">
        <v>200.0</v>
      </c>
      <c r="DW892" s="187">
        <v>210.0</v>
      </c>
      <c r="DX892" s="187"/>
    </row>
    <row r="893" ht="12.75" customHeight="1">
      <c r="A893" s="301"/>
      <c r="C893" s="1"/>
      <c r="D893" s="2"/>
      <c r="F893" s="3"/>
      <c r="G893" s="314"/>
      <c r="H893" s="3"/>
      <c r="AL893" s="5" t="s">
        <v>173</v>
      </c>
      <c r="AN893" s="5">
        <v>75.0</v>
      </c>
      <c r="AO893" s="5">
        <v>90.0</v>
      </c>
      <c r="AP893" s="5">
        <v>97.0</v>
      </c>
      <c r="AQ893" s="5">
        <v>107.0</v>
      </c>
      <c r="AR893" s="5"/>
      <c r="AS893" s="5">
        <v>120.0</v>
      </c>
      <c r="AT893" s="5">
        <v>130.0</v>
      </c>
      <c r="AU893" s="5">
        <v>140.0</v>
      </c>
      <c r="AV893" s="5">
        <v>147.5</v>
      </c>
      <c r="AW893" s="5">
        <v>160.0</v>
      </c>
      <c r="AX893" s="5"/>
      <c r="AY893" s="5"/>
      <c r="AZ893" s="5">
        <v>90.0</v>
      </c>
      <c r="BA893" s="5">
        <v>97.5</v>
      </c>
      <c r="BB893" s="5">
        <v>107.5</v>
      </c>
      <c r="BC893" s="5">
        <v>120.0</v>
      </c>
      <c r="BD893" s="5">
        <v>130.0</v>
      </c>
      <c r="BE893" s="5">
        <v>140.0</v>
      </c>
      <c r="BF893" s="5">
        <v>147.5</v>
      </c>
      <c r="BG893" s="5">
        <v>160.0</v>
      </c>
      <c r="BH893" s="186" t="s">
        <v>8</v>
      </c>
      <c r="BI893" s="186">
        <v>50.0</v>
      </c>
      <c r="BJ893" s="186">
        <v>55.0</v>
      </c>
      <c r="BK893" s="186">
        <v>62.0</v>
      </c>
      <c r="BL893" s="186">
        <v>70.0</v>
      </c>
      <c r="BM893" s="186">
        <v>75.0</v>
      </c>
      <c r="BN893" s="186">
        <v>80.0</v>
      </c>
      <c r="BO893" s="186">
        <v>90.0</v>
      </c>
      <c r="BP893" s="187"/>
      <c r="BQ893" s="187">
        <v>65.0</v>
      </c>
      <c r="BR893" s="187">
        <v>72.0</v>
      </c>
      <c r="BS893" s="187">
        <v>80.0</v>
      </c>
      <c r="BT893" s="187">
        <v>85.0</v>
      </c>
      <c r="BU893" s="187">
        <v>95.0</v>
      </c>
      <c r="BV893" s="187">
        <v>105.0</v>
      </c>
      <c r="BW893" s="187">
        <v>115.0</v>
      </c>
      <c r="BX893" s="187"/>
      <c r="BY893" s="187">
        <v>65.0</v>
      </c>
      <c r="BZ893" s="187">
        <v>72.0</v>
      </c>
      <c r="CA893" s="187">
        <v>80.0</v>
      </c>
      <c r="CB893" s="187">
        <v>85.0</v>
      </c>
      <c r="CC893" s="187">
        <v>95.0</v>
      </c>
      <c r="CD893" s="187">
        <v>105.0</v>
      </c>
      <c r="CE893" s="187">
        <v>115.0</v>
      </c>
      <c r="CF893" s="187"/>
      <c r="CG893" s="187">
        <v>75.0</v>
      </c>
      <c r="CH893" s="187">
        <v>85.0</v>
      </c>
      <c r="CI893" s="187">
        <v>92.0</v>
      </c>
      <c r="CJ893" s="187">
        <v>102.0</v>
      </c>
      <c r="CK893" s="187">
        <v>112.0</v>
      </c>
      <c r="CL893" s="187">
        <v>122.0</v>
      </c>
      <c r="CM893" s="187">
        <v>132.0</v>
      </c>
      <c r="CN893" s="187"/>
      <c r="CO893" s="4">
        <v>75.0</v>
      </c>
      <c r="CP893" s="187">
        <v>85.0</v>
      </c>
      <c r="CQ893" s="187">
        <v>100.0</v>
      </c>
      <c r="CR893" s="187">
        <v>115.0</v>
      </c>
      <c r="CS893" s="187">
        <v>130.0</v>
      </c>
      <c r="CT893" s="187">
        <v>145.0</v>
      </c>
      <c r="CU893" s="187">
        <v>160.0</v>
      </c>
      <c r="CV893" s="187">
        <v>170.0</v>
      </c>
      <c r="CW893" s="187"/>
      <c r="CX893" s="187">
        <v>115.0</v>
      </c>
      <c r="CY893" s="187">
        <v>135.0</v>
      </c>
      <c r="CZ893" s="187">
        <v>150.0</v>
      </c>
      <c r="DA893" s="187">
        <v>165.0</v>
      </c>
      <c r="DB893" s="187">
        <v>180.0</v>
      </c>
      <c r="DC893" s="187">
        <v>190.0</v>
      </c>
      <c r="DD893" s="187">
        <v>200.0</v>
      </c>
      <c r="DE893" s="187">
        <v>210.0</v>
      </c>
      <c r="DF893" s="187"/>
      <c r="DG893" s="187">
        <v>115.0</v>
      </c>
      <c r="DH893" s="187">
        <v>135.0</v>
      </c>
      <c r="DI893" s="187">
        <v>150.0</v>
      </c>
      <c r="DJ893" s="187">
        <v>165.0</v>
      </c>
      <c r="DK893" s="187">
        <v>180.0</v>
      </c>
      <c r="DL893" s="187">
        <v>190.0</v>
      </c>
      <c r="DM893" s="187">
        <v>200.0</v>
      </c>
      <c r="DN893" s="187">
        <v>210.0</v>
      </c>
      <c r="DO893" s="187"/>
      <c r="DP893" s="187">
        <v>130.0</v>
      </c>
      <c r="DQ893" s="187">
        <v>150.0</v>
      </c>
      <c r="DR893" s="187">
        <v>165.0</v>
      </c>
      <c r="DS893" s="187">
        <v>185.0</v>
      </c>
      <c r="DT893" s="187">
        <v>200.0</v>
      </c>
      <c r="DU893" s="187">
        <v>210.0</v>
      </c>
      <c r="DV893" s="187">
        <v>220.0</v>
      </c>
      <c r="DW893" s="187">
        <v>230.0</v>
      </c>
      <c r="DX893" s="187"/>
    </row>
    <row r="894" ht="12.75" customHeight="1">
      <c r="A894" s="301"/>
      <c r="C894" s="1"/>
      <c r="D894" s="2"/>
      <c r="F894" s="3"/>
      <c r="G894" s="314"/>
      <c r="H894" s="3"/>
      <c r="AL894" s="5" t="s">
        <v>174</v>
      </c>
      <c r="AN894" s="5">
        <v>90.0</v>
      </c>
      <c r="AO894" s="5">
        <v>105.0</v>
      </c>
      <c r="AP894" s="5">
        <v>115.0</v>
      </c>
      <c r="AQ894" s="5">
        <v>127.0</v>
      </c>
      <c r="AR894" s="5"/>
      <c r="AS894" s="5">
        <v>140.0</v>
      </c>
      <c r="AT894" s="5">
        <v>152.0</v>
      </c>
      <c r="AU894" s="5">
        <v>165.0</v>
      </c>
      <c r="AV894" s="5">
        <v>175.0</v>
      </c>
      <c r="AW894" s="5">
        <v>190.0</v>
      </c>
      <c r="AX894" s="5"/>
      <c r="AY894" s="5"/>
      <c r="AZ894" s="5">
        <v>105.0</v>
      </c>
      <c r="BA894" s="5">
        <v>115.0</v>
      </c>
      <c r="BB894" s="5">
        <v>127.5</v>
      </c>
      <c r="BC894" s="5">
        <v>140.0</v>
      </c>
      <c r="BD894" s="5">
        <v>152.5</v>
      </c>
      <c r="BE894" s="5">
        <v>165.0</v>
      </c>
      <c r="BF894" s="5">
        <v>175.0</v>
      </c>
      <c r="BG894" s="5">
        <v>190.0</v>
      </c>
      <c r="BH894" s="186" t="s">
        <v>8</v>
      </c>
      <c r="BI894" s="186">
        <v>60.0</v>
      </c>
      <c r="BJ894" s="186">
        <v>65.0</v>
      </c>
      <c r="BK894" s="186">
        <v>72.0</v>
      </c>
      <c r="BL894" s="186">
        <v>80.0</v>
      </c>
      <c r="BM894" s="186">
        <v>85.0</v>
      </c>
      <c r="BN894" s="186">
        <v>95.0</v>
      </c>
      <c r="BO894" s="186">
        <v>105.0</v>
      </c>
      <c r="BP894" s="187"/>
      <c r="BQ894" s="187">
        <v>75.0</v>
      </c>
      <c r="BR894" s="187">
        <v>85.0</v>
      </c>
      <c r="BS894" s="187">
        <v>92.0</v>
      </c>
      <c r="BT894" s="187">
        <v>102.0</v>
      </c>
      <c r="BU894" s="187">
        <v>112.0</v>
      </c>
      <c r="BV894" s="187">
        <v>122.0</v>
      </c>
      <c r="BW894" s="187">
        <v>132.0</v>
      </c>
      <c r="BX894" s="187"/>
      <c r="BY894" s="187">
        <v>75.0</v>
      </c>
      <c r="BZ894" s="187">
        <v>85.0</v>
      </c>
      <c r="CA894" s="187">
        <v>92.0</v>
      </c>
      <c r="CB894" s="187">
        <v>102.0</v>
      </c>
      <c r="CC894" s="187">
        <v>112.0</v>
      </c>
      <c r="CD894" s="187">
        <v>122.0</v>
      </c>
      <c r="CE894" s="187">
        <v>132.0</v>
      </c>
      <c r="CF894" s="187"/>
      <c r="CG894" s="187">
        <v>87.0</v>
      </c>
      <c r="CH894" s="187">
        <v>97.0</v>
      </c>
      <c r="CI894" s="187">
        <v>102.0</v>
      </c>
      <c r="CJ894" s="187">
        <v>112.0</v>
      </c>
      <c r="CK894" s="187">
        <v>122.0</v>
      </c>
      <c r="CL894" s="187">
        <v>132.0</v>
      </c>
      <c r="CM894" s="187">
        <v>142.0</v>
      </c>
      <c r="CN894" s="187"/>
      <c r="CO894" s="4">
        <v>90.0</v>
      </c>
      <c r="CP894" s="187">
        <v>100.0</v>
      </c>
      <c r="CQ894" s="187">
        <v>115.0</v>
      </c>
      <c r="CR894" s="187">
        <v>135.0</v>
      </c>
      <c r="CS894" s="187">
        <v>150.0</v>
      </c>
      <c r="CT894" s="187">
        <v>165.0</v>
      </c>
      <c r="CU894" s="187">
        <v>180.0</v>
      </c>
      <c r="CV894" s="187">
        <v>190.0</v>
      </c>
      <c r="CW894" s="187"/>
      <c r="CX894" s="187">
        <v>130.0</v>
      </c>
      <c r="CY894" s="187">
        <v>150.0</v>
      </c>
      <c r="CZ894" s="187">
        <v>165.0</v>
      </c>
      <c r="DA894" s="187">
        <v>185.0</v>
      </c>
      <c r="DB894" s="187">
        <v>200.0</v>
      </c>
      <c r="DC894" s="187">
        <v>210.0</v>
      </c>
      <c r="DD894" s="187">
        <v>220.0</v>
      </c>
      <c r="DE894" s="187">
        <v>230.0</v>
      </c>
      <c r="DF894" s="187"/>
      <c r="DG894" s="187">
        <v>130.0</v>
      </c>
      <c r="DH894" s="187">
        <v>150.0</v>
      </c>
      <c r="DI894" s="187">
        <v>165.0</v>
      </c>
      <c r="DJ894" s="187">
        <v>185.0</v>
      </c>
      <c r="DK894" s="187">
        <v>200.0</v>
      </c>
      <c r="DL894" s="187">
        <v>210.0</v>
      </c>
      <c r="DM894" s="187">
        <v>220.0</v>
      </c>
      <c r="DN894" s="187">
        <v>230.0</v>
      </c>
      <c r="DO894" s="187"/>
      <c r="DP894" s="187">
        <v>145.0</v>
      </c>
      <c r="DQ894" s="187">
        <v>165.0</v>
      </c>
      <c r="DR894" s="187">
        <v>180.0</v>
      </c>
      <c r="DS894" s="187">
        <v>200.0</v>
      </c>
      <c r="DT894" s="187">
        <v>220.0</v>
      </c>
      <c r="DU894" s="187">
        <v>230.0</v>
      </c>
      <c r="DV894" s="187">
        <v>240.0</v>
      </c>
      <c r="DW894" s="187">
        <v>250.0</v>
      </c>
      <c r="DX894" s="187"/>
    </row>
    <row r="895" ht="12.75" customHeight="1">
      <c r="A895" s="301"/>
      <c r="C895" s="1"/>
      <c r="D895" s="2"/>
      <c r="F895" s="3"/>
      <c r="G895" s="314"/>
      <c r="H895" s="3"/>
      <c r="AL895" s="5" t="s">
        <v>175</v>
      </c>
      <c r="AN895" s="5">
        <v>105.0</v>
      </c>
      <c r="AO895" s="5">
        <v>122.0</v>
      </c>
      <c r="AP895" s="5">
        <v>135.0</v>
      </c>
      <c r="AQ895" s="5">
        <v>150.0</v>
      </c>
      <c r="AR895" s="5"/>
      <c r="AS895" s="5">
        <v>165.0</v>
      </c>
      <c r="AT895" s="5">
        <v>180.0</v>
      </c>
      <c r="AU895" s="5">
        <v>195.0</v>
      </c>
      <c r="AV895" s="5">
        <v>207.5</v>
      </c>
      <c r="AW895" s="5">
        <v>222.5</v>
      </c>
      <c r="AX895" s="5"/>
      <c r="AY895" s="5"/>
      <c r="AZ895" s="5">
        <v>122.5</v>
      </c>
      <c r="BA895" s="5">
        <v>135.0</v>
      </c>
      <c r="BB895" s="5">
        <v>150.0</v>
      </c>
      <c r="BC895" s="5">
        <v>165.0</v>
      </c>
      <c r="BD895" s="5">
        <v>180.0</v>
      </c>
      <c r="BE895" s="5">
        <v>195.0</v>
      </c>
      <c r="BF895" s="5">
        <v>207.5</v>
      </c>
      <c r="BG895" s="5">
        <v>222.5</v>
      </c>
      <c r="BH895" s="186" t="s">
        <v>8</v>
      </c>
      <c r="BI895" s="186">
        <v>70.0</v>
      </c>
      <c r="BJ895" s="186">
        <v>75.0</v>
      </c>
      <c r="BK895" s="186">
        <v>85.0</v>
      </c>
      <c r="BL895" s="186">
        <v>92.0</v>
      </c>
      <c r="BM895" s="186">
        <v>102.0</v>
      </c>
      <c r="BN895" s="186">
        <v>112.0</v>
      </c>
      <c r="BO895" s="186">
        <v>122.0</v>
      </c>
      <c r="BP895" s="187"/>
      <c r="BQ895" s="187">
        <v>87.0</v>
      </c>
      <c r="BR895" s="187">
        <v>97.0</v>
      </c>
      <c r="BS895" s="187">
        <v>102.0</v>
      </c>
      <c r="BT895" s="187">
        <v>112.0</v>
      </c>
      <c r="BU895" s="187">
        <v>122.0</v>
      </c>
      <c r="BV895" s="187">
        <v>132.0</v>
      </c>
      <c r="BW895" s="187">
        <v>142.0</v>
      </c>
      <c r="BX895" s="187"/>
      <c r="BY895" s="187">
        <v>87.0</v>
      </c>
      <c r="BZ895" s="187">
        <v>97.0</v>
      </c>
      <c r="CA895" s="187">
        <v>102.0</v>
      </c>
      <c r="CB895" s="187">
        <v>112.0</v>
      </c>
      <c r="CC895" s="187">
        <v>122.0</v>
      </c>
      <c r="CD895" s="187">
        <v>132.0</v>
      </c>
      <c r="CE895" s="187">
        <v>142.0</v>
      </c>
      <c r="CF895" s="187"/>
      <c r="CG895" s="187">
        <v>100.0</v>
      </c>
      <c r="CH895" s="187">
        <v>110.0</v>
      </c>
      <c r="CI895" s="187">
        <v>120.0</v>
      </c>
      <c r="CJ895" s="187">
        <v>130.0</v>
      </c>
      <c r="CK895" s="187">
        <v>140.0</v>
      </c>
      <c r="CL895" s="187">
        <v>150.0</v>
      </c>
      <c r="CM895" s="187">
        <v>160.0</v>
      </c>
      <c r="CN895" s="187"/>
      <c r="CO895" s="4">
        <v>100.0</v>
      </c>
      <c r="CP895" s="187">
        <v>115.0</v>
      </c>
      <c r="CQ895" s="187">
        <v>130.0</v>
      </c>
      <c r="CR895" s="187">
        <v>150.0</v>
      </c>
      <c r="CS895" s="187">
        <v>165.0</v>
      </c>
      <c r="CT895" s="187">
        <v>185.0</v>
      </c>
      <c r="CU895" s="187">
        <v>200.0</v>
      </c>
      <c r="CV895" s="187">
        <v>210.0</v>
      </c>
      <c r="CW895" s="187"/>
      <c r="CX895" s="187">
        <v>145.0</v>
      </c>
      <c r="CY895" s="187">
        <v>165.0</v>
      </c>
      <c r="CZ895" s="187">
        <v>180.0</v>
      </c>
      <c r="DA895" s="187">
        <v>200.0</v>
      </c>
      <c r="DB895" s="187">
        <v>220.0</v>
      </c>
      <c r="DC895" s="187">
        <v>230.0</v>
      </c>
      <c r="DD895" s="187">
        <v>240.0</v>
      </c>
      <c r="DE895" s="187">
        <v>250.0</v>
      </c>
      <c r="DF895" s="187"/>
      <c r="DG895" s="187">
        <v>145.0</v>
      </c>
      <c r="DH895" s="187">
        <v>165.0</v>
      </c>
      <c r="DI895" s="187">
        <v>180.0</v>
      </c>
      <c r="DJ895" s="187">
        <v>200.0</v>
      </c>
      <c r="DK895" s="187">
        <v>220.0</v>
      </c>
      <c r="DL895" s="187">
        <v>230.0</v>
      </c>
      <c r="DM895" s="187">
        <v>240.0</v>
      </c>
      <c r="DN895" s="187">
        <v>250.0</v>
      </c>
      <c r="DO895" s="187"/>
      <c r="DP895" s="187">
        <v>175.0</v>
      </c>
      <c r="DQ895" s="187">
        <v>195.0</v>
      </c>
      <c r="DR895" s="187">
        <v>215.0</v>
      </c>
      <c r="DS895" s="187">
        <v>235.0</v>
      </c>
      <c r="DT895" s="187">
        <v>250.0</v>
      </c>
      <c r="DU895" s="187">
        <v>260.0</v>
      </c>
      <c r="DV895" s="187">
        <v>275.0</v>
      </c>
      <c r="DW895" s="187">
        <v>280.0</v>
      </c>
      <c r="DX895" s="187"/>
    </row>
    <row r="896" ht="12.75" customHeight="1">
      <c r="A896" s="301"/>
      <c r="C896" s="1"/>
      <c r="D896" s="2"/>
      <c r="F896" s="3"/>
      <c r="G896" s="314"/>
      <c r="H896" s="3"/>
      <c r="AL896" s="5" t="s">
        <v>176</v>
      </c>
      <c r="AN896" s="5">
        <v>125.0</v>
      </c>
      <c r="AO896" s="5">
        <v>145.0</v>
      </c>
      <c r="AP896" s="5">
        <v>160.0</v>
      </c>
      <c r="AQ896" s="5">
        <v>177.0</v>
      </c>
      <c r="AR896" s="5"/>
      <c r="AS896" s="5">
        <v>195.0</v>
      </c>
      <c r="AT896" s="5">
        <v>212.0</v>
      </c>
      <c r="AU896" s="5">
        <v>230.0</v>
      </c>
      <c r="AV896" s="5">
        <v>245.0</v>
      </c>
      <c r="AW896" s="5">
        <v>262.5</v>
      </c>
      <c r="AX896" s="5"/>
      <c r="AY896" s="5"/>
      <c r="AZ896" s="5">
        <v>145.0</v>
      </c>
      <c r="BA896" s="5">
        <v>160.0</v>
      </c>
      <c r="BB896" s="5">
        <v>177.5</v>
      </c>
      <c r="BC896" s="5">
        <v>195.0</v>
      </c>
      <c r="BD896" s="5">
        <v>212.5</v>
      </c>
      <c r="BE896" s="5">
        <v>230.0</v>
      </c>
      <c r="BF896" s="5">
        <v>245.0</v>
      </c>
      <c r="BG896" s="5">
        <v>262.5</v>
      </c>
      <c r="BH896" s="186" t="s">
        <v>8</v>
      </c>
      <c r="BI896" s="186">
        <v>80.0</v>
      </c>
      <c r="BJ896" s="186">
        <v>87.0</v>
      </c>
      <c r="BK896" s="186">
        <v>97.0</v>
      </c>
      <c r="BL896" s="186">
        <v>102.0</v>
      </c>
      <c r="BM896" s="186">
        <v>112.0</v>
      </c>
      <c r="BN896" s="186">
        <v>122.0</v>
      </c>
      <c r="BO896" s="186">
        <v>132.0</v>
      </c>
      <c r="BP896" s="187"/>
      <c r="BQ896" s="187">
        <v>100.0</v>
      </c>
      <c r="BR896" s="187">
        <v>110.0</v>
      </c>
      <c r="BS896" s="187">
        <v>120.0</v>
      </c>
      <c r="BT896" s="187">
        <v>130.0</v>
      </c>
      <c r="BU896" s="187">
        <v>140.0</v>
      </c>
      <c r="BV896" s="187">
        <v>150.0</v>
      </c>
      <c r="BW896" s="187">
        <v>160.0</v>
      </c>
      <c r="BX896" s="187"/>
      <c r="BY896" s="187">
        <v>100.0</v>
      </c>
      <c r="BZ896" s="187">
        <v>110.0</v>
      </c>
      <c r="CA896" s="187">
        <v>120.0</v>
      </c>
      <c r="CB896" s="187">
        <v>130.0</v>
      </c>
      <c r="CC896" s="187">
        <v>140.0</v>
      </c>
      <c r="CD896" s="187">
        <v>150.0</v>
      </c>
      <c r="CE896" s="187">
        <v>160.0</v>
      </c>
      <c r="CF896" s="187"/>
      <c r="CG896" s="187">
        <v>115.0</v>
      </c>
      <c r="CH896" s="187">
        <v>125.0</v>
      </c>
      <c r="CI896" s="187">
        <v>135.0</v>
      </c>
      <c r="CJ896" s="187">
        <v>145.0</v>
      </c>
      <c r="CK896" s="187">
        <v>155.0</v>
      </c>
      <c r="CL896" s="187">
        <v>165.0</v>
      </c>
      <c r="CM896" s="187">
        <v>175.0</v>
      </c>
      <c r="CN896" s="187"/>
      <c r="CO896" s="4">
        <v>110.0</v>
      </c>
      <c r="CP896" s="187">
        <v>125.0</v>
      </c>
      <c r="CQ896" s="187">
        <v>145.0</v>
      </c>
      <c r="CR896" s="187">
        <v>165.0</v>
      </c>
      <c r="CS896" s="187">
        <v>180.0</v>
      </c>
      <c r="CT896" s="187">
        <v>200.0</v>
      </c>
      <c r="CU896" s="187">
        <v>220.0</v>
      </c>
      <c r="CV896" s="187">
        <v>230.0</v>
      </c>
      <c r="CW896" s="187"/>
      <c r="CX896" s="187">
        <v>175.0</v>
      </c>
      <c r="CY896" s="187">
        <v>195.0</v>
      </c>
      <c r="CZ896" s="187">
        <v>215.0</v>
      </c>
      <c r="DA896" s="187">
        <v>235.0</v>
      </c>
      <c r="DB896" s="187">
        <v>250.0</v>
      </c>
      <c r="DC896" s="187">
        <v>260.0</v>
      </c>
      <c r="DD896" s="187">
        <v>275.0</v>
      </c>
      <c r="DE896" s="187">
        <v>280.0</v>
      </c>
      <c r="DF896" s="187"/>
      <c r="DG896" s="187">
        <v>175.0</v>
      </c>
      <c r="DH896" s="187">
        <v>195.0</v>
      </c>
      <c r="DI896" s="187">
        <v>215.0</v>
      </c>
      <c r="DJ896" s="187">
        <v>235.0</v>
      </c>
      <c r="DK896" s="187">
        <v>250.0</v>
      </c>
      <c r="DL896" s="187">
        <v>260.0</v>
      </c>
      <c r="DM896" s="187">
        <v>275.0</v>
      </c>
      <c r="DN896" s="187">
        <v>280.0</v>
      </c>
      <c r="DO896" s="187"/>
      <c r="DP896" s="187">
        <v>210.0</v>
      </c>
      <c r="DQ896" s="187">
        <v>230.0</v>
      </c>
      <c r="DR896" s="187">
        <v>250.0</v>
      </c>
      <c r="DS896" s="187">
        <v>270.0</v>
      </c>
      <c r="DT896" s="187">
        <v>290.0</v>
      </c>
      <c r="DU896" s="187">
        <v>300.0</v>
      </c>
      <c r="DV896" s="187">
        <v>310.0</v>
      </c>
      <c r="DW896" s="187">
        <v>325.0</v>
      </c>
      <c r="DX896" s="187"/>
    </row>
    <row r="897" ht="12.75" customHeight="1">
      <c r="A897" s="301"/>
      <c r="C897" s="1"/>
      <c r="D897" s="2"/>
      <c r="F897" s="3"/>
      <c r="G897" s="314"/>
      <c r="H897" s="3"/>
      <c r="AL897" s="5" t="s">
        <v>177</v>
      </c>
      <c r="AN897" s="5">
        <v>150.0</v>
      </c>
      <c r="AO897" s="5">
        <v>170.0</v>
      </c>
      <c r="AP897" s="5">
        <v>190.0</v>
      </c>
      <c r="AQ897" s="5">
        <v>210.0</v>
      </c>
      <c r="AR897" s="5"/>
      <c r="AS897" s="5">
        <v>230.0</v>
      </c>
      <c r="AT897" s="5">
        <v>250.0</v>
      </c>
      <c r="AU897" s="5">
        <v>270.0</v>
      </c>
      <c r="AV897" s="5">
        <v>290.0</v>
      </c>
      <c r="AW897" s="5">
        <v>310.0</v>
      </c>
      <c r="AX897" s="5"/>
      <c r="AY897" s="5"/>
      <c r="AZ897" s="5">
        <v>170.0</v>
      </c>
      <c r="BA897" s="5">
        <v>190.0</v>
      </c>
      <c r="BB897" s="5">
        <v>210.0</v>
      </c>
      <c r="BC897" s="5">
        <v>230.0</v>
      </c>
      <c r="BD897" s="5">
        <v>250.0</v>
      </c>
      <c r="BE897" s="5">
        <v>270.0</v>
      </c>
      <c r="BF897" s="5">
        <v>290.0</v>
      </c>
      <c r="BG897" s="5">
        <v>310.0</v>
      </c>
      <c r="BH897" s="186" t="s">
        <v>8</v>
      </c>
      <c r="BI897" s="186">
        <v>95.0</v>
      </c>
      <c r="BJ897" s="186">
        <v>100.0</v>
      </c>
      <c r="BK897" s="186">
        <v>110.0</v>
      </c>
      <c r="BL897" s="186">
        <v>120.0</v>
      </c>
      <c r="BM897" s="186">
        <v>130.0</v>
      </c>
      <c r="BN897" s="186">
        <v>140.0</v>
      </c>
      <c r="BO897" s="186">
        <v>150.0</v>
      </c>
      <c r="BP897" s="187"/>
      <c r="BQ897" s="187">
        <v>115.0</v>
      </c>
      <c r="BR897" s="187">
        <v>125.0</v>
      </c>
      <c r="BS897" s="187">
        <v>135.0</v>
      </c>
      <c r="BT897" s="187">
        <v>145.0</v>
      </c>
      <c r="BU897" s="187">
        <v>155.0</v>
      </c>
      <c r="BV897" s="187">
        <v>165.0</v>
      </c>
      <c r="BW897" s="187">
        <v>175.0</v>
      </c>
      <c r="BX897" s="187"/>
      <c r="BY897" s="187">
        <v>115.0</v>
      </c>
      <c r="BZ897" s="187">
        <v>125.0</v>
      </c>
      <c r="CA897" s="187">
        <v>135.0</v>
      </c>
      <c r="CB897" s="187">
        <v>145.0</v>
      </c>
      <c r="CC897" s="187">
        <v>155.0</v>
      </c>
      <c r="CD897" s="187">
        <v>165.0</v>
      </c>
      <c r="CE897" s="187">
        <v>175.0</v>
      </c>
      <c r="CF897" s="187"/>
      <c r="CG897" s="187">
        <v>135.0</v>
      </c>
      <c r="CH897" s="187">
        <v>145.0</v>
      </c>
      <c r="CI897" s="187">
        <v>155.0</v>
      </c>
      <c r="CJ897" s="187">
        <v>165.0</v>
      </c>
      <c r="CK897" s="187">
        <v>175.0</v>
      </c>
      <c r="CL897" s="187">
        <v>185.0</v>
      </c>
      <c r="CM897" s="187">
        <v>195.0</v>
      </c>
      <c r="CN897" s="187"/>
      <c r="CO897" s="4">
        <v>135.0</v>
      </c>
      <c r="CP897" s="187">
        <v>150.0</v>
      </c>
      <c r="CQ897" s="187">
        <v>175.0</v>
      </c>
      <c r="CR897" s="187">
        <v>195.0</v>
      </c>
      <c r="CS897" s="187">
        <v>215.0</v>
      </c>
      <c r="CT897" s="187">
        <v>235.0</v>
      </c>
      <c r="CU897" s="187">
        <v>250.0</v>
      </c>
      <c r="CV897" s="187">
        <v>260.0</v>
      </c>
      <c r="CW897" s="187"/>
      <c r="CX897" s="187">
        <v>210.0</v>
      </c>
      <c r="CY897" s="187">
        <v>230.0</v>
      </c>
      <c r="CZ897" s="187">
        <v>250.0</v>
      </c>
      <c r="DA897" s="187">
        <v>270.0</v>
      </c>
      <c r="DB897" s="187">
        <v>290.0</v>
      </c>
      <c r="DC897" s="187">
        <v>300.0</v>
      </c>
      <c r="DD897" s="187">
        <v>310.0</v>
      </c>
      <c r="DE897" s="187">
        <v>325.0</v>
      </c>
      <c r="DF897" s="187"/>
      <c r="DG897" s="187">
        <v>210.0</v>
      </c>
      <c r="DH897" s="187">
        <v>230.0</v>
      </c>
      <c r="DI897" s="187">
        <v>250.0</v>
      </c>
      <c r="DJ897" s="187">
        <v>270.0</v>
      </c>
      <c r="DK897" s="187">
        <v>290.0</v>
      </c>
      <c r="DL897" s="187">
        <v>300.0</v>
      </c>
      <c r="DM897" s="187">
        <v>310.0</v>
      </c>
      <c r="DN897" s="187">
        <v>325.0</v>
      </c>
      <c r="DO897" s="187"/>
      <c r="DP897" s="187">
        <v>230.0</v>
      </c>
      <c r="DQ897" s="187">
        <v>255.0</v>
      </c>
      <c r="DR897" s="187">
        <v>275.0</v>
      </c>
      <c r="DS897" s="187">
        <v>300.0</v>
      </c>
      <c r="DT897" s="187">
        <v>315.0</v>
      </c>
      <c r="DU897" s="187">
        <v>335.0</v>
      </c>
      <c r="DV897" s="187">
        <v>345.0</v>
      </c>
      <c r="DW897" s="187">
        <v>355.0</v>
      </c>
      <c r="DX897" s="187"/>
    </row>
    <row r="898" ht="12.75" customHeight="1">
      <c r="A898" s="301"/>
      <c r="C898" s="1"/>
      <c r="D898" s="2"/>
      <c r="F898" s="3"/>
      <c r="G898" s="314"/>
      <c r="H898" s="3"/>
      <c r="AL898" s="5" t="s">
        <v>178</v>
      </c>
      <c r="AN898" s="5">
        <v>150.0</v>
      </c>
      <c r="AO898" s="5">
        <v>170.0</v>
      </c>
      <c r="AP898" s="5">
        <v>190.0</v>
      </c>
      <c r="AQ898" s="5">
        <v>210.0</v>
      </c>
      <c r="AR898" s="5"/>
      <c r="AS898" s="5">
        <v>230.0</v>
      </c>
      <c r="AT898" s="5">
        <v>250.0</v>
      </c>
      <c r="AU898" s="5">
        <v>270.0</v>
      </c>
      <c r="AV898" s="5">
        <v>290.0</v>
      </c>
      <c r="AW898" s="5">
        <v>310.0</v>
      </c>
      <c r="AX898" s="5"/>
      <c r="AY898" s="5"/>
      <c r="AZ898" s="5">
        <v>170.0</v>
      </c>
      <c r="BA898" s="5">
        <v>190.0</v>
      </c>
      <c r="BB898" s="5">
        <v>210.0</v>
      </c>
      <c r="BC898" s="5">
        <v>230.0</v>
      </c>
      <c r="BD898" s="5">
        <v>250.0</v>
      </c>
      <c r="BE898" s="5">
        <v>270.0</v>
      </c>
      <c r="BF898" s="5">
        <v>290.0</v>
      </c>
      <c r="BG898" s="5">
        <v>310.0</v>
      </c>
      <c r="BH898" s="186" t="s">
        <v>8</v>
      </c>
      <c r="BI898" s="186">
        <v>150.0</v>
      </c>
      <c r="BJ898" s="186">
        <v>150.0</v>
      </c>
      <c r="BK898" s="186">
        <v>160.0</v>
      </c>
      <c r="BL898" s="186">
        <v>170.0</v>
      </c>
      <c r="BM898" s="186">
        <v>180.0</v>
      </c>
      <c r="BN898" s="186">
        <v>190.0</v>
      </c>
      <c r="BO898" s="186">
        <v>200.0</v>
      </c>
      <c r="BP898" s="187"/>
      <c r="BQ898" s="187">
        <v>150.0</v>
      </c>
      <c r="BR898" s="187">
        <v>160.0</v>
      </c>
      <c r="BS898" s="187">
        <v>170.0</v>
      </c>
      <c r="BT898" s="187">
        <v>180.0</v>
      </c>
      <c r="BU898" s="187">
        <v>190.0</v>
      </c>
      <c r="BV898" s="187">
        <v>200.0</v>
      </c>
      <c r="BW898" s="187">
        <v>210.0</v>
      </c>
      <c r="BX898" s="187"/>
      <c r="BY898" s="187">
        <v>150.0</v>
      </c>
      <c r="BZ898" s="187">
        <v>160.0</v>
      </c>
      <c r="CA898" s="187">
        <v>170.0</v>
      </c>
      <c r="CB898" s="187">
        <v>180.0</v>
      </c>
      <c r="CC898" s="187">
        <v>190.0</v>
      </c>
      <c r="CD898" s="187">
        <v>200.0</v>
      </c>
      <c r="CE898" s="187">
        <v>210.0</v>
      </c>
      <c r="CF898" s="187"/>
      <c r="CG898" s="187">
        <v>150.0</v>
      </c>
      <c r="CH898" s="187">
        <v>160.0</v>
      </c>
      <c r="CI898" s="187">
        <v>170.0</v>
      </c>
      <c r="CJ898" s="187">
        <v>180.0</v>
      </c>
      <c r="CK898" s="187">
        <v>190.0</v>
      </c>
      <c r="CL898" s="187">
        <v>200.0</v>
      </c>
      <c r="CM898" s="187">
        <v>210.0</v>
      </c>
      <c r="CN898" s="187"/>
      <c r="CO898" s="187">
        <v>245.0</v>
      </c>
      <c r="CP898" s="187">
        <v>245.0</v>
      </c>
      <c r="CQ898" s="187">
        <v>245.0</v>
      </c>
      <c r="CR898" s="187">
        <v>270.0</v>
      </c>
      <c r="CS898" s="187">
        <v>295.0</v>
      </c>
      <c r="CT898" s="187">
        <v>320.0</v>
      </c>
      <c r="CU898" s="187">
        <v>335.0</v>
      </c>
      <c r="CV898" s="187">
        <v>355.0</v>
      </c>
      <c r="CW898" s="187"/>
      <c r="CX898" s="187">
        <v>245.0</v>
      </c>
      <c r="CY898" s="187">
        <v>270.0</v>
      </c>
      <c r="CZ898" s="187">
        <v>295.0</v>
      </c>
      <c r="DA898" s="187">
        <v>320.0</v>
      </c>
      <c r="DB898" s="187">
        <v>335.0</v>
      </c>
      <c r="DC898" s="187">
        <v>355.0</v>
      </c>
      <c r="DD898" s="187">
        <v>370.0</v>
      </c>
      <c r="DE898" s="187">
        <v>380.0</v>
      </c>
      <c r="DF898" s="187"/>
      <c r="DG898" s="187">
        <v>245.0</v>
      </c>
      <c r="DH898" s="187">
        <v>270.0</v>
      </c>
      <c r="DI898" s="187">
        <v>295.0</v>
      </c>
      <c r="DJ898" s="187">
        <v>320.0</v>
      </c>
      <c r="DK898" s="187">
        <v>335.0</v>
      </c>
      <c r="DL898" s="187">
        <v>355.0</v>
      </c>
      <c r="DM898" s="187">
        <v>370.0</v>
      </c>
      <c r="DN898" s="187">
        <v>380.0</v>
      </c>
      <c r="DO898" s="187"/>
      <c r="DP898" s="187">
        <v>245.0</v>
      </c>
      <c r="DQ898" s="187">
        <v>270.0</v>
      </c>
      <c r="DR898" s="187">
        <v>295.0</v>
      </c>
      <c r="DS898" s="187">
        <v>320.0</v>
      </c>
      <c r="DT898" s="187">
        <v>335.0</v>
      </c>
      <c r="DU898" s="187">
        <v>355.0</v>
      </c>
      <c r="DV898" s="187">
        <v>370.0</v>
      </c>
      <c r="DW898" s="187">
        <v>380.0</v>
      </c>
      <c r="DX898" s="187"/>
    </row>
    <row r="899" ht="12.75" customHeight="1">
      <c r="A899" s="301"/>
      <c r="C899" s="1"/>
      <c r="D899" s="2"/>
      <c r="F899" s="3"/>
      <c r="G899" s="314"/>
      <c r="H899" s="3"/>
    </row>
    <row r="900" ht="12.75" customHeight="1">
      <c r="A900" s="301"/>
      <c r="C900" s="1"/>
      <c r="D900" s="2"/>
      <c r="F900" s="3"/>
      <c r="G900" s="314"/>
      <c r="H900" s="3"/>
    </row>
    <row r="901" ht="12.75" customHeight="1">
      <c r="A901" s="301"/>
      <c r="C901" s="1"/>
      <c r="D901" s="2"/>
      <c r="F901" s="3"/>
      <c r="G901" s="314"/>
      <c r="H901" s="3"/>
    </row>
    <row r="902" ht="12.75" customHeight="1">
      <c r="A902" s="301"/>
      <c r="C902" s="1"/>
      <c r="D902" s="2"/>
      <c r="F902" s="3"/>
      <c r="G902" s="314"/>
      <c r="H902" s="3"/>
    </row>
    <row r="903" ht="12.75" customHeight="1">
      <c r="A903" s="301"/>
      <c r="C903" s="1"/>
      <c r="D903" s="2"/>
      <c r="F903" s="3"/>
      <c r="G903" s="314"/>
      <c r="H903" s="3"/>
    </row>
    <row r="904" ht="12.75" customHeight="1">
      <c r="A904" s="301"/>
      <c r="C904" s="1"/>
      <c r="D904" s="2"/>
      <c r="F904" s="3"/>
      <c r="G904" s="314"/>
      <c r="H904" s="3"/>
    </row>
    <row r="905" ht="12.75" customHeight="1">
      <c r="A905" s="301"/>
      <c r="C905" s="1"/>
      <c r="D905" s="2"/>
      <c r="F905" s="3"/>
      <c r="G905" s="314"/>
      <c r="H905" s="3"/>
    </row>
    <row r="906" ht="12.75" customHeight="1">
      <c r="A906" s="301"/>
      <c r="C906" s="1"/>
      <c r="D906" s="2"/>
      <c r="F906" s="3"/>
      <c r="G906" s="314"/>
      <c r="H906" s="3"/>
    </row>
    <row r="907" ht="12.75" customHeight="1">
      <c r="A907" s="301"/>
      <c r="C907" s="1"/>
      <c r="D907" s="2"/>
      <c r="F907" s="3"/>
      <c r="G907" s="314"/>
      <c r="H907" s="3"/>
    </row>
    <row r="908" ht="12.75" customHeight="1">
      <c r="A908" s="301"/>
      <c r="C908" s="1"/>
      <c r="D908" s="2"/>
      <c r="F908" s="3"/>
      <c r="G908" s="314"/>
      <c r="H908" s="3"/>
    </row>
    <row r="909" ht="12.75" customHeight="1">
      <c r="A909" s="301"/>
      <c r="C909" s="1"/>
      <c r="D909" s="2"/>
      <c r="F909" s="3"/>
      <c r="G909" s="314"/>
      <c r="H909" s="3"/>
    </row>
    <row r="910" ht="12.75" customHeight="1">
      <c r="A910" s="301"/>
      <c r="C910" s="1"/>
      <c r="D910" s="2"/>
      <c r="F910" s="3"/>
      <c r="G910" s="314"/>
      <c r="H910" s="3"/>
    </row>
    <row r="911" ht="12.75" customHeight="1">
      <c r="A911" s="301"/>
      <c r="C911" s="1"/>
      <c r="D911" s="2"/>
      <c r="F911" s="3"/>
      <c r="G911" s="314"/>
      <c r="H911" s="3"/>
    </row>
    <row r="912" ht="12.75" customHeight="1">
      <c r="A912" s="301"/>
      <c r="C912" s="1"/>
      <c r="D912" s="2"/>
      <c r="F912" s="3"/>
      <c r="G912" s="314"/>
      <c r="H912" s="3"/>
    </row>
    <row r="913" ht="12.75" customHeight="1">
      <c r="A913" s="301"/>
      <c r="C913" s="1"/>
      <c r="D913" s="2"/>
      <c r="F913" s="3"/>
      <c r="G913" s="314"/>
      <c r="H913" s="3"/>
    </row>
    <row r="914" ht="12.75" customHeight="1">
      <c r="A914" s="301"/>
      <c r="C914" s="1"/>
      <c r="D914" s="2"/>
      <c r="F914" s="3"/>
      <c r="G914" s="314"/>
      <c r="H914" s="3"/>
    </row>
    <row r="915" ht="12.75" customHeight="1">
      <c r="A915" s="301"/>
      <c r="C915" s="1"/>
      <c r="D915" s="2"/>
      <c r="F915" s="3"/>
      <c r="G915" s="314"/>
      <c r="H915" s="3"/>
    </row>
    <row r="916" ht="12.75" customHeight="1">
      <c r="A916" s="301"/>
      <c r="C916" s="1"/>
      <c r="D916" s="2"/>
      <c r="F916" s="3"/>
      <c r="G916" s="314"/>
      <c r="H916" s="3"/>
    </row>
    <row r="917" ht="12.75" customHeight="1">
      <c r="A917" s="301"/>
      <c r="C917" s="1"/>
      <c r="D917" s="2"/>
      <c r="F917" s="3"/>
      <c r="G917" s="314"/>
      <c r="H917" s="3"/>
    </row>
    <row r="918" ht="12.75" customHeight="1">
      <c r="A918" s="301"/>
      <c r="C918" s="1"/>
      <c r="D918" s="2"/>
      <c r="F918" s="3"/>
      <c r="G918" s="314"/>
      <c r="H918" s="3"/>
    </row>
    <row r="919" ht="12.75" customHeight="1">
      <c r="A919" s="301"/>
      <c r="C919" s="1"/>
      <c r="D919" s="2"/>
      <c r="F919" s="3"/>
      <c r="G919" s="314"/>
      <c r="H919" s="3"/>
    </row>
    <row r="920" ht="12.75" customHeight="1">
      <c r="A920" s="301"/>
      <c r="C920" s="1"/>
      <c r="D920" s="2"/>
      <c r="F920" s="3"/>
      <c r="G920" s="314"/>
      <c r="H920" s="3"/>
    </row>
    <row r="921" ht="12.75" customHeight="1">
      <c r="A921" s="301"/>
      <c r="C921" s="1"/>
      <c r="D921" s="2"/>
      <c r="F921" s="3"/>
      <c r="G921" s="314"/>
      <c r="H921" s="3"/>
    </row>
    <row r="922" ht="12.75" customHeight="1">
      <c r="A922" s="301"/>
      <c r="C922" s="1"/>
      <c r="D922" s="2"/>
      <c r="F922" s="3"/>
      <c r="G922" s="314"/>
      <c r="H922" s="3"/>
    </row>
    <row r="923" ht="12.75" customHeight="1">
      <c r="A923" s="301"/>
      <c r="C923" s="1"/>
      <c r="D923" s="2"/>
      <c r="F923" s="3"/>
      <c r="G923" s="314"/>
      <c r="H923" s="3"/>
    </row>
    <row r="924" ht="12.75" customHeight="1">
      <c r="A924" s="301"/>
      <c r="C924" s="1"/>
      <c r="D924" s="2"/>
      <c r="F924" s="3"/>
      <c r="G924" s="314"/>
      <c r="H924" s="3"/>
    </row>
    <row r="925" ht="12.75" customHeight="1">
      <c r="A925" s="301"/>
      <c r="C925" s="1"/>
      <c r="D925" s="2"/>
      <c r="F925" s="3"/>
      <c r="G925" s="314"/>
      <c r="H925" s="3"/>
    </row>
    <row r="926" ht="12.75" customHeight="1">
      <c r="A926" s="301"/>
      <c r="C926" s="1"/>
      <c r="D926" s="2"/>
      <c r="F926" s="3"/>
      <c r="G926" s="314"/>
      <c r="H926" s="3"/>
    </row>
    <row r="927" ht="12.75" customHeight="1">
      <c r="A927" s="301"/>
      <c r="C927" s="1"/>
      <c r="D927" s="2"/>
      <c r="F927" s="3"/>
      <c r="G927" s="314"/>
      <c r="H927" s="3"/>
    </row>
    <row r="928" ht="12.75" customHeight="1">
      <c r="A928" s="301"/>
      <c r="C928" s="1"/>
      <c r="D928" s="2"/>
      <c r="F928" s="3"/>
      <c r="G928" s="314"/>
      <c r="H928" s="3"/>
    </row>
    <row r="929" ht="12.75" customHeight="1">
      <c r="A929" s="301"/>
      <c r="C929" s="1"/>
      <c r="D929" s="2"/>
      <c r="F929" s="3"/>
      <c r="G929" s="314"/>
      <c r="H929" s="3"/>
    </row>
    <row r="930" ht="12.75" customHeight="1">
      <c r="A930" s="301"/>
      <c r="C930" s="1"/>
      <c r="D930" s="2"/>
      <c r="F930" s="3"/>
      <c r="G930" s="314"/>
      <c r="H930" s="3"/>
    </row>
    <row r="931" ht="12.75" customHeight="1">
      <c r="A931" s="301"/>
      <c r="C931" s="1"/>
      <c r="D931" s="2"/>
      <c r="F931" s="3"/>
      <c r="G931" s="314"/>
      <c r="H931" s="3"/>
    </row>
    <row r="932" ht="12.75" customHeight="1">
      <c r="A932" s="301"/>
      <c r="C932" s="1"/>
      <c r="D932" s="2"/>
      <c r="F932" s="3"/>
      <c r="G932" s="314"/>
      <c r="H932" s="3"/>
    </row>
    <row r="933" ht="12.75" customHeight="1">
      <c r="A933" s="301"/>
      <c r="C933" s="1"/>
      <c r="D933" s="2"/>
      <c r="F933" s="3"/>
      <c r="G933" s="314"/>
      <c r="H933" s="3"/>
    </row>
    <row r="934" ht="12.75" customHeight="1">
      <c r="A934" s="301"/>
      <c r="C934" s="1"/>
      <c r="D934" s="2"/>
      <c r="F934" s="3"/>
      <c r="G934" s="314"/>
      <c r="H934" s="3"/>
    </row>
    <row r="935" ht="12.75" customHeight="1">
      <c r="A935" s="301"/>
      <c r="C935" s="1"/>
      <c r="D935" s="2"/>
      <c r="F935" s="3"/>
      <c r="G935" s="314"/>
      <c r="H935" s="3"/>
    </row>
    <row r="936" ht="12.75" customHeight="1">
      <c r="A936" s="301"/>
      <c r="C936" s="1"/>
      <c r="D936" s="2"/>
      <c r="F936" s="3"/>
      <c r="G936" s="314"/>
      <c r="H936" s="3"/>
    </row>
    <row r="937" ht="12.75" customHeight="1">
      <c r="A937" s="301"/>
      <c r="C937" s="1"/>
      <c r="D937" s="2"/>
      <c r="F937" s="3"/>
      <c r="G937" s="314"/>
      <c r="H937" s="3"/>
    </row>
    <row r="938" ht="12.75" customHeight="1">
      <c r="A938" s="301"/>
      <c r="C938" s="1"/>
      <c r="D938" s="2"/>
      <c r="F938" s="3"/>
      <c r="G938" s="314"/>
      <c r="H938" s="3"/>
    </row>
    <row r="939" ht="12.75" customHeight="1">
      <c r="A939" s="301"/>
      <c r="C939" s="1"/>
      <c r="D939" s="2"/>
      <c r="F939" s="3"/>
      <c r="G939" s="314"/>
      <c r="H939" s="3"/>
    </row>
    <row r="940" ht="12.75" customHeight="1">
      <c r="A940" s="301"/>
      <c r="C940" s="1"/>
      <c r="D940" s="2"/>
      <c r="F940" s="3"/>
      <c r="G940" s="314"/>
      <c r="H940" s="3"/>
    </row>
    <row r="941" ht="12.75" customHeight="1">
      <c r="A941" s="301"/>
      <c r="C941" s="1"/>
      <c r="D941" s="2"/>
      <c r="F941" s="3"/>
      <c r="G941" s="314"/>
      <c r="H941" s="3"/>
    </row>
    <row r="942" ht="12.75" customHeight="1">
      <c r="A942" s="301"/>
      <c r="C942" s="1"/>
      <c r="D942" s="2"/>
      <c r="F942" s="3"/>
      <c r="G942" s="314"/>
      <c r="H942" s="3"/>
    </row>
    <row r="943" ht="12.75" customHeight="1">
      <c r="A943" s="301"/>
      <c r="C943" s="1"/>
      <c r="D943" s="2"/>
      <c r="F943" s="3"/>
      <c r="G943" s="314"/>
      <c r="H943" s="3"/>
    </row>
    <row r="944" ht="12.75" customHeight="1">
      <c r="A944" s="301"/>
      <c r="C944" s="1"/>
      <c r="D944" s="2"/>
      <c r="F944" s="3"/>
      <c r="G944" s="314"/>
      <c r="H944" s="3"/>
    </row>
    <row r="945" ht="12.75" customHeight="1">
      <c r="A945" s="301"/>
      <c r="C945" s="1"/>
      <c r="D945" s="2"/>
      <c r="F945" s="3"/>
      <c r="G945" s="314"/>
      <c r="H945" s="3"/>
    </row>
    <row r="946" ht="12.75" customHeight="1">
      <c r="A946" s="301"/>
      <c r="C946" s="1"/>
      <c r="D946" s="2"/>
      <c r="F946" s="3"/>
      <c r="G946" s="314"/>
      <c r="H946" s="3"/>
    </row>
    <row r="947" ht="12.75" customHeight="1">
      <c r="A947" s="301"/>
      <c r="C947" s="1"/>
      <c r="D947" s="2"/>
      <c r="F947" s="3"/>
      <c r="G947" s="314"/>
      <c r="H947" s="3"/>
    </row>
    <row r="948" ht="12.75" customHeight="1">
      <c r="A948" s="301"/>
      <c r="C948" s="1"/>
      <c r="D948" s="2"/>
      <c r="F948" s="3"/>
      <c r="G948" s="314"/>
      <c r="H948" s="3"/>
    </row>
    <row r="949" ht="12.75" customHeight="1">
      <c r="A949" s="301"/>
      <c r="C949" s="1"/>
      <c r="D949" s="2"/>
      <c r="F949" s="3"/>
      <c r="G949" s="314"/>
      <c r="H949" s="3"/>
    </row>
    <row r="950" ht="12.75" customHeight="1">
      <c r="A950" s="301"/>
      <c r="C950" s="1"/>
      <c r="D950" s="2"/>
      <c r="F950" s="3"/>
      <c r="G950" s="314"/>
      <c r="H950" s="3"/>
    </row>
    <row r="951" ht="12.75" customHeight="1">
      <c r="A951" s="301"/>
      <c r="C951" s="1"/>
      <c r="D951" s="2"/>
      <c r="F951" s="3"/>
      <c r="G951" s="314"/>
      <c r="H951" s="3"/>
    </row>
    <row r="952" ht="12.75" customHeight="1">
      <c r="A952" s="301"/>
      <c r="C952" s="1"/>
      <c r="D952" s="2"/>
      <c r="F952" s="3"/>
      <c r="G952" s="314"/>
      <c r="H952" s="3"/>
    </row>
    <row r="953" ht="12.75" customHeight="1">
      <c r="A953" s="301"/>
      <c r="C953" s="1"/>
      <c r="D953" s="2"/>
      <c r="F953" s="3"/>
      <c r="G953" s="314"/>
      <c r="H953" s="3"/>
    </row>
    <row r="954" ht="12.75" customHeight="1">
      <c r="A954" s="301"/>
      <c r="C954" s="1"/>
      <c r="D954" s="2"/>
      <c r="F954" s="3"/>
      <c r="G954" s="314"/>
      <c r="H954" s="3"/>
    </row>
    <row r="955" ht="12.75" customHeight="1">
      <c r="A955" s="301"/>
      <c r="C955" s="1"/>
      <c r="D955" s="2"/>
      <c r="F955" s="3"/>
      <c r="G955" s="314"/>
      <c r="H955" s="3"/>
    </row>
    <row r="956" ht="12.75" customHeight="1">
      <c r="A956" s="301"/>
      <c r="C956" s="1"/>
      <c r="D956" s="2"/>
      <c r="F956" s="3"/>
      <c r="G956" s="314"/>
      <c r="H956" s="3"/>
    </row>
    <row r="957" ht="12.75" customHeight="1">
      <c r="A957" s="301"/>
      <c r="C957" s="1"/>
      <c r="D957" s="2"/>
      <c r="F957" s="3"/>
      <c r="G957" s="314"/>
      <c r="H957" s="3"/>
    </row>
    <row r="958" ht="12.75" customHeight="1">
      <c r="A958" s="301"/>
      <c r="C958" s="1"/>
      <c r="D958" s="2"/>
      <c r="F958" s="3"/>
      <c r="G958" s="314"/>
      <c r="H958" s="3"/>
    </row>
    <row r="959" ht="12.75" customHeight="1">
      <c r="A959" s="301"/>
      <c r="C959" s="1"/>
      <c r="D959" s="2"/>
      <c r="F959" s="3"/>
      <c r="G959" s="314"/>
      <c r="H959" s="3"/>
    </row>
    <row r="960" ht="12.75" customHeight="1">
      <c r="A960" s="301"/>
      <c r="C960" s="1"/>
      <c r="D960" s="2"/>
      <c r="F960" s="3"/>
      <c r="G960" s="314"/>
      <c r="H960" s="3"/>
    </row>
    <row r="961" ht="12.75" customHeight="1">
      <c r="A961" s="301"/>
      <c r="C961" s="1"/>
      <c r="D961" s="2"/>
      <c r="F961" s="3"/>
      <c r="G961" s="314"/>
      <c r="H961" s="3"/>
    </row>
    <row r="962" ht="12.75" customHeight="1">
      <c r="A962" s="301"/>
      <c r="C962" s="1"/>
      <c r="D962" s="2"/>
      <c r="F962" s="3"/>
      <c r="G962" s="314"/>
      <c r="H962" s="3"/>
    </row>
    <row r="963" ht="12.75" customHeight="1">
      <c r="A963" s="301"/>
      <c r="C963" s="1"/>
      <c r="D963" s="2"/>
      <c r="F963" s="3"/>
      <c r="G963" s="314"/>
      <c r="H963" s="3"/>
    </row>
    <row r="964" ht="12.75" customHeight="1">
      <c r="A964" s="301"/>
      <c r="C964" s="1"/>
      <c r="D964" s="2"/>
      <c r="F964" s="3"/>
      <c r="G964" s="314"/>
      <c r="H964" s="3"/>
    </row>
    <row r="965" ht="12.75" customHeight="1">
      <c r="A965" s="301"/>
      <c r="C965" s="1"/>
      <c r="D965" s="2"/>
      <c r="F965" s="3"/>
      <c r="G965" s="314"/>
      <c r="H965" s="3"/>
    </row>
    <row r="966" ht="12.75" customHeight="1">
      <c r="A966" s="301"/>
      <c r="C966" s="1"/>
      <c r="D966" s="2"/>
      <c r="F966" s="3"/>
      <c r="G966" s="314"/>
      <c r="H966" s="3"/>
    </row>
    <row r="967" ht="12.75" customHeight="1">
      <c r="A967" s="301"/>
      <c r="C967" s="1"/>
      <c r="D967" s="2"/>
      <c r="F967" s="3"/>
      <c r="G967" s="314"/>
      <c r="H967" s="3"/>
    </row>
    <row r="968" ht="12.75" customHeight="1">
      <c r="A968" s="301"/>
      <c r="C968" s="1"/>
      <c r="D968" s="2"/>
      <c r="F968" s="3"/>
      <c r="G968" s="314"/>
      <c r="H968" s="3"/>
    </row>
    <row r="969" ht="12.75" customHeight="1">
      <c r="A969" s="301"/>
      <c r="C969" s="1"/>
      <c r="D969" s="2"/>
      <c r="F969" s="3"/>
      <c r="G969" s="314"/>
      <c r="H969" s="3"/>
    </row>
    <row r="970" ht="12.75" customHeight="1">
      <c r="A970" s="301"/>
      <c r="C970" s="1"/>
      <c r="D970" s="2"/>
      <c r="F970" s="3"/>
      <c r="G970" s="314"/>
      <c r="H970" s="3"/>
    </row>
    <row r="971" ht="12.75" customHeight="1">
      <c r="A971" s="301"/>
      <c r="C971" s="1"/>
      <c r="D971" s="2"/>
      <c r="F971" s="3"/>
      <c r="G971" s="314"/>
      <c r="H971" s="3"/>
    </row>
    <row r="972" ht="12.75" customHeight="1">
      <c r="A972" s="301"/>
      <c r="C972" s="1"/>
      <c r="D972" s="2"/>
      <c r="F972" s="3"/>
      <c r="G972" s="314"/>
      <c r="H972" s="3"/>
    </row>
    <row r="973" ht="12.75" customHeight="1">
      <c r="A973" s="301"/>
      <c r="C973" s="1"/>
      <c r="D973" s="2"/>
      <c r="F973" s="3"/>
      <c r="G973" s="314"/>
      <c r="H973" s="3"/>
    </row>
    <row r="974" ht="12.75" customHeight="1">
      <c r="A974" s="301"/>
      <c r="C974" s="1"/>
      <c r="D974" s="2"/>
      <c r="F974" s="3"/>
      <c r="G974" s="314"/>
      <c r="H974" s="3"/>
    </row>
    <row r="975" ht="12.75" customHeight="1">
      <c r="A975" s="301"/>
      <c r="C975" s="1"/>
      <c r="D975" s="2"/>
      <c r="F975" s="3"/>
      <c r="G975" s="314"/>
      <c r="H975" s="3"/>
    </row>
    <row r="976" ht="12.75" customHeight="1">
      <c r="A976" s="301"/>
      <c r="C976" s="1"/>
      <c r="D976" s="2"/>
      <c r="F976" s="3"/>
      <c r="G976" s="314"/>
      <c r="H976" s="3"/>
    </row>
    <row r="977" ht="12.75" customHeight="1">
      <c r="A977" s="301"/>
      <c r="C977" s="1"/>
      <c r="D977" s="2"/>
      <c r="F977" s="3"/>
      <c r="G977" s="314"/>
      <c r="H977" s="3"/>
    </row>
    <row r="978" ht="12.75" customHeight="1">
      <c r="A978" s="301"/>
      <c r="C978" s="1"/>
      <c r="D978" s="2"/>
      <c r="F978" s="3"/>
      <c r="G978" s="314"/>
      <c r="H978" s="3"/>
    </row>
    <row r="979" ht="12.75" customHeight="1">
      <c r="A979" s="301"/>
      <c r="C979" s="1"/>
      <c r="D979" s="2"/>
      <c r="F979" s="3"/>
      <c r="G979" s="314"/>
      <c r="H979" s="3"/>
    </row>
    <row r="980" ht="12.75" customHeight="1">
      <c r="A980" s="301"/>
      <c r="C980" s="1"/>
      <c r="D980" s="2"/>
      <c r="F980" s="3"/>
      <c r="G980" s="314"/>
      <c r="H980" s="3"/>
    </row>
    <row r="981" ht="12.75" customHeight="1">
      <c r="A981" s="301"/>
      <c r="C981" s="1"/>
      <c r="D981" s="2"/>
      <c r="F981" s="3"/>
      <c r="G981" s="314"/>
      <c r="H981" s="3"/>
    </row>
    <row r="982" ht="12.75" customHeight="1">
      <c r="A982" s="301"/>
      <c r="C982" s="1"/>
      <c r="D982" s="2"/>
      <c r="F982" s="3"/>
      <c r="G982" s="314"/>
      <c r="H982" s="3"/>
    </row>
    <row r="983" ht="12.75" customHeight="1">
      <c r="A983" s="301"/>
      <c r="C983" s="1"/>
      <c r="D983" s="2"/>
      <c r="F983" s="3"/>
      <c r="G983" s="314"/>
      <c r="H983" s="3"/>
    </row>
    <row r="984" ht="12.75" customHeight="1">
      <c r="A984" s="301"/>
      <c r="C984" s="1"/>
      <c r="D984" s="2"/>
      <c r="F984" s="3"/>
      <c r="G984" s="314"/>
      <c r="H984" s="3"/>
    </row>
    <row r="985" ht="12.75" customHeight="1">
      <c r="A985" s="301"/>
      <c r="C985" s="1"/>
      <c r="D985" s="2"/>
      <c r="F985" s="3"/>
      <c r="G985" s="314"/>
      <c r="H985" s="3"/>
    </row>
    <row r="986" ht="12.75" customHeight="1">
      <c r="A986" s="301"/>
      <c r="C986" s="1"/>
      <c r="D986" s="2"/>
      <c r="F986" s="3"/>
      <c r="G986" s="314"/>
      <c r="H986" s="3"/>
    </row>
    <row r="987" ht="12.75" customHeight="1">
      <c r="A987" s="301"/>
      <c r="C987" s="1"/>
      <c r="D987" s="2"/>
      <c r="F987" s="3"/>
      <c r="G987" s="314"/>
      <c r="H987" s="3"/>
    </row>
    <row r="988" ht="12.75" customHeight="1">
      <c r="A988" s="301"/>
      <c r="C988" s="1"/>
      <c r="D988" s="2"/>
      <c r="F988" s="3"/>
      <c r="G988" s="314"/>
      <c r="H988" s="3"/>
    </row>
    <row r="989" ht="12.75" customHeight="1">
      <c r="A989" s="301"/>
      <c r="C989" s="1"/>
      <c r="D989" s="2"/>
      <c r="F989" s="3"/>
      <c r="G989" s="314"/>
      <c r="H989" s="3"/>
    </row>
    <row r="990" ht="12.75" customHeight="1">
      <c r="A990" s="301"/>
      <c r="C990" s="1"/>
      <c r="D990" s="2"/>
      <c r="F990" s="3"/>
      <c r="G990" s="314"/>
      <c r="H990" s="3"/>
    </row>
    <row r="991" ht="12.75" customHeight="1">
      <c r="A991" s="301"/>
      <c r="C991" s="1"/>
      <c r="D991" s="2"/>
      <c r="F991" s="3"/>
      <c r="G991" s="314"/>
      <c r="H991" s="3"/>
    </row>
    <row r="992" ht="12.75" customHeight="1">
      <c r="A992" s="301"/>
      <c r="C992" s="1"/>
      <c r="D992" s="2"/>
      <c r="F992" s="3"/>
      <c r="G992" s="314"/>
      <c r="H992" s="3"/>
    </row>
    <row r="993" ht="12.75" customHeight="1">
      <c r="A993" s="301"/>
      <c r="C993" s="1"/>
      <c r="D993" s="2"/>
      <c r="F993" s="3"/>
      <c r="G993" s="314"/>
      <c r="H993" s="3"/>
    </row>
    <row r="994" ht="12.75" customHeight="1">
      <c r="A994" s="301"/>
      <c r="C994" s="1"/>
      <c r="D994" s="2"/>
      <c r="F994" s="3"/>
      <c r="G994" s="314"/>
      <c r="H994" s="3"/>
    </row>
    <row r="995" ht="12.75" customHeight="1">
      <c r="A995" s="301"/>
      <c r="C995" s="1"/>
      <c r="D995" s="2"/>
      <c r="F995" s="3"/>
      <c r="G995" s="314"/>
      <c r="H995" s="3"/>
    </row>
    <row r="996" ht="12.75" customHeight="1">
      <c r="A996" s="301"/>
      <c r="C996" s="1"/>
      <c r="D996" s="2"/>
      <c r="F996" s="3"/>
      <c r="G996" s="314"/>
      <c r="H996" s="3"/>
    </row>
    <row r="997" ht="12.75" customHeight="1">
      <c r="A997" s="301"/>
      <c r="C997" s="1"/>
      <c r="D997" s="2"/>
      <c r="F997" s="3"/>
      <c r="G997" s="314"/>
      <c r="H997" s="3"/>
    </row>
    <row r="998" ht="12.75" customHeight="1">
      <c r="A998" s="301"/>
      <c r="C998" s="1"/>
      <c r="D998" s="2"/>
      <c r="F998" s="3"/>
      <c r="G998" s="314"/>
      <c r="H998" s="3"/>
    </row>
    <row r="999" ht="12.75" customHeight="1">
      <c r="A999" s="301"/>
      <c r="C999" s="1"/>
      <c r="D999" s="2"/>
      <c r="F999" s="3"/>
      <c r="G999" s="314"/>
      <c r="H999" s="3"/>
    </row>
    <row r="1000" ht="12.75" customHeight="1">
      <c r="A1000" s="301"/>
      <c r="C1000" s="1"/>
      <c r="D1000" s="2"/>
      <c r="F1000" s="3"/>
      <c r="G1000" s="314"/>
      <c r="H1000" s="3"/>
    </row>
    <row r="1001" ht="12.75" customHeight="1">
      <c r="A1001" s="301"/>
      <c r="C1001" s="1"/>
      <c r="D1001" s="2"/>
      <c r="F1001" s="3"/>
      <c r="G1001" s="314"/>
      <c r="H1001" s="3"/>
    </row>
    <row r="1002" ht="12.75" customHeight="1">
      <c r="A1002" s="301"/>
      <c r="C1002" s="1"/>
      <c r="D1002" s="2"/>
      <c r="F1002" s="3"/>
      <c r="G1002" s="314"/>
      <c r="H1002" s="3"/>
    </row>
    <row r="1003" ht="12.75" customHeight="1">
      <c r="A1003" s="301"/>
      <c r="C1003" s="1"/>
      <c r="D1003" s="2"/>
      <c r="F1003" s="3"/>
      <c r="G1003" s="314"/>
      <c r="H1003" s="3"/>
    </row>
    <row r="1004" ht="12.75" customHeight="1">
      <c r="A1004" s="301"/>
      <c r="C1004" s="1"/>
      <c r="D1004" s="2"/>
      <c r="F1004" s="3"/>
      <c r="G1004" s="314"/>
      <c r="H1004" s="3"/>
    </row>
    <row r="1005" ht="12.75" customHeight="1">
      <c r="A1005" s="301"/>
      <c r="C1005" s="1"/>
      <c r="D1005" s="2"/>
      <c r="F1005" s="3"/>
      <c r="G1005" s="314"/>
      <c r="H1005" s="3"/>
    </row>
    <row r="1006" ht="12.75" customHeight="1">
      <c r="A1006" s="301"/>
      <c r="C1006" s="1"/>
      <c r="D1006" s="2"/>
      <c r="F1006" s="3"/>
      <c r="G1006" s="314"/>
      <c r="H1006" s="3"/>
    </row>
    <row r="1007" ht="12.75" customHeight="1">
      <c r="A1007" s="301"/>
      <c r="C1007" s="1"/>
      <c r="D1007" s="2"/>
      <c r="F1007" s="3"/>
      <c r="G1007" s="314"/>
      <c r="H1007" s="3"/>
    </row>
    <row r="1008" ht="12.75" customHeight="1">
      <c r="A1008" s="301"/>
      <c r="C1008" s="1"/>
      <c r="D1008" s="2"/>
      <c r="F1008" s="3"/>
      <c r="G1008" s="314"/>
      <c r="H1008" s="3"/>
    </row>
    <row r="1009" ht="12.75" customHeight="1">
      <c r="A1009" s="301"/>
      <c r="C1009" s="1"/>
      <c r="D1009" s="2"/>
      <c r="F1009" s="3"/>
      <c r="G1009" s="314"/>
      <c r="H1009" s="3"/>
    </row>
    <row r="1010" ht="12.75" customHeight="1">
      <c r="A1010" s="301"/>
      <c r="C1010" s="1"/>
      <c r="D1010" s="2"/>
      <c r="F1010" s="3"/>
      <c r="G1010" s="314"/>
      <c r="H1010" s="3"/>
    </row>
    <row r="1011" ht="12.75" customHeight="1">
      <c r="A1011" s="301"/>
      <c r="C1011" s="1"/>
      <c r="D1011" s="2"/>
      <c r="F1011" s="3"/>
      <c r="G1011" s="314"/>
      <c r="H1011" s="3"/>
    </row>
    <row r="1012" ht="12.75" customHeight="1">
      <c r="A1012" s="301"/>
      <c r="C1012" s="1"/>
      <c r="D1012" s="2"/>
      <c r="F1012" s="3"/>
      <c r="G1012" s="314"/>
      <c r="H1012" s="3"/>
    </row>
    <row r="1013" ht="12.75" customHeight="1">
      <c r="A1013" s="301"/>
      <c r="C1013" s="1"/>
      <c r="D1013" s="2"/>
      <c r="F1013" s="3"/>
      <c r="G1013" s="314"/>
      <c r="H1013" s="3"/>
    </row>
    <row r="1014" ht="12.75" customHeight="1">
      <c r="A1014" s="301"/>
      <c r="C1014" s="1"/>
      <c r="D1014" s="2"/>
      <c r="F1014" s="3"/>
      <c r="G1014" s="314"/>
      <c r="H1014" s="3"/>
    </row>
    <row r="1015" ht="12.75" customHeight="1">
      <c r="A1015" s="301"/>
      <c r="C1015" s="1"/>
      <c r="D1015" s="2"/>
      <c r="F1015" s="3"/>
      <c r="G1015" s="314"/>
      <c r="H1015" s="3"/>
    </row>
    <row r="1016" ht="12.75" customHeight="1">
      <c r="A1016" s="301"/>
      <c r="C1016" s="1"/>
      <c r="D1016" s="2"/>
      <c r="F1016" s="3"/>
      <c r="G1016" s="314"/>
      <c r="H1016" s="3"/>
    </row>
    <row r="1017" ht="12.75" customHeight="1">
      <c r="A1017" s="301"/>
      <c r="C1017" s="1"/>
      <c r="D1017" s="2"/>
      <c r="F1017" s="3"/>
      <c r="G1017" s="314"/>
      <c r="H1017" s="3"/>
    </row>
    <row r="1018" ht="12.75" customHeight="1">
      <c r="A1018" s="301"/>
      <c r="C1018" s="1"/>
      <c r="D1018" s="2"/>
      <c r="F1018" s="3"/>
      <c r="G1018" s="314"/>
      <c r="H1018" s="3"/>
    </row>
    <row r="1019" ht="12.75" customHeight="1">
      <c r="A1019" s="301"/>
      <c r="C1019" s="1"/>
      <c r="D1019" s="2"/>
      <c r="F1019" s="3"/>
      <c r="G1019" s="314"/>
      <c r="H1019" s="3"/>
    </row>
    <row r="1020" ht="12.75" customHeight="1">
      <c r="A1020" s="301"/>
      <c r="C1020" s="1"/>
      <c r="D1020" s="2"/>
      <c r="F1020" s="3"/>
      <c r="G1020" s="314"/>
      <c r="H1020" s="3"/>
    </row>
    <row r="1021" ht="12.75" customHeight="1">
      <c r="A1021" s="301"/>
      <c r="C1021" s="1"/>
      <c r="D1021" s="2"/>
      <c r="F1021" s="3"/>
      <c r="G1021" s="314"/>
      <c r="H1021" s="3"/>
    </row>
    <row r="1022" ht="12.75" customHeight="1">
      <c r="A1022" s="301"/>
      <c r="C1022" s="1"/>
      <c r="D1022" s="2"/>
      <c r="F1022" s="3"/>
      <c r="G1022" s="314"/>
      <c r="H1022" s="3"/>
    </row>
    <row r="1023" ht="12.75" customHeight="1">
      <c r="A1023" s="301"/>
      <c r="C1023" s="1"/>
      <c r="D1023" s="2"/>
      <c r="F1023" s="3"/>
      <c r="G1023" s="314"/>
      <c r="H1023" s="3"/>
    </row>
    <row r="1024" ht="12.75" customHeight="1">
      <c r="A1024" s="301"/>
      <c r="C1024" s="1"/>
      <c r="D1024" s="2"/>
      <c r="F1024" s="3"/>
      <c r="G1024" s="314"/>
      <c r="H1024" s="3"/>
    </row>
    <row r="1025" ht="12.75" customHeight="1">
      <c r="A1025" s="301"/>
      <c r="C1025" s="1"/>
      <c r="D1025" s="2"/>
      <c r="F1025" s="3"/>
      <c r="G1025" s="314"/>
      <c r="H1025" s="3"/>
    </row>
    <row r="1026" ht="12.75" customHeight="1">
      <c r="A1026" s="301"/>
      <c r="C1026" s="1"/>
      <c r="D1026" s="2"/>
      <c r="F1026" s="3"/>
      <c r="G1026" s="314"/>
      <c r="H1026" s="3"/>
    </row>
    <row r="1027" ht="12.75" customHeight="1">
      <c r="A1027" s="301"/>
      <c r="C1027" s="1"/>
      <c r="D1027" s="2"/>
      <c r="F1027" s="3"/>
      <c r="G1027" s="314"/>
      <c r="H1027" s="3"/>
    </row>
    <row r="1028" ht="12.75" customHeight="1">
      <c r="A1028" s="301"/>
      <c r="C1028" s="1"/>
      <c r="D1028" s="2"/>
      <c r="F1028" s="3"/>
      <c r="G1028" s="314"/>
      <c r="H1028" s="3"/>
    </row>
    <row r="1029" ht="12.75" customHeight="1">
      <c r="A1029" s="301"/>
      <c r="C1029" s="1"/>
      <c r="D1029" s="2"/>
      <c r="F1029" s="3"/>
      <c r="G1029" s="314"/>
      <c r="H1029" s="3"/>
    </row>
    <row r="1030" ht="12.75" customHeight="1">
      <c r="A1030" s="301"/>
      <c r="C1030" s="1"/>
      <c r="D1030" s="2"/>
      <c r="F1030" s="3"/>
      <c r="G1030" s="314"/>
      <c r="H1030" s="3"/>
    </row>
    <row r="1031" ht="12.75" customHeight="1">
      <c r="A1031" s="301"/>
      <c r="C1031" s="1"/>
      <c r="D1031" s="2"/>
      <c r="F1031" s="3"/>
      <c r="G1031" s="314"/>
      <c r="H1031" s="3"/>
    </row>
    <row r="1032" ht="12.75" customHeight="1">
      <c r="A1032" s="301"/>
      <c r="C1032" s="1"/>
      <c r="D1032" s="2"/>
      <c r="F1032" s="3"/>
      <c r="G1032" s="314"/>
      <c r="H1032" s="3"/>
    </row>
    <row r="1033" ht="12.75" customHeight="1">
      <c r="A1033" s="301"/>
      <c r="C1033" s="1"/>
      <c r="D1033" s="2"/>
      <c r="F1033" s="3"/>
      <c r="G1033" s="314"/>
      <c r="H1033" s="3"/>
    </row>
    <row r="1034" ht="12.75" customHeight="1">
      <c r="A1034" s="301"/>
      <c r="C1034" s="1"/>
      <c r="D1034" s="2"/>
      <c r="F1034" s="3"/>
      <c r="G1034" s="314"/>
      <c r="H1034" s="3"/>
    </row>
    <row r="1035" ht="12.75" customHeight="1">
      <c r="A1035" s="301"/>
      <c r="C1035" s="1"/>
      <c r="D1035" s="2"/>
      <c r="F1035" s="3"/>
      <c r="G1035" s="314"/>
      <c r="H1035" s="3"/>
    </row>
    <row r="1036" ht="12.75" customHeight="1">
      <c r="A1036" s="301"/>
      <c r="C1036" s="1"/>
      <c r="D1036" s="2"/>
      <c r="F1036" s="3"/>
      <c r="G1036" s="314"/>
      <c r="H1036" s="3"/>
    </row>
    <row r="1037" ht="12.75" customHeight="1">
      <c r="A1037" s="301"/>
      <c r="C1037" s="1"/>
      <c r="D1037" s="2"/>
      <c r="F1037" s="3"/>
      <c r="G1037" s="314"/>
      <c r="H1037" s="3"/>
    </row>
    <row r="1038" ht="12.75" customHeight="1">
      <c r="A1038" s="301"/>
      <c r="C1038" s="1"/>
      <c r="D1038" s="2"/>
      <c r="F1038" s="3"/>
      <c r="G1038" s="314"/>
      <c r="H1038" s="3"/>
    </row>
    <row r="1039" ht="12.75" customHeight="1">
      <c r="A1039" s="301"/>
      <c r="C1039" s="1"/>
      <c r="D1039" s="2"/>
      <c r="F1039" s="3"/>
      <c r="G1039" s="314"/>
      <c r="H1039" s="3"/>
    </row>
    <row r="1040" ht="12.75" customHeight="1">
      <c r="A1040" s="301"/>
      <c r="C1040" s="1"/>
      <c r="D1040" s="2"/>
      <c r="F1040" s="3"/>
      <c r="G1040" s="314"/>
      <c r="H1040" s="3"/>
    </row>
    <row r="1041" ht="12.75" customHeight="1">
      <c r="A1041" s="301"/>
      <c r="C1041" s="1"/>
      <c r="D1041" s="2"/>
      <c r="F1041" s="3"/>
      <c r="G1041" s="314"/>
      <c r="H1041" s="3"/>
    </row>
    <row r="1042" ht="12.75" customHeight="1">
      <c r="A1042" s="301"/>
      <c r="C1042" s="1"/>
      <c r="D1042" s="2"/>
      <c r="F1042" s="3"/>
      <c r="G1042" s="314"/>
      <c r="H1042" s="3"/>
    </row>
    <row r="1043" ht="12.75" customHeight="1">
      <c r="A1043" s="301"/>
      <c r="C1043" s="1"/>
      <c r="D1043" s="2"/>
      <c r="F1043" s="3"/>
      <c r="G1043" s="314"/>
      <c r="H1043" s="3"/>
    </row>
    <row r="1044" ht="12.75" customHeight="1">
      <c r="A1044" s="301"/>
      <c r="C1044" s="1"/>
      <c r="D1044" s="2"/>
      <c r="F1044" s="3"/>
      <c r="G1044" s="314"/>
      <c r="H1044" s="3"/>
    </row>
    <row r="1045" ht="12.75" customHeight="1">
      <c r="A1045" s="301"/>
      <c r="C1045" s="1"/>
      <c r="D1045" s="2"/>
      <c r="F1045" s="3"/>
      <c r="G1045" s="314"/>
      <c r="H1045" s="3"/>
    </row>
    <row r="1046" ht="12.75" customHeight="1">
      <c r="A1046" s="301"/>
      <c r="C1046" s="1"/>
      <c r="D1046" s="2"/>
      <c r="F1046" s="3"/>
      <c r="G1046" s="314"/>
      <c r="H1046" s="3"/>
    </row>
    <row r="1047" ht="12.75" customHeight="1">
      <c r="A1047" s="301"/>
      <c r="C1047" s="1"/>
      <c r="D1047" s="2"/>
      <c r="F1047" s="3"/>
      <c r="G1047" s="314"/>
      <c r="H1047" s="3"/>
    </row>
    <row r="1048" ht="12.75" customHeight="1">
      <c r="A1048" s="301"/>
      <c r="C1048" s="1"/>
      <c r="D1048" s="2"/>
      <c r="F1048" s="3"/>
      <c r="G1048" s="314"/>
      <c r="H1048" s="3"/>
    </row>
    <row r="1049" ht="12.75" customHeight="1">
      <c r="A1049" s="301"/>
      <c r="C1049" s="1"/>
      <c r="D1049" s="2"/>
      <c r="F1049" s="3"/>
      <c r="G1049" s="314"/>
      <c r="H1049" s="3"/>
    </row>
    <row r="1050" ht="12.75" customHeight="1">
      <c r="A1050" s="301"/>
      <c r="C1050" s="1"/>
      <c r="D1050" s="2"/>
      <c r="F1050" s="3"/>
      <c r="G1050" s="314"/>
      <c r="H1050" s="3"/>
    </row>
    <row r="1051" ht="12.75" customHeight="1">
      <c r="A1051" s="301"/>
      <c r="C1051" s="1"/>
      <c r="D1051" s="2"/>
      <c r="F1051" s="3"/>
      <c r="G1051" s="314"/>
      <c r="H1051" s="3"/>
    </row>
    <row r="1052" ht="12.75" customHeight="1">
      <c r="A1052" s="301"/>
      <c r="C1052" s="1"/>
      <c r="D1052" s="2"/>
      <c r="F1052" s="3"/>
      <c r="G1052" s="314"/>
      <c r="H1052" s="3"/>
    </row>
    <row r="1053" ht="12.75" customHeight="1">
      <c r="A1053" s="301"/>
      <c r="C1053" s="1"/>
      <c r="D1053" s="2"/>
      <c r="F1053" s="3"/>
      <c r="G1053" s="314"/>
      <c r="H1053" s="3"/>
    </row>
    <row r="1054" ht="12.75" customHeight="1">
      <c r="A1054" s="301"/>
      <c r="C1054" s="1"/>
      <c r="D1054" s="2"/>
      <c r="F1054" s="3"/>
      <c r="G1054" s="314"/>
      <c r="H1054" s="3"/>
    </row>
    <row r="1055" ht="12.75" customHeight="1">
      <c r="A1055" s="301"/>
      <c r="C1055" s="1"/>
      <c r="D1055" s="2"/>
      <c r="F1055" s="3"/>
      <c r="G1055" s="314"/>
      <c r="H1055" s="3"/>
    </row>
    <row r="1056" ht="12.75" customHeight="1">
      <c r="A1056" s="301"/>
      <c r="C1056" s="1"/>
      <c r="D1056" s="2"/>
      <c r="F1056" s="3"/>
      <c r="G1056" s="314"/>
      <c r="H1056" s="3"/>
    </row>
    <row r="1057" ht="12.75" customHeight="1">
      <c r="A1057" s="301"/>
      <c r="C1057" s="1"/>
      <c r="D1057" s="2"/>
      <c r="F1057" s="3"/>
      <c r="G1057" s="314"/>
      <c r="H1057" s="3"/>
    </row>
    <row r="1058" ht="12.75" customHeight="1">
      <c r="A1058" s="301"/>
      <c r="C1058" s="1"/>
      <c r="D1058" s="2"/>
      <c r="F1058" s="3"/>
      <c r="G1058" s="314"/>
      <c r="H1058" s="3"/>
    </row>
    <row r="1059" ht="12.75" customHeight="1">
      <c r="A1059" s="301"/>
      <c r="C1059" s="1"/>
      <c r="D1059" s="2"/>
      <c r="F1059" s="3"/>
      <c r="G1059" s="314"/>
      <c r="H1059" s="3"/>
    </row>
    <row r="1060" ht="12.75" customHeight="1">
      <c r="A1060" s="301"/>
      <c r="C1060" s="1"/>
      <c r="D1060" s="2"/>
      <c r="F1060" s="3"/>
      <c r="G1060" s="314"/>
      <c r="H1060" s="3"/>
    </row>
    <row r="1061" ht="12.75" customHeight="1">
      <c r="A1061" s="301"/>
      <c r="C1061" s="1"/>
      <c r="D1061" s="2"/>
      <c r="F1061" s="3"/>
      <c r="G1061" s="314"/>
      <c r="H1061" s="3"/>
    </row>
    <row r="1062" ht="12.75" customHeight="1">
      <c r="A1062" s="301"/>
      <c r="C1062" s="1"/>
      <c r="D1062" s="2"/>
      <c r="F1062" s="3"/>
      <c r="G1062" s="314"/>
      <c r="H1062" s="3"/>
    </row>
    <row r="1063" ht="12.75" customHeight="1">
      <c r="A1063" s="301"/>
      <c r="C1063" s="1"/>
      <c r="D1063" s="2"/>
      <c r="F1063" s="3"/>
      <c r="G1063" s="314"/>
      <c r="H1063" s="3"/>
    </row>
    <row r="1064" ht="12.75" customHeight="1">
      <c r="A1064" s="301"/>
      <c r="C1064" s="1"/>
      <c r="D1064" s="2"/>
      <c r="F1064" s="3"/>
      <c r="G1064" s="314"/>
      <c r="H1064" s="3"/>
    </row>
    <row r="1065" ht="12.75" customHeight="1">
      <c r="A1065" s="301"/>
      <c r="C1065" s="1"/>
      <c r="D1065" s="2"/>
      <c r="F1065" s="3"/>
      <c r="G1065" s="314"/>
      <c r="H1065" s="3"/>
    </row>
    <row r="1066" ht="12.75" customHeight="1">
      <c r="A1066" s="301"/>
      <c r="C1066" s="1"/>
      <c r="D1066" s="2"/>
      <c r="F1066" s="3"/>
      <c r="G1066" s="314"/>
      <c r="H1066" s="3"/>
    </row>
    <row r="1067" ht="12.75" customHeight="1">
      <c r="A1067" s="301"/>
      <c r="C1067" s="1"/>
      <c r="D1067" s="2"/>
      <c r="F1067" s="3"/>
      <c r="G1067" s="314"/>
      <c r="H1067" s="3"/>
    </row>
    <row r="1068" ht="12.75" customHeight="1">
      <c r="A1068" s="301"/>
      <c r="C1068" s="1"/>
      <c r="D1068" s="2"/>
      <c r="F1068" s="3"/>
      <c r="G1068" s="314"/>
      <c r="H1068" s="3"/>
    </row>
    <row r="1069" ht="12.75" customHeight="1">
      <c r="A1069" s="301"/>
      <c r="C1069" s="1"/>
      <c r="D1069" s="2"/>
      <c r="F1069" s="3"/>
      <c r="G1069" s="314"/>
      <c r="H1069" s="3"/>
    </row>
    <row r="1070" ht="12.75" customHeight="1">
      <c r="A1070" s="301"/>
      <c r="C1070" s="1"/>
      <c r="D1070" s="2"/>
      <c r="F1070" s="3"/>
      <c r="G1070" s="314"/>
      <c r="H1070" s="3"/>
    </row>
    <row r="1071" ht="12.75" customHeight="1">
      <c r="A1071" s="301"/>
      <c r="C1071" s="1"/>
      <c r="D1071" s="2"/>
      <c r="F1071" s="3"/>
      <c r="G1071" s="314"/>
      <c r="H1071" s="3"/>
    </row>
    <row r="1072" ht="12.75" customHeight="1">
      <c r="A1072" s="301"/>
      <c r="C1072" s="1"/>
      <c r="D1072" s="2"/>
      <c r="F1072" s="3"/>
      <c r="G1072" s="314"/>
      <c r="H1072" s="3"/>
    </row>
    <row r="1073" ht="12.75" customHeight="1">
      <c r="A1073" s="301"/>
      <c r="C1073" s="1"/>
      <c r="D1073" s="2"/>
      <c r="F1073" s="3"/>
      <c r="G1073" s="314"/>
      <c r="H1073" s="3"/>
    </row>
    <row r="1074" ht="12.75" customHeight="1">
      <c r="A1074" s="301"/>
      <c r="C1074" s="1"/>
      <c r="D1074" s="2"/>
      <c r="F1074" s="3"/>
      <c r="G1074" s="314"/>
      <c r="H1074" s="3"/>
    </row>
    <row r="1075" ht="12.75" customHeight="1">
      <c r="A1075" s="301"/>
      <c r="C1075" s="1"/>
      <c r="D1075" s="2"/>
      <c r="F1075" s="3"/>
      <c r="G1075" s="314"/>
      <c r="H1075" s="3"/>
    </row>
    <row r="1076" ht="12.75" customHeight="1">
      <c r="A1076" s="301"/>
      <c r="C1076" s="1"/>
      <c r="D1076" s="2"/>
      <c r="F1076" s="3"/>
      <c r="G1076" s="314"/>
      <c r="H1076" s="3"/>
    </row>
    <row r="1077" ht="12.75" customHeight="1">
      <c r="A1077" s="301"/>
      <c r="C1077" s="1"/>
      <c r="D1077" s="2"/>
      <c r="F1077" s="3"/>
      <c r="G1077" s="314"/>
      <c r="H1077" s="3"/>
    </row>
    <row r="1078" ht="12.75" customHeight="1">
      <c r="A1078" s="301"/>
      <c r="C1078" s="1"/>
      <c r="D1078" s="2"/>
      <c r="F1078" s="3"/>
      <c r="G1078" s="314"/>
      <c r="H1078" s="3"/>
    </row>
    <row r="1079" ht="12.75" customHeight="1">
      <c r="A1079" s="301"/>
      <c r="C1079" s="1"/>
      <c r="D1079" s="2"/>
      <c r="F1079" s="3"/>
      <c r="G1079" s="314"/>
      <c r="H1079" s="3"/>
    </row>
    <row r="1080" ht="12.75" customHeight="1">
      <c r="A1080" s="301"/>
      <c r="C1080" s="1"/>
      <c r="D1080" s="2"/>
      <c r="F1080" s="3"/>
      <c r="G1080" s="314"/>
      <c r="H1080" s="3"/>
    </row>
    <row r="1081" ht="12.75" customHeight="1">
      <c r="A1081" s="301"/>
      <c r="C1081" s="1"/>
      <c r="D1081" s="2"/>
      <c r="F1081" s="3"/>
      <c r="G1081" s="314"/>
      <c r="H1081" s="3"/>
    </row>
    <row r="1082" ht="12.75" customHeight="1">
      <c r="A1082" s="301"/>
      <c r="C1082" s="1"/>
      <c r="D1082" s="2"/>
      <c r="F1082" s="3"/>
      <c r="G1082" s="314"/>
      <c r="H1082" s="3"/>
    </row>
    <row r="1083" ht="12.75" customHeight="1">
      <c r="A1083" s="301"/>
      <c r="C1083" s="1"/>
      <c r="D1083" s="2"/>
      <c r="F1083" s="3"/>
      <c r="G1083" s="314"/>
      <c r="H1083" s="3"/>
    </row>
    <row r="1084" ht="12.75" customHeight="1">
      <c r="A1084" s="301"/>
      <c r="C1084" s="1"/>
      <c r="D1084" s="2"/>
      <c r="F1084" s="3"/>
      <c r="G1084" s="314"/>
      <c r="H1084" s="3"/>
    </row>
    <row r="1085" ht="12.75" customHeight="1">
      <c r="A1085" s="301"/>
      <c r="C1085" s="1"/>
      <c r="D1085" s="2"/>
      <c r="F1085" s="3"/>
      <c r="G1085" s="314"/>
      <c r="H1085" s="3"/>
    </row>
    <row r="1086" ht="12.75" customHeight="1">
      <c r="A1086" s="301"/>
      <c r="C1086" s="1"/>
      <c r="D1086" s="2"/>
      <c r="F1086" s="3"/>
      <c r="G1086" s="314"/>
      <c r="H1086" s="3"/>
    </row>
    <row r="1087" ht="12.75" customHeight="1">
      <c r="A1087" s="301"/>
      <c r="C1087" s="1"/>
      <c r="D1087" s="2"/>
      <c r="F1087" s="3"/>
      <c r="G1087" s="314"/>
      <c r="H1087" s="3"/>
    </row>
    <row r="1088" ht="12.75" customHeight="1">
      <c r="A1088" s="301"/>
      <c r="C1088" s="1"/>
      <c r="D1088" s="2"/>
      <c r="F1088" s="3"/>
      <c r="G1088" s="314"/>
      <c r="H1088" s="3"/>
    </row>
    <row r="1089" ht="12.75" customHeight="1">
      <c r="A1089" s="301"/>
      <c r="C1089" s="1"/>
      <c r="D1089" s="2"/>
      <c r="F1089" s="3"/>
      <c r="G1089" s="314"/>
      <c r="H1089" s="3"/>
    </row>
    <row r="1090" ht="12.75" customHeight="1">
      <c r="A1090" s="301"/>
      <c r="C1090" s="1"/>
      <c r="D1090" s="2"/>
      <c r="F1090" s="3"/>
      <c r="G1090" s="314"/>
      <c r="H1090" s="3"/>
    </row>
    <row r="1091" ht="12.75" customHeight="1">
      <c r="A1091" s="301"/>
      <c r="C1091" s="1"/>
      <c r="D1091" s="2"/>
      <c r="F1091" s="3"/>
      <c r="G1091" s="314"/>
      <c r="H1091" s="3"/>
    </row>
    <row r="1092" ht="12.75" customHeight="1">
      <c r="A1092" s="301"/>
      <c r="C1092" s="1"/>
      <c r="D1092" s="2"/>
      <c r="F1092" s="3"/>
      <c r="G1092" s="314"/>
      <c r="H1092" s="3"/>
    </row>
    <row r="1093" ht="12.75" customHeight="1">
      <c r="A1093" s="301"/>
      <c r="C1093" s="1"/>
      <c r="D1093" s="2"/>
      <c r="F1093" s="3"/>
      <c r="G1093" s="314"/>
      <c r="H1093" s="3"/>
    </row>
    <row r="1094" ht="12.75" customHeight="1">
      <c r="A1094" s="301"/>
      <c r="C1094" s="1"/>
      <c r="D1094" s="2"/>
      <c r="F1094" s="3"/>
      <c r="G1094" s="314"/>
      <c r="H1094" s="3"/>
    </row>
    <row r="1095" ht="12.75" customHeight="1">
      <c r="A1095" s="301"/>
      <c r="C1095" s="1"/>
      <c r="D1095" s="2"/>
      <c r="F1095" s="3"/>
      <c r="G1095" s="314"/>
      <c r="H1095" s="3"/>
    </row>
    <row r="1096" ht="12.75" customHeight="1">
      <c r="A1096" s="301"/>
      <c r="C1096" s="1"/>
      <c r="D1096" s="2"/>
      <c r="F1096" s="3"/>
      <c r="G1096" s="314"/>
      <c r="H1096" s="3"/>
    </row>
    <row r="1097" ht="12.75" customHeight="1">
      <c r="A1097" s="301"/>
      <c r="C1097" s="1"/>
      <c r="D1097" s="2"/>
      <c r="F1097" s="3"/>
      <c r="G1097" s="314"/>
      <c r="H1097" s="3"/>
    </row>
    <row r="1098" ht="12.75" customHeight="1">
      <c r="A1098" s="301"/>
      <c r="C1098" s="1"/>
      <c r="D1098" s="2"/>
      <c r="F1098" s="3"/>
      <c r="G1098" s="314"/>
      <c r="H1098" s="3"/>
    </row>
    <row r="1099" ht="12.75" customHeight="1">
      <c r="A1099" s="301"/>
      <c r="C1099" s="1"/>
      <c r="D1099" s="2"/>
      <c r="F1099" s="3"/>
      <c r="G1099" s="314"/>
      <c r="H1099" s="3"/>
    </row>
    <row r="1100" ht="12.75" customHeight="1">
      <c r="A1100" s="301"/>
      <c r="C1100" s="1"/>
      <c r="D1100" s="2"/>
      <c r="F1100" s="3"/>
      <c r="G1100" s="314"/>
      <c r="H1100" s="3"/>
    </row>
    <row r="1101" ht="12.75" customHeight="1">
      <c r="A1101" s="301"/>
      <c r="C1101" s="1"/>
      <c r="D1101" s="2"/>
      <c r="F1101" s="3"/>
      <c r="G1101" s="314"/>
      <c r="H1101" s="3"/>
    </row>
    <row r="1102" ht="12.75" customHeight="1">
      <c r="A1102" s="301"/>
      <c r="C1102" s="1"/>
      <c r="D1102" s="2"/>
      <c r="F1102" s="3"/>
      <c r="G1102" s="314"/>
      <c r="H1102" s="3"/>
    </row>
    <row r="1103" ht="12.75" customHeight="1">
      <c r="A1103" s="301"/>
      <c r="C1103" s="1"/>
      <c r="D1103" s="2"/>
      <c r="F1103" s="3"/>
      <c r="G1103" s="314"/>
      <c r="H1103" s="3"/>
    </row>
    <row r="1104" ht="12.75" customHeight="1">
      <c r="A1104" s="301"/>
      <c r="C1104" s="1"/>
      <c r="D1104" s="2"/>
      <c r="F1104" s="3"/>
      <c r="G1104" s="314"/>
      <c r="H1104" s="3"/>
    </row>
    <row r="1105" ht="12.75" customHeight="1">
      <c r="A1105" s="301"/>
      <c r="C1105" s="1"/>
      <c r="D1105" s="2"/>
      <c r="F1105" s="3"/>
      <c r="G1105" s="314"/>
      <c r="H1105" s="3"/>
    </row>
    <row r="1106" ht="12.75" customHeight="1">
      <c r="A1106" s="301"/>
      <c r="C1106" s="1"/>
      <c r="D1106" s="2"/>
      <c r="F1106" s="3"/>
      <c r="G1106" s="314"/>
      <c r="H1106" s="3"/>
    </row>
    <row r="1107" ht="12.75" customHeight="1">
      <c r="A1107" s="301"/>
      <c r="C1107" s="1"/>
      <c r="D1107" s="2"/>
      <c r="F1107" s="3"/>
      <c r="G1107" s="314"/>
      <c r="H1107" s="3"/>
    </row>
    <row r="1108" ht="12.75" customHeight="1">
      <c r="A1108" s="301"/>
      <c r="C1108" s="1"/>
      <c r="D1108" s="2"/>
      <c r="F1108" s="3"/>
      <c r="G1108" s="314"/>
      <c r="H1108" s="3"/>
    </row>
    <row r="1109" ht="12.75" customHeight="1">
      <c r="A1109" s="301"/>
      <c r="C1109" s="1"/>
      <c r="D1109" s="2"/>
      <c r="F1109" s="3"/>
      <c r="G1109" s="314"/>
      <c r="H1109" s="3"/>
    </row>
    <row r="1110" ht="12.75" customHeight="1">
      <c r="A1110" s="301"/>
      <c r="C1110" s="1"/>
      <c r="D1110" s="2"/>
      <c r="F1110" s="3"/>
      <c r="G1110" s="314"/>
      <c r="H1110" s="3"/>
    </row>
    <row r="1111" ht="12.75" customHeight="1">
      <c r="A1111" s="301"/>
      <c r="C1111" s="1"/>
      <c r="D1111" s="2"/>
      <c r="F1111" s="3"/>
      <c r="G1111" s="314"/>
      <c r="H1111" s="3"/>
    </row>
    <row r="1112" ht="12.75" customHeight="1">
      <c r="A1112" s="301"/>
      <c r="C1112" s="1"/>
      <c r="D1112" s="2"/>
      <c r="F1112" s="3"/>
      <c r="G1112" s="314"/>
      <c r="H1112" s="3"/>
    </row>
    <row r="1113" ht="12.75" customHeight="1">
      <c r="A1113" s="301"/>
      <c r="C1113" s="1"/>
      <c r="D1113" s="2"/>
      <c r="F1113" s="3"/>
      <c r="G1113" s="314"/>
      <c r="H1113" s="3"/>
    </row>
    <row r="1114" ht="12.75" customHeight="1">
      <c r="A1114" s="301"/>
      <c r="C1114" s="1"/>
      <c r="D1114" s="2"/>
      <c r="F1114" s="3"/>
      <c r="G1114" s="314"/>
      <c r="H1114" s="3"/>
    </row>
    <row r="1115" ht="12.75" customHeight="1">
      <c r="A1115" s="301"/>
      <c r="C1115" s="1"/>
      <c r="D1115" s="2"/>
      <c r="F1115" s="3"/>
      <c r="G1115" s="314"/>
      <c r="H1115" s="3"/>
    </row>
    <row r="1116" ht="12.75" customHeight="1">
      <c r="A1116" s="301"/>
      <c r="C1116" s="1"/>
      <c r="D1116" s="2"/>
      <c r="F1116" s="3"/>
      <c r="G1116" s="314"/>
      <c r="H1116" s="3"/>
    </row>
    <row r="1117" ht="12.75" customHeight="1">
      <c r="A1117" s="301"/>
      <c r="C1117" s="1"/>
      <c r="D1117" s="2"/>
      <c r="F1117" s="3"/>
      <c r="G1117" s="314"/>
      <c r="H1117" s="3"/>
    </row>
    <row r="1118" ht="12.75" customHeight="1">
      <c r="A1118" s="301"/>
      <c r="C1118" s="1"/>
      <c r="D1118" s="2"/>
      <c r="F1118" s="3"/>
      <c r="G1118" s="314"/>
      <c r="H1118" s="3"/>
    </row>
    <row r="1119" ht="12.75" customHeight="1">
      <c r="A1119" s="301"/>
      <c r="C1119" s="1"/>
      <c r="D1119" s="2"/>
      <c r="F1119" s="3"/>
      <c r="G1119" s="314"/>
      <c r="H1119" s="3"/>
    </row>
    <row r="1120" ht="12.75" customHeight="1">
      <c r="A1120" s="301"/>
      <c r="C1120" s="1"/>
      <c r="D1120" s="2"/>
      <c r="F1120" s="3"/>
      <c r="G1120" s="314"/>
      <c r="H1120" s="3"/>
    </row>
    <row r="1121" ht="12.75" customHeight="1">
      <c r="A1121" s="301"/>
      <c r="C1121" s="1"/>
      <c r="D1121" s="2"/>
      <c r="F1121" s="3"/>
      <c r="G1121" s="314"/>
      <c r="H1121" s="3"/>
    </row>
    <row r="1122" ht="12.75" customHeight="1">
      <c r="A1122" s="301"/>
      <c r="C1122" s="1"/>
      <c r="D1122" s="2"/>
      <c r="F1122" s="3"/>
      <c r="G1122" s="314"/>
      <c r="H1122" s="3"/>
    </row>
    <row r="1123" ht="12.75" customHeight="1">
      <c r="A1123" s="301"/>
      <c r="C1123" s="1"/>
      <c r="D1123" s="2"/>
      <c r="F1123" s="3"/>
      <c r="G1123" s="314"/>
      <c r="H1123" s="3"/>
    </row>
    <row r="1124" ht="12.75" customHeight="1">
      <c r="A1124" s="301"/>
      <c r="C1124" s="1"/>
      <c r="D1124" s="2"/>
      <c r="F1124" s="3"/>
      <c r="G1124" s="314"/>
      <c r="H1124" s="3"/>
    </row>
    <row r="1125" ht="12.75" customHeight="1">
      <c r="A1125" s="301"/>
      <c r="C1125" s="1"/>
      <c r="D1125" s="2"/>
      <c r="F1125" s="3"/>
      <c r="G1125" s="314"/>
      <c r="H1125" s="3"/>
    </row>
    <row r="1126" ht="12.75" customHeight="1">
      <c r="A1126" s="301"/>
      <c r="C1126" s="1"/>
      <c r="D1126" s="2"/>
      <c r="F1126" s="3"/>
      <c r="G1126" s="314"/>
      <c r="H1126" s="3"/>
    </row>
    <row r="1127" ht="12.75" customHeight="1">
      <c r="A1127" s="301"/>
      <c r="C1127" s="1"/>
      <c r="D1127" s="2"/>
      <c r="F1127" s="3"/>
      <c r="G1127" s="314"/>
      <c r="H1127" s="3"/>
    </row>
    <row r="1128" ht="12.75" customHeight="1">
      <c r="A1128" s="301"/>
      <c r="C1128" s="1"/>
      <c r="D1128" s="2"/>
      <c r="F1128" s="3"/>
      <c r="G1128" s="314"/>
      <c r="H1128" s="3"/>
    </row>
    <row r="1129" ht="12.75" customHeight="1">
      <c r="A1129" s="301"/>
      <c r="C1129" s="1"/>
      <c r="D1129" s="2"/>
      <c r="F1129" s="3"/>
      <c r="G1129" s="314"/>
      <c r="H1129" s="3"/>
    </row>
    <row r="1130" ht="12.75" customHeight="1">
      <c r="A1130" s="301"/>
      <c r="C1130" s="1"/>
      <c r="D1130" s="2"/>
      <c r="F1130" s="3"/>
      <c r="G1130" s="314"/>
      <c r="H1130" s="3"/>
    </row>
    <row r="1131" ht="12.75" customHeight="1">
      <c r="A1131" s="301"/>
      <c r="C1131" s="1"/>
      <c r="D1131" s="2"/>
      <c r="F1131" s="3"/>
      <c r="G1131" s="314"/>
      <c r="H1131" s="3"/>
    </row>
    <row r="1132" ht="12.75" customHeight="1">
      <c r="A1132" s="301"/>
      <c r="C1132" s="1"/>
      <c r="D1132" s="2"/>
      <c r="F1132" s="3"/>
      <c r="G1132" s="314"/>
      <c r="H1132" s="3"/>
    </row>
    <row r="1133" ht="12.75" customHeight="1">
      <c r="A1133" s="301"/>
      <c r="C1133" s="1"/>
      <c r="D1133" s="2"/>
      <c r="F1133" s="3"/>
      <c r="G1133" s="314"/>
      <c r="H1133" s="3"/>
    </row>
    <row r="1134" ht="12.75" customHeight="1">
      <c r="A1134" s="301"/>
      <c r="C1134" s="1"/>
      <c r="D1134" s="2"/>
      <c r="F1134" s="3"/>
      <c r="G1134" s="314"/>
      <c r="H1134" s="3"/>
    </row>
    <row r="1135" ht="12.75" customHeight="1">
      <c r="A1135" s="301"/>
      <c r="C1135" s="1"/>
      <c r="D1135" s="2"/>
      <c r="F1135" s="3"/>
      <c r="G1135" s="314"/>
      <c r="H1135" s="3"/>
    </row>
    <row r="1136" ht="12.75" customHeight="1">
      <c r="A1136" s="301"/>
      <c r="C1136" s="1"/>
      <c r="D1136" s="2"/>
      <c r="F1136" s="3"/>
      <c r="G1136" s="314"/>
      <c r="H1136" s="3"/>
    </row>
    <row r="1137" ht="12.75" customHeight="1">
      <c r="A1137" s="301"/>
      <c r="C1137" s="1"/>
      <c r="D1137" s="2"/>
      <c r="F1137" s="3"/>
      <c r="G1137" s="314"/>
      <c r="H1137" s="3"/>
    </row>
    <row r="1138" ht="12.75" customHeight="1">
      <c r="A1138" s="301"/>
      <c r="C1138" s="1"/>
      <c r="D1138" s="2"/>
      <c r="F1138" s="3"/>
      <c r="G1138" s="314"/>
      <c r="H1138" s="3"/>
    </row>
    <row r="1139" ht="12.75" customHeight="1">
      <c r="A1139" s="301"/>
      <c r="C1139" s="1"/>
      <c r="D1139" s="2"/>
      <c r="F1139" s="3"/>
      <c r="G1139" s="314"/>
      <c r="H1139" s="3"/>
    </row>
    <row r="1140" ht="12.75" customHeight="1">
      <c r="A1140" s="301"/>
      <c r="C1140" s="1"/>
      <c r="D1140" s="2"/>
      <c r="F1140" s="3"/>
      <c r="G1140" s="314"/>
      <c r="H1140" s="3"/>
    </row>
    <row r="1141" ht="12.75" customHeight="1">
      <c r="A1141" s="301"/>
      <c r="C1141" s="1"/>
      <c r="D1141" s="2"/>
      <c r="F1141" s="3"/>
      <c r="G1141" s="314"/>
      <c r="H1141" s="3"/>
    </row>
    <row r="1142" ht="12.75" customHeight="1">
      <c r="A1142" s="301"/>
      <c r="C1142" s="1"/>
      <c r="D1142" s="2"/>
      <c r="F1142" s="3"/>
      <c r="G1142" s="314"/>
      <c r="H1142" s="3"/>
    </row>
    <row r="1143" ht="12.75" customHeight="1">
      <c r="A1143" s="301"/>
      <c r="C1143" s="1"/>
      <c r="D1143" s="2"/>
      <c r="F1143" s="3"/>
      <c r="G1143" s="314"/>
      <c r="H1143" s="3"/>
    </row>
    <row r="1144" ht="12.75" customHeight="1">
      <c r="A1144" s="301"/>
      <c r="C1144" s="1"/>
      <c r="D1144" s="2"/>
      <c r="F1144" s="3"/>
      <c r="G1144" s="314"/>
      <c r="H1144" s="3"/>
    </row>
    <row r="1145" ht="12.75" customHeight="1">
      <c r="A1145" s="301"/>
      <c r="C1145" s="1"/>
      <c r="D1145" s="2"/>
      <c r="F1145" s="3"/>
      <c r="G1145" s="314"/>
      <c r="H1145" s="3"/>
    </row>
    <row r="1146" ht="12.75" customHeight="1">
      <c r="A1146" s="301"/>
      <c r="C1146" s="1"/>
      <c r="D1146" s="2"/>
      <c r="F1146" s="3"/>
      <c r="G1146" s="314"/>
      <c r="H1146" s="3"/>
    </row>
    <row r="1147" ht="12.75" customHeight="1">
      <c r="A1147" s="301"/>
      <c r="C1147" s="1"/>
      <c r="D1147" s="2"/>
      <c r="F1147" s="3"/>
      <c r="G1147" s="314"/>
      <c r="H1147" s="3"/>
    </row>
    <row r="1148" ht="12.75" customHeight="1">
      <c r="A1148" s="301"/>
      <c r="C1148" s="1"/>
      <c r="D1148" s="2"/>
      <c r="F1148" s="3"/>
      <c r="G1148" s="314"/>
      <c r="H1148" s="3"/>
    </row>
    <row r="1149" ht="12.75" customHeight="1">
      <c r="A1149" s="301"/>
      <c r="C1149" s="1"/>
      <c r="D1149" s="2"/>
      <c r="F1149" s="3"/>
      <c r="G1149" s="314"/>
      <c r="H1149" s="3"/>
    </row>
    <row r="1150" ht="12.75" customHeight="1">
      <c r="A1150" s="301"/>
      <c r="C1150" s="1"/>
      <c r="D1150" s="2"/>
      <c r="F1150" s="3"/>
      <c r="G1150" s="314"/>
      <c r="H1150" s="3"/>
    </row>
    <row r="1151" ht="12.75" customHeight="1">
      <c r="A1151" s="301"/>
      <c r="C1151" s="1"/>
      <c r="D1151" s="2"/>
      <c r="F1151" s="3"/>
      <c r="G1151" s="314"/>
      <c r="H1151" s="3"/>
    </row>
    <row r="1152" ht="12.75" customHeight="1">
      <c r="A1152" s="301"/>
      <c r="C1152" s="1"/>
      <c r="D1152" s="2"/>
      <c r="F1152" s="3"/>
      <c r="G1152" s="314"/>
      <c r="H1152" s="3"/>
    </row>
    <row r="1153" ht="12.75" customHeight="1">
      <c r="A1153" s="301"/>
      <c r="C1153" s="1"/>
      <c r="D1153" s="2"/>
      <c r="F1153" s="3"/>
      <c r="G1153" s="314"/>
      <c r="H1153" s="3"/>
    </row>
    <row r="1154" ht="12.75" customHeight="1">
      <c r="A1154" s="301"/>
      <c r="C1154" s="1"/>
      <c r="D1154" s="2"/>
      <c r="F1154" s="3"/>
      <c r="G1154" s="314"/>
      <c r="H1154" s="3"/>
    </row>
    <row r="1155" ht="12.75" customHeight="1">
      <c r="A1155" s="301"/>
      <c r="C1155" s="1"/>
      <c r="D1155" s="2"/>
      <c r="F1155" s="3"/>
      <c r="G1155" s="314"/>
      <c r="H1155" s="3"/>
    </row>
    <row r="1156" ht="12.75" customHeight="1">
      <c r="A1156" s="301"/>
      <c r="C1156" s="1"/>
      <c r="D1156" s="2"/>
      <c r="F1156" s="3"/>
      <c r="G1156" s="314"/>
      <c r="H1156" s="3"/>
    </row>
    <row r="1157" ht="12.75" customHeight="1">
      <c r="A1157" s="301"/>
      <c r="C1157" s="1"/>
      <c r="D1157" s="2"/>
      <c r="F1157" s="3"/>
      <c r="G1157" s="314"/>
      <c r="H1157" s="3"/>
    </row>
    <row r="1158" ht="12.75" customHeight="1">
      <c r="A1158" s="301"/>
      <c r="C1158" s="1"/>
      <c r="D1158" s="2"/>
      <c r="F1158" s="3"/>
      <c r="G1158" s="314"/>
      <c r="H1158" s="3"/>
    </row>
    <row r="1159" ht="12.75" customHeight="1">
      <c r="A1159" s="301"/>
      <c r="C1159" s="1"/>
      <c r="D1159" s="2"/>
      <c r="F1159" s="3"/>
      <c r="G1159" s="314"/>
      <c r="H1159" s="3"/>
    </row>
    <row r="1160" ht="12.75" customHeight="1">
      <c r="A1160" s="301"/>
      <c r="C1160" s="1"/>
      <c r="D1160" s="2"/>
      <c r="F1160" s="3"/>
      <c r="G1160" s="314"/>
      <c r="H1160" s="3"/>
    </row>
    <row r="1161" ht="12.75" customHeight="1">
      <c r="A1161" s="301"/>
      <c r="C1161" s="1"/>
      <c r="D1161" s="2"/>
      <c r="F1161" s="3"/>
      <c r="G1161" s="314"/>
      <c r="H1161" s="3"/>
    </row>
    <row r="1162" ht="12.75" customHeight="1">
      <c r="A1162" s="301"/>
      <c r="C1162" s="1"/>
      <c r="D1162" s="2"/>
      <c r="F1162" s="3"/>
      <c r="G1162" s="314"/>
      <c r="H1162" s="3"/>
    </row>
    <row r="1163" ht="12.75" customHeight="1">
      <c r="A1163" s="301"/>
      <c r="C1163" s="1"/>
      <c r="D1163" s="2"/>
      <c r="F1163" s="3"/>
      <c r="G1163" s="314"/>
      <c r="H1163" s="3"/>
    </row>
    <row r="1164" ht="12.75" customHeight="1">
      <c r="A1164" s="301"/>
      <c r="C1164" s="1"/>
      <c r="D1164" s="2"/>
      <c r="F1164" s="3"/>
      <c r="G1164" s="314"/>
      <c r="H1164" s="3"/>
    </row>
    <row r="1165" ht="12.75" customHeight="1">
      <c r="A1165" s="301"/>
      <c r="C1165" s="1"/>
      <c r="D1165" s="2"/>
      <c r="F1165" s="3"/>
      <c r="G1165" s="314"/>
      <c r="H1165" s="3"/>
    </row>
    <row r="1166" ht="12.75" customHeight="1">
      <c r="A1166" s="301"/>
      <c r="C1166" s="1"/>
      <c r="D1166" s="2"/>
      <c r="F1166" s="3"/>
      <c r="G1166" s="314"/>
      <c r="H1166" s="3"/>
    </row>
    <row r="1167" ht="12.75" customHeight="1">
      <c r="A1167" s="301"/>
      <c r="C1167" s="1"/>
      <c r="D1167" s="2"/>
      <c r="F1167" s="3"/>
      <c r="G1167" s="314"/>
      <c r="H1167" s="3"/>
    </row>
    <row r="1168" ht="12.75" customHeight="1">
      <c r="A1168" s="301"/>
      <c r="C1168" s="1"/>
      <c r="D1168" s="2"/>
      <c r="F1168" s="3"/>
      <c r="G1168" s="314"/>
      <c r="H1168" s="3"/>
    </row>
    <row r="1169" ht="12.75" customHeight="1">
      <c r="A1169" s="301"/>
      <c r="C1169" s="1"/>
      <c r="D1169" s="2"/>
      <c r="F1169" s="3"/>
      <c r="G1169" s="314"/>
      <c r="H1169" s="3"/>
    </row>
    <row r="1170" ht="12.75" customHeight="1">
      <c r="A1170" s="301"/>
      <c r="C1170" s="1"/>
      <c r="D1170" s="2"/>
      <c r="F1170" s="3"/>
      <c r="G1170" s="314"/>
      <c r="H1170" s="3"/>
    </row>
    <row r="1171" ht="12.75" customHeight="1">
      <c r="A1171" s="301"/>
      <c r="C1171" s="1"/>
      <c r="D1171" s="2"/>
      <c r="F1171" s="3"/>
      <c r="G1171" s="314"/>
      <c r="H1171" s="3"/>
    </row>
    <row r="1172" ht="12.75" customHeight="1">
      <c r="A1172" s="301"/>
      <c r="C1172" s="1"/>
      <c r="D1172" s="2"/>
      <c r="F1172" s="3"/>
      <c r="G1172" s="314"/>
      <c r="H1172" s="3"/>
    </row>
    <row r="1173" ht="12.75" customHeight="1">
      <c r="A1173" s="301"/>
      <c r="C1173" s="1"/>
      <c r="D1173" s="2"/>
      <c r="F1173" s="3"/>
      <c r="G1173" s="314"/>
      <c r="H1173" s="3"/>
    </row>
    <row r="1174" ht="12.75" customHeight="1">
      <c r="A1174" s="301"/>
      <c r="C1174" s="1"/>
      <c r="D1174" s="2"/>
      <c r="F1174" s="3"/>
      <c r="G1174" s="314"/>
      <c r="H1174" s="3"/>
    </row>
    <row r="1175" ht="12.75" customHeight="1">
      <c r="A1175" s="301"/>
      <c r="C1175" s="1"/>
      <c r="D1175" s="2"/>
      <c r="F1175" s="3"/>
      <c r="G1175" s="314"/>
      <c r="H1175" s="3"/>
    </row>
    <row r="1176" ht="12.75" customHeight="1">
      <c r="A1176" s="301"/>
      <c r="C1176" s="1"/>
      <c r="D1176" s="2"/>
      <c r="F1176" s="3"/>
      <c r="G1176" s="314"/>
      <c r="H1176" s="3"/>
    </row>
    <row r="1177" ht="12.75" customHeight="1">
      <c r="A1177" s="301"/>
      <c r="C1177" s="1"/>
      <c r="D1177" s="2"/>
      <c r="F1177" s="3"/>
      <c r="G1177" s="314"/>
      <c r="H1177" s="3"/>
    </row>
    <row r="1178" ht="12.75" customHeight="1">
      <c r="A1178" s="301"/>
      <c r="C1178" s="1"/>
      <c r="D1178" s="2"/>
      <c r="F1178" s="3"/>
      <c r="G1178" s="314"/>
      <c r="H1178" s="3"/>
    </row>
    <row r="1179" ht="12.75" customHeight="1">
      <c r="A1179" s="301"/>
      <c r="C1179" s="1"/>
      <c r="D1179" s="2"/>
      <c r="F1179" s="3"/>
      <c r="G1179" s="314"/>
      <c r="H1179" s="3"/>
    </row>
    <row r="1180" ht="12.75" customHeight="1">
      <c r="A1180" s="301"/>
      <c r="C1180" s="1"/>
      <c r="D1180" s="2"/>
      <c r="F1180" s="3"/>
      <c r="G1180" s="314"/>
      <c r="H1180" s="3"/>
    </row>
    <row r="1181" ht="12.75" customHeight="1">
      <c r="A1181" s="301"/>
      <c r="C1181" s="1"/>
      <c r="D1181" s="2"/>
      <c r="F1181" s="3"/>
      <c r="G1181" s="314"/>
      <c r="H1181" s="3"/>
    </row>
    <row r="1182" ht="12.75" customHeight="1">
      <c r="A1182" s="301"/>
      <c r="C1182" s="1"/>
      <c r="D1182" s="2"/>
      <c r="F1182" s="3"/>
      <c r="G1182" s="314"/>
      <c r="H1182" s="3"/>
    </row>
    <row r="1183" ht="12.75" customHeight="1">
      <c r="A1183" s="301"/>
      <c r="C1183" s="1"/>
      <c r="D1183" s="2"/>
      <c r="F1183" s="3"/>
      <c r="G1183" s="314"/>
      <c r="H1183" s="3"/>
    </row>
    <row r="1184" ht="12.75" customHeight="1">
      <c r="A1184" s="301"/>
      <c r="C1184" s="1"/>
      <c r="D1184" s="2"/>
      <c r="F1184" s="3"/>
      <c r="G1184" s="314"/>
      <c r="H1184" s="3"/>
    </row>
    <row r="1185" ht="12.75" customHeight="1">
      <c r="A1185" s="301"/>
      <c r="C1185" s="1"/>
      <c r="D1185" s="2"/>
      <c r="F1185" s="3"/>
      <c r="G1185" s="314"/>
      <c r="H1185" s="3"/>
    </row>
    <row r="1186" ht="12.75" customHeight="1">
      <c r="A1186" s="301"/>
      <c r="C1186" s="1"/>
      <c r="D1186" s="2"/>
      <c r="F1186" s="3"/>
      <c r="G1186" s="314"/>
      <c r="H1186" s="3"/>
    </row>
    <row r="1187" ht="12.75" customHeight="1">
      <c r="A1187" s="301"/>
      <c r="C1187" s="1"/>
      <c r="D1187" s="2"/>
      <c r="F1187" s="3"/>
      <c r="G1187" s="314"/>
      <c r="H1187" s="3"/>
    </row>
    <row r="1188" ht="12.75" customHeight="1">
      <c r="A1188" s="301"/>
      <c r="C1188" s="1"/>
      <c r="D1188" s="2"/>
      <c r="F1188" s="3"/>
      <c r="G1188" s="314"/>
      <c r="H1188" s="3"/>
    </row>
    <row r="1189" ht="12.75" customHeight="1">
      <c r="A1189" s="301"/>
      <c r="C1189" s="1"/>
      <c r="D1189" s="2"/>
      <c r="F1189" s="3"/>
      <c r="G1189" s="314"/>
      <c r="H1189" s="3"/>
    </row>
    <row r="1190" ht="12.75" customHeight="1">
      <c r="A1190" s="301"/>
      <c r="C1190" s="1"/>
      <c r="D1190" s="2"/>
      <c r="F1190" s="3"/>
      <c r="G1190" s="314"/>
      <c r="H1190" s="3"/>
    </row>
    <row r="1191" ht="12.75" customHeight="1">
      <c r="A1191" s="301"/>
      <c r="C1191" s="1"/>
      <c r="D1191" s="2"/>
      <c r="F1191" s="3"/>
      <c r="G1191" s="314"/>
      <c r="H1191" s="3"/>
    </row>
    <row r="1192" ht="12.75" customHeight="1">
      <c r="A1192" s="301"/>
      <c r="C1192" s="1"/>
      <c r="D1192" s="2"/>
      <c r="F1192" s="3"/>
      <c r="G1192" s="314"/>
      <c r="H1192" s="3"/>
    </row>
    <row r="1193" ht="12.75" customHeight="1">
      <c r="A1193" s="301"/>
      <c r="C1193" s="1"/>
      <c r="D1193" s="2"/>
      <c r="F1193" s="3"/>
      <c r="G1193" s="314"/>
      <c r="H1193" s="3"/>
    </row>
    <row r="1194" ht="12.75" customHeight="1">
      <c r="A1194" s="301"/>
      <c r="C1194" s="1"/>
      <c r="D1194" s="2"/>
      <c r="F1194" s="3"/>
      <c r="G1194" s="314"/>
      <c r="H1194" s="3"/>
    </row>
    <row r="1195" ht="12.75" customHeight="1">
      <c r="A1195" s="301"/>
      <c r="C1195" s="1"/>
      <c r="D1195" s="2"/>
      <c r="F1195" s="3"/>
      <c r="G1195" s="314"/>
      <c r="H1195" s="3"/>
    </row>
    <row r="1196" ht="12.75" customHeight="1">
      <c r="A1196" s="301"/>
      <c r="C1196" s="1"/>
      <c r="D1196" s="2"/>
      <c r="F1196" s="3"/>
      <c r="G1196" s="314"/>
      <c r="H1196" s="3"/>
    </row>
    <row r="1197" ht="12.75" customHeight="1">
      <c r="A1197" s="301"/>
      <c r="C1197" s="1"/>
      <c r="D1197" s="2"/>
      <c r="F1197" s="3"/>
      <c r="G1197" s="314"/>
      <c r="H1197" s="3"/>
    </row>
    <row r="1198" ht="12.75" customHeight="1">
      <c r="A1198" s="301"/>
      <c r="C1198" s="1"/>
      <c r="D1198" s="2"/>
      <c r="F1198" s="3"/>
      <c r="G1198" s="314"/>
      <c r="H1198" s="3"/>
    </row>
    <row r="1199" ht="12.75" customHeight="1">
      <c r="A1199" s="301"/>
      <c r="C1199" s="1"/>
      <c r="D1199" s="2"/>
      <c r="F1199" s="3"/>
      <c r="G1199" s="314"/>
      <c r="H1199" s="3"/>
    </row>
    <row r="1200" ht="12.75" customHeight="1">
      <c r="A1200" s="301"/>
      <c r="C1200" s="1"/>
      <c r="D1200" s="2"/>
      <c r="F1200" s="3"/>
      <c r="G1200" s="314"/>
      <c r="H1200" s="3"/>
    </row>
    <row r="1201" ht="12.75" customHeight="1">
      <c r="A1201" s="301"/>
      <c r="C1201" s="1"/>
      <c r="D1201" s="2"/>
      <c r="F1201" s="3"/>
      <c r="G1201" s="314"/>
      <c r="H1201" s="3"/>
    </row>
    <row r="1202" ht="12.75" customHeight="1">
      <c r="A1202" s="301"/>
      <c r="C1202" s="1"/>
      <c r="D1202" s="2"/>
      <c r="F1202" s="3"/>
      <c r="G1202" s="314"/>
      <c r="H1202" s="3"/>
    </row>
    <row r="1203" ht="12.75" customHeight="1">
      <c r="A1203" s="301"/>
      <c r="C1203" s="1"/>
      <c r="D1203" s="2"/>
      <c r="F1203" s="3"/>
      <c r="G1203" s="314"/>
      <c r="H1203" s="3"/>
    </row>
    <row r="1204" ht="12.75" customHeight="1">
      <c r="A1204" s="301"/>
      <c r="C1204" s="1"/>
      <c r="D1204" s="2"/>
      <c r="F1204" s="3"/>
      <c r="G1204" s="314"/>
      <c r="H1204" s="3"/>
    </row>
    <row r="1205" ht="12.75" customHeight="1">
      <c r="A1205" s="301"/>
      <c r="C1205" s="1"/>
      <c r="D1205" s="2"/>
      <c r="F1205" s="3"/>
      <c r="G1205" s="314"/>
      <c r="H1205" s="3"/>
    </row>
    <row r="1206" ht="12.75" customHeight="1">
      <c r="A1206" s="301"/>
      <c r="C1206" s="1"/>
      <c r="D1206" s="2"/>
      <c r="F1206" s="3"/>
      <c r="G1206" s="314"/>
      <c r="H1206" s="3"/>
    </row>
    <row r="1207" ht="12.75" customHeight="1">
      <c r="A1207" s="301"/>
      <c r="C1207" s="1"/>
      <c r="D1207" s="2"/>
      <c r="F1207" s="3"/>
      <c r="G1207" s="314"/>
      <c r="H1207" s="3"/>
    </row>
    <row r="1208" ht="12.75" customHeight="1">
      <c r="A1208" s="301"/>
      <c r="C1208" s="1"/>
      <c r="D1208" s="2"/>
      <c r="F1208" s="3"/>
      <c r="G1208" s="314"/>
      <c r="H1208" s="3"/>
    </row>
    <row r="1209" ht="12.75" customHeight="1">
      <c r="A1209" s="301"/>
      <c r="C1209" s="1"/>
      <c r="D1209" s="2"/>
      <c r="F1209" s="3"/>
      <c r="G1209" s="314"/>
      <c r="H1209" s="3"/>
    </row>
    <row r="1210" ht="12.75" customHeight="1">
      <c r="A1210" s="301"/>
      <c r="C1210" s="1"/>
      <c r="D1210" s="2"/>
      <c r="F1210" s="3"/>
      <c r="G1210" s="314"/>
      <c r="H1210" s="3"/>
    </row>
    <row r="1211" ht="12.75" customHeight="1">
      <c r="A1211" s="301"/>
      <c r="C1211" s="1"/>
      <c r="D1211" s="2"/>
      <c r="F1211" s="3"/>
      <c r="G1211" s="314"/>
      <c r="H1211" s="3"/>
    </row>
    <row r="1212" ht="12.75" customHeight="1">
      <c r="A1212" s="301"/>
      <c r="C1212" s="1"/>
      <c r="D1212" s="2"/>
      <c r="F1212" s="3"/>
      <c r="G1212" s="314"/>
      <c r="H1212" s="3"/>
    </row>
    <row r="1213" ht="12.75" customHeight="1">
      <c r="A1213" s="301"/>
      <c r="C1213" s="1"/>
      <c r="D1213" s="2"/>
      <c r="F1213" s="3"/>
      <c r="G1213" s="314"/>
      <c r="H1213" s="3"/>
    </row>
    <row r="1214" ht="12.75" customHeight="1">
      <c r="A1214" s="301"/>
      <c r="C1214" s="1"/>
      <c r="D1214" s="2"/>
      <c r="F1214" s="3"/>
      <c r="G1214" s="314"/>
      <c r="H1214" s="3"/>
    </row>
    <row r="1215" ht="12.75" customHeight="1">
      <c r="A1215" s="301"/>
      <c r="C1215" s="1"/>
      <c r="D1215" s="2"/>
      <c r="F1215" s="3"/>
      <c r="G1215" s="314"/>
      <c r="H1215" s="3"/>
    </row>
    <row r="1216" ht="12.75" customHeight="1">
      <c r="A1216" s="301"/>
      <c r="C1216" s="1"/>
      <c r="D1216" s="2"/>
      <c r="F1216" s="3"/>
      <c r="G1216" s="314"/>
      <c r="H1216" s="3"/>
    </row>
    <row r="1217" ht="12.75" customHeight="1">
      <c r="A1217" s="301"/>
      <c r="C1217" s="1"/>
      <c r="D1217" s="2"/>
      <c r="F1217" s="3"/>
      <c r="G1217" s="314"/>
      <c r="H1217" s="3"/>
    </row>
    <row r="1218" ht="12.75" customHeight="1">
      <c r="A1218" s="301"/>
      <c r="C1218" s="1"/>
      <c r="D1218" s="2"/>
      <c r="F1218" s="3"/>
      <c r="G1218" s="314"/>
      <c r="H1218" s="3"/>
    </row>
    <row r="1219" ht="12.75" customHeight="1">
      <c r="A1219" s="301"/>
      <c r="C1219" s="1"/>
      <c r="D1219" s="2"/>
      <c r="F1219" s="3"/>
      <c r="G1219" s="314"/>
      <c r="H1219" s="3"/>
    </row>
    <row r="1220" ht="12.75" customHeight="1">
      <c r="A1220" s="301"/>
      <c r="C1220" s="1"/>
      <c r="D1220" s="2"/>
      <c r="F1220" s="3"/>
      <c r="G1220" s="314"/>
      <c r="H1220" s="3"/>
    </row>
    <row r="1221" ht="12.75" customHeight="1">
      <c r="A1221" s="301"/>
      <c r="C1221" s="1"/>
      <c r="D1221" s="2"/>
      <c r="F1221" s="3"/>
      <c r="G1221" s="314"/>
      <c r="H1221" s="3"/>
    </row>
    <row r="1222" ht="12.75" customHeight="1">
      <c r="A1222" s="301"/>
      <c r="C1222" s="1"/>
      <c r="D1222" s="2"/>
      <c r="F1222" s="3"/>
      <c r="G1222" s="314"/>
      <c r="H1222" s="3"/>
    </row>
    <row r="1223" ht="12.75" customHeight="1">
      <c r="A1223" s="301"/>
      <c r="C1223" s="1"/>
      <c r="D1223" s="2"/>
      <c r="F1223" s="3"/>
      <c r="G1223" s="314"/>
      <c r="H1223" s="3"/>
    </row>
    <row r="1224" ht="12.75" customHeight="1">
      <c r="A1224" s="301"/>
      <c r="C1224" s="1"/>
      <c r="D1224" s="2"/>
      <c r="F1224" s="3"/>
      <c r="G1224" s="314"/>
      <c r="H1224" s="3"/>
    </row>
    <row r="1225" ht="12.75" customHeight="1">
      <c r="A1225" s="301"/>
      <c r="C1225" s="1"/>
      <c r="D1225" s="2"/>
      <c r="F1225" s="3"/>
      <c r="G1225" s="314"/>
      <c r="H1225" s="3"/>
    </row>
    <row r="1226" ht="12.75" customHeight="1">
      <c r="A1226" s="301"/>
      <c r="C1226" s="1"/>
      <c r="D1226" s="2"/>
      <c r="F1226" s="3"/>
      <c r="G1226" s="314"/>
      <c r="H1226" s="3"/>
    </row>
    <row r="1227" ht="12.75" customHeight="1">
      <c r="A1227" s="301"/>
      <c r="C1227" s="1"/>
      <c r="D1227" s="2"/>
      <c r="F1227" s="3"/>
      <c r="G1227" s="314"/>
      <c r="H1227" s="3"/>
    </row>
    <row r="1228" ht="12.75" customHeight="1">
      <c r="A1228" s="301"/>
      <c r="C1228" s="1"/>
      <c r="D1228" s="2"/>
      <c r="F1228" s="3"/>
      <c r="G1228" s="314"/>
      <c r="H1228" s="3"/>
    </row>
    <row r="1229" ht="12.75" customHeight="1">
      <c r="A1229" s="301"/>
      <c r="C1229" s="1"/>
      <c r="D1229" s="2"/>
      <c r="F1229" s="3"/>
      <c r="G1229" s="314"/>
      <c r="H1229" s="3"/>
    </row>
    <row r="1230" ht="12.75" customHeight="1">
      <c r="A1230" s="301"/>
      <c r="C1230" s="1"/>
      <c r="D1230" s="2"/>
      <c r="F1230" s="3"/>
      <c r="G1230" s="314"/>
      <c r="H1230" s="3"/>
    </row>
    <row r="1231" ht="12.75" customHeight="1">
      <c r="A1231" s="301"/>
      <c r="C1231" s="1"/>
      <c r="D1231" s="2"/>
      <c r="F1231" s="3"/>
      <c r="G1231" s="314"/>
      <c r="H1231" s="3"/>
    </row>
    <row r="1232" ht="12.75" customHeight="1">
      <c r="A1232" s="301"/>
      <c r="C1232" s="1"/>
      <c r="D1232" s="2"/>
      <c r="F1232" s="3"/>
      <c r="G1232" s="314"/>
      <c r="H1232" s="3"/>
    </row>
    <row r="1233" ht="12.75" customHeight="1">
      <c r="A1233" s="301"/>
      <c r="C1233" s="1"/>
      <c r="D1233" s="2"/>
      <c r="F1233" s="3"/>
      <c r="G1233" s="314"/>
      <c r="H1233" s="3"/>
    </row>
    <row r="1234" ht="12.75" customHeight="1">
      <c r="A1234" s="301"/>
      <c r="C1234" s="1"/>
      <c r="D1234" s="2"/>
      <c r="F1234" s="3"/>
      <c r="G1234" s="314"/>
      <c r="H1234" s="3"/>
    </row>
    <row r="1235" ht="12.75" customHeight="1">
      <c r="A1235" s="301"/>
      <c r="C1235" s="1"/>
      <c r="D1235" s="2"/>
      <c r="F1235" s="3"/>
      <c r="G1235" s="314"/>
      <c r="H1235" s="3"/>
    </row>
    <row r="1236" ht="12.75" customHeight="1">
      <c r="A1236" s="301"/>
      <c r="C1236" s="1"/>
      <c r="D1236" s="2"/>
      <c r="F1236" s="3"/>
      <c r="G1236" s="314"/>
      <c r="H1236" s="3"/>
    </row>
    <row r="1237" ht="12.75" customHeight="1">
      <c r="A1237" s="301"/>
      <c r="C1237" s="1"/>
      <c r="D1237" s="2"/>
      <c r="F1237" s="3"/>
      <c r="G1237" s="314"/>
      <c r="H1237" s="3"/>
    </row>
    <row r="1238" ht="12.75" customHeight="1">
      <c r="A1238" s="301"/>
      <c r="C1238" s="1"/>
      <c r="D1238" s="2"/>
      <c r="F1238" s="3"/>
      <c r="G1238" s="314"/>
      <c r="H1238" s="3"/>
    </row>
    <row r="1239" ht="12.75" customHeight="1">
      <c r="A1239" s="301"/>
      <c r="C1239" s="1"/>
      <c r="D1239" s="2"/>
      <c r="F1239" s="3"/>
      <c r="G1239" s="314"/>
      <c r="H1239" s="3"/>
    </row>
    <row r="1240" ht="12.75" customHeight="1">
      <c r="A1240" s="301"/>
      <c r="C1240" s="1"/>
      <c r="D1240" s="2"/>
      <c r="F1240" s="3"/>
      <c r="G1240" s="314"/>
      <c r="H1240" s="3"/>
    </row>
    <row r="1241" ht="12.75" customHeight="1">
      <c r="A1241" s="301"/>
      <c r="C1241" s="1"/>
      <c r="D1241" s="2"/>
      <c r="F1241" s="3"/>
      <c r="G1241" s="314"/>
      <c r="H1241" s="3"/>
    </row>
    <row r="1242" ht="12.75" customHeight="1">
      <c r="A1242" s="301"/>
      <c r="C1242" s="1"/>
      <c r="D1242" s="2"/>
      <c r="F1242" s="3"/>
      <c r="G1242" s="314"/>
      <c r="H1242" s="3"/>
    </row>
    <row r="1243" ht="12.75" customHeight="1">
      <c r="A1243" s="301"/>
      <c r="C1243" s="1"/>
      <c r="D1243" s="2"/>
      <c r="F1243" s="3"/>
      <c r="G1243" s="314"/>
      <c r="H1243" s="3"/>
    </row>
    <row r="1244" ht="12.75" customHeight="1">
      <c r="A1244" s="301"/>
      <c r="C1244" s="1"/>
      <c r="D1244" s="2"/>
      <c r="F1244" s="3"/>
      <c r="G1244" s="314"/>
      <c r="H1244" s="3"/>
    </row>
    <row r="1245" ht="12.75" customHeight="1">
      <c r="A1245" s="301"/>
      <c r="C1245" s="1"/>
      <c r="D1245" s="2"/>
      <c r="F1245" s="3"/>
      <c r="G1245" s="314"/>
      <c r="H1245" s="3"/>
    </row>
    <row r="1246" ht="12.75" customHeight="1">
      <c r="A1246" s="301"/>
      <c r="C1246" s="1"/>
      <c r="D1246" s="2"/>
      <c r="F1246" s="3"/>
      <c r="G1246" s="314"/>
      <c r="H1246" s="3"/>
    </row>
    <row r="1247" ht="12.75" customHeight="1">
      <c r="A1247" s="301"/>
      <c r="C1247" s="1"/>
      <c r="D1247" s="2"/>
      <c r="F1247" s="3"/>
      <c r="G1247" s="314"/>
      <c r="H1247" s="3"/>
    </row>
    <row r="1248" ht="12.75" customHeight="1">
      <c r="A1248" s="301"/>
      <c r="C1248" s="1"/>
      <c r="D1248" s="2"/>
      <c r="F1248" s="3"/>
      <c r="G1248" s="314"/>
      <c r="H1248" s="3"/>
    </row>
    <row r="1249" ht="12.75" customHeight="1">
      <c r="A1249" s="301"/>
      <c r="C1249" s="1"/>
      <c r="D1249" s="2"/>
      <c r="F1249" s="3"/>
      <c r="G1249" s="314"/>
      <c r="H1249" s="3"/>
    </row>
    <row r="1250" ht="12.75" customHeight="1">
      <c r="A1250" s="301"/>
      <c r="C1250" s="1"/>
      <c r="D1250" s="2"/>
      <c r="F1250" s="3"/>
      <c r="G1250" s="314"/>
      <c r="H1250" s="3"/>
    </row>
    <row r="1251" ht="12.75" customHeight="1">
      <c r="A1251" s="301"/>
      <c r="C1251" s="1"/>
      <c r="D1251" s="2"/>
      <c r="F1251" s="3"/>
      <c r="G1251" s="314"/>
      <c r="H1251" s="3"/>
    </row>
    <row r="1252" ht="12.75" customHeight="1">
      <c r="A1252" s="301"/>
      <c r="C1252" s="1"/>
      <c r="D1252" s="2"/>
      <c r="F1252" s="3"/>
      <c r="G1252" s="314"/>
      <c r="H1252" s="3"/>
    </row>
    <row r="1253" ht="12.75" customHeight="1">
      <c r="A1253" s="301"/>
      <c r="C1253" s="1"/>
      <c r="D1253" s="2"/>
      <c r="F1253" s="3"/>
      <c r="G1253" s="314"/>
      <c r="H1253" s="3"/>
    </row>
    <row r="1254" ht="12.75" customHeight="1">
      <c r="A1254" s="301"/>
      <c r="C1254" s="1"/>
      <c r="D1254" s="2"/>
      <c r="F1254" s="3"/>
      <c r="G1254" s="314"/>
      <c r="H1254" s="3"/>
    </row>
    <row r="1255" ht="12.75" customHeight="1">
      <c r="A1255" s="301"/>
      <c r="C1255" s="1"/>
      <c r="D1255" s="2"/>
      <c r="F1255" s="3"/>
      <c r="G1255" s="314"/>
      <c r="H1255" s="3"/>
    </row>
    <row r="1256" ht="12.75" customHeight="1">
      <c r="A1256" s="301"/>
      <c r="C1256" s="1"/>
      <c r="D1256" s="2"/>
      <c r="F1256" s="3"/>
      <c r="G1256" s="314"/>
      <c r="H1256" s="3"/>
    </row>
    <row r="1257" ht="12.75" customHeight="1">
      <c r="A1257" s="301"/>
      <c r="C1257" s="1"/>
      <c r="D1257" s="2"/>
      <c r="F1257" s="3"/>
      <c r="G1257" s="314"/>
      <c r="H1257" s="3"/>
    </row>
    <row r="1258" ht="12.75" customHeight="1">
      <c r="A1258" s="301"/>
      <c r="C1258" s="1"/>
      <c r="D1258" s="2"/>
      <c r="F1258" s="3"/>
      <c r="G1258" s="314"/>
      <c r="H1258" s="3"/>
    </row>
    <row r="1259" ht="12.75" customHeight="1">
      <c r="A1259" s="301"/>
      <c r="C1259" s="1"/>
      <c r="D1259" s="2"/>
      <c r="F1259" s="3"/>
      <c r="G1259" s="314"/>
      <c r="H1259" s="3"/>
    </row>
    <row r="1260" ht="12.75" customHeight="1">
      <c r="A1260" s="301"/>
      <c r="C1260" s="1"/>
      <c r="D1260" s="2"/>
      <c r="F1260" s="3"/>
      <c r="G1260" s="314"/>
      <c r="H1260" s="3"/>
    </row>
    <row r="1261" ht="12.75" customHeight="1">
      <c r="A1261" s="301"/>
      <c r="C1261" s="1"/>
      <c r="D1261" s="2"/>
      <c r="F1261" s="3"/>
      <c r="G1261" s="314"/>
      <c r="H1261" s="3"/>
    </row>
    <row r="1262" ht="12.75" customHeight="1">
      <c r="A1262" s="301"/>
      <c r="C1262" s="1"/>
      <c r="D1262" s="2"/>
      <c r="F1262" s="3"/>
      <c r="G1262" s="314"/>
      <c r="H1262" s="3"/>
    </row>
    <row r="1263" ht="12.75" customHeight="1">
      <c r="A1263" s="301"/>
      <c r="C1263" s="1"/>
      <c r="D1263" s="2"/>
      <c r="F1263" s="3"/>
      <c r="G1263" s="314"/>
      <c r="H1263" s="3"/>
    </row>
    <row r="1264" ht="12.75" customHeight="1">
      <c r="A1264" s="301"/>
      <c r="C1264" s="1"/>
      <c r="D1264" s="2"/>
      <c r="F1264" s="3"/>
      <c r="G1264" s="314"/>
      <c r="H1264" s="3"/>
    </row>
    <row r="1265" ht="12.75" customHeight="1">
      <c r="A1265" s="301"/>
      <c r="C1265" s="1"/>
      <c r="D1265" s="2"/>
      <c r="F1265" s="3"/>
      <c r="G1265" s="314"/>
      <c r="H1265" s="3"/>
    </row>
    <row r="1266" ht="12.75" customHeight="1">
      <c r="A1266" s="301"/>
      <c r="C1266" s="1"/>
      <c r="D1266" s="2"/>
      <c r="F1266" s="3"/>
      <c r="G1266" s="314"/>
      <c r="H1266" s="3"/>
    </row>
    <row r="1267" ht="12.75" customHeight="1">
      <c r="A1267" s="301"/>
      <c r="C1267" s="1"/>
      <c r="D1267" s="2"/>
      <c r="F1267" s="3"/>
      <c r="G1267" s="314"/>
      <c r="H1267" s="3"/>
    </row>
    <row r="1268" ht="12.75" customHeight="1">
      <c r="A1268" s="301"/>
      <c r="C1268" s="1"/>
      <c r="D1268" s="2"/>
      <c r="F1268" s="3"/>
      <c r="G1268" s="314"/>
      <c r="H1268" s="3"/>
    </row>
    <row r="1269" ht="12.75" customHeight="1">
      <c r="A1269" s="301"/>
      <c r="C1269" s="1"/>
      <c r="D1269" s="2"/>
      <c r="F1269" s="3"/>
      <c r="G1269" s="314"/>
      <c r="H1269" s="3"/>
    </row>
    <row r="1270" ht="12.75" customHeight="1">
      <c r="A1270" s="301"/>
      <c r="C1270" s="1"/>
      <c r="D1270" s="2"/>
      <c r="F1270" s="3"/>
      <c r="G1270" s="314"/>
      <c r="H1270" s="3"/>
    </row>
    <row r="1271" ht="12.75" customHeight="1">
      <c r="A1271" s="301"/>
      <c r="C1271" s="1"/>
      <c r="D1271" s="2"/>
      <c r="F1271" s="3"/>
      <c r="G1271" s="314"/>
      <c r="H1271" s="3"/>
    </row>
    <row r="1272" ht="12.75" customHeight="1">
      <c r="A1272" s="301"/>
      <c r="C1272" s="1"/>
      <c r="D1272" s="2"/>
      <c r="F1272" s="3"/>
      <c r="G1272" s="314"/>
      <c r="H1272" s="3"/>
    </row>
    <row r="1273" ht="12.75" customHeight="1">
      <c r="A1273" s="301"/>
      <c r="C1273" s="1"/>
      <c r="D1273" s="2"/>
      <c r="F1273" s="3"/>
      <c r="G1273" s="314"/>
      <c r="H1273" s="3"/>
    </row>
    <row r="1274" ht="12.75" customHeight="1">
      <c r="A1274" s="301"/>
      <c r="C1274" s="1"/>
      <c r="D1274" s="2"/>
      <c r="F1274" s="3"/>
      <c r="G1274" s="314"/>
      <c r="H1274" s="3"/>
    </row>
    <row r="1275" ht="12.75" customHeight="1">
      <c r="A1275" s="301"/>
      <c r="C1275" s="1"/>
      <c r="D1275" s="2"/>
      <c r="F1275" s="3"/>
      <c r="G1275" s="314"/>
      <c r="H1275" s="3"/>
    </row>
    <row r="1276" ht="12.75" customHeight="1">
      <c r="A1276" s="301"/>
      <c r="C1276" s="1"/>
      <c r="D1276" s="2"/>
      <c r="F1276" s="3"/>
      <c r="G1276" s="314"/>
      <c r="H1276" s="3"/>
    </row>
    <row r="1277" ht="12.75" customHeight="1">
      <c r="A1277" s="301"/>
      <c r="C1277" s="1"/>
      <c r="D1277" s="2"/>
      <c r="F1277" s="3"/>
      <c r="G1277" s="314"/>
      <c r="H1277" s="3"/>
    </row>
    <row r="1278" ht="12.75" customHeight="1">
      <c r="A1278" s="301"/>
      <c r="C1278" s="1"/>
      <c r="D1278" s="2"/>
      <c r="F1278" s="3"/>
      <c r="G1278" s="314"/>
      <c r="H1278" s="3"/>
    </row>
    <row r="1279" ht="12.75" customHeight="1">
      <c r="A1279" s="301"/>
      <c r="C1279" s="1"/>
      <c r="D1279" s="2"/>
      <c r="F1279" s="3"/>
      <c r="G1279" s="314"/>
      <c r="H1279" s="3"/>
    </row>
    <row r="1280" ht="12.75" customHeight="1">
      <c r="A1280" s="301"/>
      <c r="C1280" s="1"/>
      <c r="D1280" s="2"/>
      <c r="F1280" s="3"/>
      <c r="G1280" s="314"/>
      <c r="H1280" s="3"/>
    </row>
    <row r="1281" ht="12.75" customHeight="1">
      <c r="A1281" s="301"/>
      <c r="C1281" s="1"/>
      <c r="D1281" s="2"/>
      <c r="F1281" s="3"/>
      <c r="G1281" s="314"/>
      <c r="H1281" s="3"/>
    </row>
    <row r="1282" ht="12.75" customHeight="1">
      <c r="A1282" s="301"/>
      <c r="C1282" s="1"/>
      <c r="D1282" s="2"/>
      <c r="F1282" s="3"/>
      <c r="G1282" s="314"/>
      <c r="H1282" s="3"/>
    </row>
    <row r="1283" ht="12.75" customHeight="1">
      <c r="A1283" s="301"/>
      <c r="C1283" s="1"/>
      <c r="D1283" s="2"/>
      <c r="F1283" s="3"/>
      <c r="G1283" s="314"/>
      <c r="H1283" s="3"/>
    </row>
    <row r="1284" ht="12.75" customHeight="1">
      <c r="A1284" s="301"/>
      <c r="C1284" s="1"/>
      <c r="D1284" s="2"/>
      <c r="F1284" s="3"/>
      <c r="G1284" s="314"/>
      <c r="H1284" s="3"/>
    </row>
    <row r="1285" ht="12.75" customHeight="1">
      <c r="A1285" s="301"/>
      <c r="C1285" s="1"/>
      <c r="D1285" s="2"/>
      <c r="F1285" s="3"/>
      <c r="G1285" s="314"/>
      <c r="H1285" s="3"/>
    </row>
    <row r="1286" ht="12.75" customHeight="1">
      <c r="A1286" s="301"/>
      <c r="C1286" s="1"/>
      <c r="D1286" s="2"/>
      <c r="F1286" s="3"/>
      <c r="G1286" s="314"/>
      <c r="H1286" s="3"/>
    </row>
    <row r="1287" ht="12.75" customHeight="1">
      <c r="A1287" s="301"/>
      <c r="C1287" s="1"/>
      <c r="D1287" s="2"/>
      <c r="F1287" s="3"/>
      <c r="G1287" s="314"/>
      <c r="H1287" s="3"/>
    </row>
    <row r="1288" ht="12.75" customHeight="1">
      <c r="A1288" s="301"/>
      <c r="C1288" s="1"/>
      <c r="D1288" s="2"/>
      <c r="F1288" s="3"/>
      <c r="G1288" s="314"/>
      <c r="H1288" s="3"/>
    </row>
    <row r="1289" ht="12.75" customHeight="1">
      <c r="A1289" s="301"/>
      <c r="C1289" s="1"/>
      <c r="D1289" s="2"/>
      <c r="F1289" s="3"/>
      <c r="G1289" s="314"/>
      <c r="H1289" s="3"/>
    </row>
    <row r="1290" ht="12.75" customHeight="1">
      <c r="A1290" s="301"/>
      <c r="C1290" s="1"/>
      <c r="D1290" s="2"/>
      <c r="F1290" s="3"/>
      <c r="G1290" s="314"/>
      <c r="H1290" s="3"/>
    </row>
    <row r="1291" ht="12.75" customHeight="1">
      <c r="A1291" s="301"/>
      <c r="C1291" s="1"/>
      <c r="D1291" s="2"/>
      <c r="F1291" s="3"/>
      <c r="G1291" s="314"/>
      <c r="H1291" s="3"/>
    </row>
    <row r="1292" ht="12.75" customHeight="1">
      <c r="A1292" s="301"/>
      <c r="C1292" s="1"/>
      <c r="D1292" s="2"/>
      <c r="F1292" s="3"/>
      <c r="G1292" s="314"/>
      <c r="H1292" s="3"/>
    </row>
    <row r="1293" ht="12.75" customHeight="1">
      <c r="A1293" s="301"/>
      <c r="C1293" s="1"/>
      <c r="D1293" s="2"/>
      <c r="F1293" s="3"/>
      <c r="G1293" s="314"/>
      <c r="H1293" s="3"/>
    </row>
    <row r="1294" ht="12.75" customHeight="1">
      <c r="A1294" s="301"/>
      <c r="C1294" s="1"/>
      <c r="D1294" s="2"/>
      <c r="F1294" s="3"/>
      <c r="G1294" s="314"/>
      <c r="H1294" s="3"/>
    </row>
    <row r="1295" ht="12.75" customHeight="1">
      <c r="A1295" s="301"/>
      <c r="C1295" s="1"/>
      <c r="D1295" s="2"/>
      <c r="F1295" s="3"/>
      <c r="G1295" s="314"/>
      <c r="H1295" s="3"/>
    </row>
    <row r="1296" ht="12.75" customHeight="1">
      <c r="A1296" s="301"/>
      <c r="C1296" s="1"/>
      <c r="D1296" s="2"/>
      <c r="F1296" s="3"/>
      <c r="G1296" s="314"/>
      <c r="H1296" s="3"/>
    </row>
    <row r="1297" ht="12.75" customHeight="1">
      <c r="A1297" s="301"/>
      <c r="C1297" s="1"/>
      <c r="D1297" s="2"/>
      <c r="F1297" s="3"/>
      <c r="G1297" s="314"/>
      <c r="H1297" s="3"/>
    </row>
    <row r="1298" ht="12.75" customHeight="1">
      <c r="A1298" s="301"/>
      <c r="C1298" s="1"/>
      <c r="D1298" s="2"/>
      <c r="F1298" s="3"/>
      <c r="G1298" s="314"/>
      <c r="H1298" s="3"/>
    </row>
    <row r="1299" ht="12.75" customHeight="1">
      <c r="A1299" s="301"/>
      <c r="C1299" s="1"/>
      <c r="D1299" s="2"/>
      <c r="F1299" s="3"/>
      <c r="G1299" s="314"/>
      <c r="H1299" s="3"/>
    </row>
    <row r="1300" ht="12.75" customHeight="1">
      <c r="A1300" s="301"/>
      <c r="C1300" s="1"/>
      <c r="D1300" s="2"/>
      <c r="F1300" s="3"/>
      <c r="G1300" s="314"/>
      <c r="H1300" s="3"/>
    </row>
    <row r="1301" ht="12.75" customHeight="1">
      <c r="A1301" s="301"/>
      <c r="C1301" s="1"/>
      <c r="D1301" s="2"/>
      <c r="F1301" s="3"/>
      <c r="G1301" s="314"/>
      <c r="H1301" s="3"/>
    </row>
    <row r="1302" ht="12.75" customHeight="1">
      <c r="A1302" s="301"/>
      <c r="C1302" s="1"/>
      <c r="D1302" s="2"/>
      <c r="F1302" s="3"/>
      <c r="G1302" s="314"/>
      <c r="H1302" s="3"/>
    </row>
    <row r="1303" ht="12.75" customHeight="1">
      <c r="A1303" s="301"/>
      <c r="C1303" s="1"/>
      <c r="D1303" s="2"/>
      <c r="F1303" s="3"/>
      <c r="G1303" s="314"/>
      <c r="H1303" s="3"/>
    </row>
    <row r="1304" ht="12.75" customHeight="1">
      <c r="A1304" s="301"/>
      <c r="C1304" s="1"/>
      <c r="D1304" s="2"/>
      <c r="F1304" s="3"/>
      <c r="G1304" s="314"/>
      <c r="H1304" s="3"/>
    </row>
    <row r="1305" ht="12.75" customHeight="1">
      <c r="A1305" s="301"/>
      <c r="C1305" s="1"/>
      <c r="D1305" s="2"/>
      <c r="F1305" s="3"/>
      <c r="G1305" s="314"/>
      <c r="H1305" s="3"/>
    </row>
    <row r="1306" ht="12.75" customHeight="1">
      <c r="A1306" s="301"/>
      <c r="C1306" s="1"/>
      <c r="D1306" s="2"/>
      <c r="F1306" s="3"/>
      <c r="G1306" s="314"/>
      <c r="H1306" s="3"/>
    </row>
    <row r="1307" ht="12.75" customHeight="1">
      <c r="A1307" s="301"/>
      <c r="C1307" s="1"/>
      <c r="D1307" s="2"/>
      <c r="F1307" s="3"/>
      <c r="G1307" s="314"/>
      <c r="H1307" s="3"/>
    </row>
    <row r="1308" ht="12.75" customHeight="1">
      <c r="A1308" s="301"/>
      <c r="C1308" s="1"/>
      <c r="D1308" s="2"/>
      <c r="F1308" s="3"/>
      <c r="G1308" s="314"/>
      <c r="H1308" s="3"/>
    </row>
    <row r="1309" ht="12.75" customHeight="1">
      <c r="A1309" s="301"/>
      <c r="C1309" s="1"/>
      <c r="D1309" s="2"/>
      <c r="F1309" s="3"/>
      <c r="G1309" s="314"/>
      <c r="H1309" s="3"/>
    </row>
    <row r="1310" ht="12.75" customHeight="1">
      <c r="A1310" s="301"/>
      <c r="C1310" s="1"/>
      <c r="D1310" s="2"/>
      <c r="F1310" s="3"/>
      <c r="G1310" s="314"/>
      <c r="H1310" s="3"/>
    </row>
    <row r="1311" ht="12.75" customHeight="1">
      <c r="A1311" s="301"/>
      <c r="C1311" s="1"/>
      <c r="D1311" s="2"/>
      <c r="F1311" s="3"/>
      <c r="G1311" s="314"/>
      <c r="H1311" s="3"/>
    </row>
    <row r="1312" ht="12.75" customHeight="1">
      <c r="A1312" s="301"/>
      <c r="C1312" s="1"/>
      <c r="D1312" s="2"/>
      <c r="F1312" s="3"/>
      <c r="G1312" s="314"/>
      <c r="H1312" s="3"/>
    </row>
    <row r="1313" ht="12.75" customHeight="1">
      <c r="A1313" s="301"/>
      <c r="C1313" s="1"/>
      <c r="D1313" s="2"/>
      <c r="F1313" s="3"/>
      <c r="G1313" s="314"/>
      <c r="H1313" s="3"/>
    </row>
    <row r="1314" ht="12.75" customHeight="1">
      <c r="A1314" s="301"/>
      <c r="C1314" s="1"/>
      <c r="D1314" s="2"/>
      <c r="F1314" s="3"/>
      <c r="G1314" s="314"/>
      <c r="H1314" s="3"/>
    </row>
    <row r="1315" ht="12.75" customHeight="1">
      <c r="A1315" s="301"/>
      <c r="C1315" s="1"/>
      <c r="D1315" s="2"/>
      <c r="F1315" s="3"/>
      <c r="G1315" s="314"/>
      <c r="H1315" s="3"/>
    </row>
    <row r="1316" ht="12.75" customHeight="1">
      <c r="A1316" s="301"/>
      <c r="C1316" s="1"/>
      <c r="D1316" s="2"/>
      <c r="F1316" s="3"/>
      <c r="G1316" s="314"/>
      <c r="H1316" s="3"/>
    </row>
    <row r="1317" ht="12.75" customHeight="1">
      <c r="A1317" s="301"/>
      <c r="C1317" s="1"/>
      <c r="D1317" s="2"/>
      <c r="F1317" s="3"/>
      <c r="G1317" s="314"/>
      <c r="H1317" s="3"/>
    </row>
    <row r="1318" ht="12.75" customHeight="1">
      <c r="A1318" s="301"/>
      <c r="C1318" s="1"/>
      <c r="D1318" s="2"/>
      <c r="F1318" s="3"/>
      <c r="G1318" s="314"/>
      <c r="H1318" s="3"/>
    </row>
    <row r="1319" ht="12.75" customHeight="1">
      <c r="A1319" s="301"/>
      <c r="C1319" s="1"/>
      <c r="D1319" s="2"/>
      <c r="F1319" s="3"/>
      <c r="G1319" s="314"/>
      <c r="H1319" s="3"/>
    </row>
    <row r="1320" ht="12.75" customHeight="1">
      <c r="A1320" s="301"/>
      <c r="C1320" s="1"/>
      <c r="D1320" s="2"/>
      <c r="F1320" s="3"/>
      <c r="G1320" s="314"/>
      <c r="H1320" s="3"/>
    </row>
    <row r="1321" ht="12.75" customHeight="1">
      <c r="A1321" s="301"/>
      <c r="C1321" s="1"/>
      <c r="D1321" s="2"/>
      <c r="F1321" s="3"/>
      <c r="G1321" s="314"/>
      <c r="H1321" s="3"/>
    </row>
    <row r="1322" ht="12.75" customHeight="1">
      <c r="A1322" s="301"/>
      <c r="C1322" s="1"/>
      <c r="D1322" s="2"/>
      <c r="F1322" s="3"/>
      <c r="G1322" s="314"/>
      <c r="H1322" s="3"/>
    </row>
    <row r="1323" ht="12.75" customHeight="1">
      <c r="A1323" s="301"/>
      <c r="C1323" s="1"/>
      <c r="D1323" s="2"/>
      <c r="F1323" s="3"/>
      <c r="G1323" s="314"/>
      <c r="H1323" s="3"/>
    </row>
    <row r="1324" ht="12.75" customHeight="1">
      <c r="A1324" s="301"/>
      <c r="C1324" s="1"/>
      <c r="D1324" s="2"/>
      <c r="F1324" s="3"/>
      <c r="G1324" s="314"/>
      <c r="H1324" s="3"/>
    </row>
    <row r="1325" ht="12.75" customHeight="1">
      <c r="A1325" s="301"/>
      <c r="C1325" s="1"/>
      <c r="D1325" s="2"/>
      <c r="F1325" s="3"/>
      <c r="G1325" s="314"/>
      <c r="H1325" s="3"/>
    </row>
    <row r="1326" ht="12.75" customHeight="1">
      <c r="A1326" s="301"/>
      <c r="C1326" s="1"/>
      <c r="D1326" s="2"/>
      <c r="F1326" s="3"/>
      <c r="G1326" s="314"/>
      <c r="H1326" s="3"/>
    </row>
    <row r="1327" ht="12.75" customHeight="1">
      <c r="A1327" s="301"/>
      <c r="C1327" s="1"/>
      <c r="D1327" s="2"/>
      <c r="F1327" s="3"/>
      <c r="G1327" s="314"/>
      <c r="H1327" s="3"/>
    </row>
    <row r="1328" ht="12.75" customHeight="1">
      <c r="A1328" s="301"/>
      <c r="C1328" s="1"/>
      <c r="D1328" s="2"/>
      <c r="F1328" s="3"/>
      <c r="G1328" s="314"/>
      <c r="H1328" s="3"/>
    </row>
    <row r="1329" ht="12.75" customHeight="1">
      <c r="A1329" s="301"/>
      <c r="C1329" s="1"/>
      <c r="D1329" s="2"/>
      <c r="F1329" s="3"/>
      <c r="G1329" s="314"/>
      <c r="H1329" s="3"/>
    </row>
    <row r="1330" ht="12.75" customHeight="1">
      <c r="A1330" s="301"/>
      <c r="C1330" s="1"/>
      <c r="D1330" s="2"/>
      <c r="F1330" s="3"/>
      <c r="G1330" s="314"/>
      <c r="H1330" s="3"/>
    </row>
    <row r="1331" ht="12.75" customHeight="1">
      <c r="A1331" s="301"/>
      <c r="C1331" s="1"/>
      <c r="D1331" s="2"/>
      <c r="F1331" s="3"/>
      <c r="G1331" s="314"/>
      <c r="H1331" s="3"/>
    </row>
    <row r="1332" ht="12.75" customHeight="1">
      <c r="A1332" s="301"/>
      <c r="C1332" s="1"/>
      <c r="D1332" s="2"/>
      <c r="F1332" s="3"/>
      <c r="G1332" s="314"/>
      <c r="H1332" s="3"/>
    </row>
    <row r="1333" ht="12.75" customHeight="1">
      <c r="A1333" s="301"/>
      <c r="C1333" s="1"/>
      <c r="D1333" s="2"/>
      <c r="F1333" s="3"/>
      <c r="G1333" s="314"/>
      <c r="H1333" s="3"/>
    </row>
    <row r="1334" ht="12.75" customHeight="1">
      <c r="A1334" s="301"/>
      <c r="C1334" s="1"/>
      <c r="D1334" s="2"/>
      <c r="F1334" s="3"/>
      <c r="G1334" s="314"/>
      <c r="H1334" s="3"/>
    </row>
    <row r="1335" ht="12.75" customHeight="1">
      <c r="A1335" s="301"/>
      <c r="C1335" s="1"/>
      <c r="D1335" s="2"/>
      <c r="F1335" s="3"/>
      <c r="G1335" s="314"/>
      <c r="H1335" s="3"/>
    </row>
    <row r="1336" ht="12.75" customHeight="1">
      <c r="A1336" s="301"/>
      <c r="C1336" s="1"/>
      <c r="D1336" s="2"/>
      <c r="F1336" s="3"/>
      <c r="G1336" s="314"/>
      <c r="H1336" s="3"/>
    </row>
    <row r="1337" ht="12.75" customHeight="1">
      <c r="A1337" s="301"/>
      <c r="C1337" s="1"/>
      <c r="D1337" s="2"/>
      <c r="F1337" s="3"/>
      <c r="G1337" s="314"/>
      <c r="H1337" s="3"/>
    </row>
    <row r="1338" ht="12.75" customHeight="1">
      <c r="A1338" s="301"/>
      <c r="C1338" s="1"/>
      <c r="D1338" s="2"/>
      <c r="F1338" s="3"/>
      <c r="G1338" s="314"/>
      <c r="H1338" s="3"/>
    </row>
    <row r="1339" ht="12.75" customHeight="1">
      <c r="A1339" s="301"/>
      <c r="C1339" s="1"/>
      <c r="D1339" s="2"/>
      <c r="F1339" s="3"/>
      <c r="G1339" s="314"/>
      <c r="H1339" s="3"/>
    </row>
    <row r="1340" ht="12.75" customHeight="1">
      <c r="A1340" s="301"/>
      <c r="C1340" s="1"/>
      <c r="D1340" s="2"/>
      <c r="F1340" s="3"/>
      <c r="G1340" s="314"/>
      <c r="H1340" s="3"/>
    </row>
    <row r="1341" ht="12.75" customHeight="1">
      <c r="A1341" s="301"/>
      <c r="C1341" s="1"/>
      <c r="D1341" s="2"/>
      <c r="F1341" s="3"/>
      <c r="G1341" s="314"/>
      <c r="H1341" s="3"/>
    </row>
    <row r="1342" ht="12.75" customHeight="1">
      <c r="A1342" s="301"/>
      <c r="C1342" s="1"/>
      <c r="D1342" s="2"/>
      <c r="F1342" s="3"/>
      <c r="G1342" s="314"/>
      <c r="H1342" s="3"/>
    </row>
    <row r="1343" ht="12.75" customHeight="1">
      <c r="A1343" s="301"/>
      <c r="C1343" s="1"/>
      <c r="D1343" s="2"/>
      <c r="F1343" s="3"/>
      <c r="G1343" s="314"/>
      <c r="H1343" s="3"/>
    </row>
    <row r="1344" ht="12.75" customHeight="1">
      <c r="A1344" s="301"/>
      <c r="C1344" s="1"/>
      <c r="D1344" s="2"/>
      <c r="F1344" s="3"/>
      <c r="G1344" s="314"/>
      <c r="H1344" s="3"/>
    </row>
    <row r="1345" ht="12.75" customHeight="1">
      <c r="A1345" s="301"/>
      <c r="C1345" s="1"/>
      <c r="D1345" s="2"/>
      <c r="F1345" s="3"/>
      <c r="G1345" s="314"/>
      <c r="H1345" s="3"/>
    </row>
    <row r="1346" ht="12.75" customHeight="1">
      <c r="A1346" s="301"/>
      <c r="C1346" s="1"/>
      <c r="D1346" s="2"/>
      <c r="F1346" s="3"/>
      <c r="G1346" s="314"/>
      <c r="H1346" s="3"/>
    </row>
    <row r="1347" ht="12.75" customHeight="1">
      <c r="A1347" s="301"/>
      <c r="C1347" s="1"/>
      <c r="D1347" s="2"/>
      <c r="F1347" s="3"/>
      <c r="G1347" s="314"/>
      <c r="H1347" s="3"/>
    </row>
    <row r="1348" ht="12.75" customHeight="1">
      <c r="A1348" s="301"/>
      <c r="C1348" s="1"/>
      <c r="D1348" s="2"/>
      <c r="F1348" s="3"/>
      <c r="G1348" s="314"/>
      <c r="H1348" s="3"/>
    </row>
    <row r="1349" ht="12.75" customHeight="1">
      <c r="A1349" s="301"/>
      <c r="C1349" s="1"/>
      <c r="D1349" s="2"/>
      <c r="F1349" s="3"/>
      <c r="G1349" s="314"/>
      <c r="H1349" s="3"/>
    </row>
    <row r="1350" ht="12.75" customHeight="1">
      <c r="A1350" s="301"/>
      <c r="C1350" s="1"/>
      <c r="D1350" s="2"/>
      <c r="F1350" s="3"/>
      <c r="G1350" s="314"/>
      <c r="H1350" s="3"/>
    </row>
    <row r="1351" ht="12.75" customHeight="1">
      <c r="A1351" s="301"/>
      <c r="C1351" s="1"/>
      <c r="D1351" s="2"/>
      <c r="F1351" s="3"/>
      <c r="G1351" s="314"/>
      <c r="H1351" s="3"/>
    </row>
    <row r="1352" ht="12.75" customHeight="1">
      <c r="A1352" s="301"/>
      <c r="C1352" s="1"/>
      <c r="D1352" s="2"/>
      <c r="F1352" s="3"/>
      <c r="G1352" s="314"/>
      <c r="H1352" s="3"/>
    </row>
    <row r="1353" ht="12.75" customHeight="1">
      <c r="A1353" s="301"/>
      <c r="C1353" s="1"/>
      <c r="D1353" s="2"/>
      <c r="F1353" s="3"/>
      <c r="G1353" s="314"/>
      <c r="H1353" s="3"/>
    </row>
    <row r="1354" ht="12.75" customHeight="1">
      <c r="A1354" s="301"/>
      <c r="C1354" s="1"/>
      <c r="D1354" s="2"/>
      <c r="F1354" s="3"/>
      <c r="G1354" s="314"/>
      <c r="H1354" s="3"/>
    </row>
    <row r="1355" ht="12.75" customHeight="1">
      <c r="A1355" s="301"/>
      <c r="C1355" s="1"/>
      <c r="D1355" s="2"/>
      <c r="F1355" s="3"/>
      <c r="G1355" s="314"/>
      <c r="H1355" s="3"/>
    </row>
    <row r="1356" ht="12.75" customHeight="1">
      <c r="A1356" s="301"/>
      <c r="C1356" s="1"/>
      <c r="D1356" s="2"/>
      <c r="F1356" s="3"/>
      <c r="G1356" s="314"/>
      <c r="H1356" s="3"/>
    </row>
    <row r="1357" ht="12.75" customHeight="1">
      <c r="A1357" s="301"/>
      <c r="C1357" s="1"/>
      <c r="D1357" s="2"/>
      <c r="F1357" s="3"/>
      <c r="G1357" s="314"/>
      <c r="H1357" s="3"/>
    </row>
    <row r="1358" ht="12.75" customHeight="1">
      <c r="A1358" s="301"/>
      <c r="C1358" s="1"/>
      <c r="D1358" s="2"/>
      <c r="F1358" s="3"/>
      <c r="G1358" s="314"/>
      <c r="H1358" s="3"/>
    </row>
    <row r="1359" ht="12.75" customHeight="1">
      <c r="A1359" s="301"/>
      <c r="C1359" s="1"/>
      <c r="D1359" s="2"/>
      <c r="F1359" s="3"/>
      <c r="G1359" s="314"/>
      <c r="H1359" s="3"/>
    </row>
    <row r="1360" ht="12.75" customHeight="1">
      <c r="A1360" s="301"/>
      <c r="C1360" s="1"/>
      <c r="D1360" s="2"/>
      <c r="F1360" s="3"/>
      <c r="G1360" s="314"/>
      <c r="H1360" s="3"/>
    </row>
    <row r="1361" ht="12.75" customHeight="1">
      <c r="A1361" s="301"/>
      <c r="C1361" s="1"/>
      <c r="D1361" s="2"/>
      <c r="F1361" s="3"/>
      <c r="G1361" s="314"/>
      <c r="H1361" s="3"/>
    </row>
    <row r="1362" ht="12.75" customHeight="1">
      <c r="A1362" s="301"/>
      <c r="C1362" s="1"/>
      <c r="D1362" s="2"/>
      <c r="F1362" s="3"/>
      <c r="G1362" s="314"/>
      <c r="H1362" s="3"/>
    </row>
    <row r="1363" ht="12.75" customHeight="1">
      <c r="A1363" s="301"/>
      <c r="C1363" s="1"/>
      <c r="D1363" s="2"/>
      <c r="F1363" s="3"/>
      <c r="G1363" s="314"/>
      <c r="H1363" s="3"/>
    </row>
    <row r="1364" ht="12.75" customHeight="1">
      <c r="A1364" s="301"/>
      <c r="C1364" s="1"/>
      <c r="D1364" s="2"/>
      <c r="F1364" s="3"/>
      <c r="G1364" s="314"/>
      <c r="H1364" s="3"/>
    </row>
    <row r="1365" ht="12.75" customHeight="1">
      <c r="A1365" s="301"/>
      <c r="C1365" s="1"/>
      <c r="D1365" s="2"/>
      <c r="F1365" s="3"/>
      <c r="G1365" s="314"/>
      <c r="H1365" s="3"/>
    </row>
    <row r="1366" ht="12.75" customHeight="1">
      <c r="A1366" s="301"/>
      <c r="C1366" s="1"/>
      <c r="D1366" s="2"/>
      <c r="F1366" s="3"/>
      <c r="G1366" s="314"/>
      <c r="H1366" s="3"/>
    </row>
    <row r="1367" ht="12.75" customHeight="1">
      <c r="A1367" s="301"/>
      <c r="C1367" s="1"/>
      <c r="D1367" s="2"/>
      <c r="F1367" s="3"/>
      <c r="G1367" s="314"/>
      <c r="H1367" s="3"/>
    </row>
    <row r="1368" ht="12.75" customHeight="1">
      <c r="A1368" s="301"/>
      <c r="C1368" s="1"/>
      <c r="D1368" s="2"/>
      <c r="F1368" s="3"/>
      <c r="G1368" s="314"/>
      <c r="H1368" s="3"/>
    </row>
    <row r="1369" ht="12.75" customHeight="1">
      <c r="A1369" s="301"/>
      <c r="C1369" s="1"/>
      <c r="D1369" s="2"/>
      <c r="F1369" s="3"/>
      <c r="G1369" s="314"/>
      <c r="H1369" s="3"/>
    </row>
    <row r="1370" ht="12.75" customHeight="1">
      <c r="A1370" s="301"/>
      <c r="C1370" s="1"/>
      <c r="D1370" s="2"/>
      <c r="F1370" s="3"/>
      <c r="G1370" s="314"/>
      <c r="H1370" s="3"/>
    </row>
    <row r="1371" ht="12.75" customHeight="1">
      <c r="A1371" s="301"/>
      <c r="C1371" s="1"/>
      <c r="D1371" s="2"/>
      <c r="F1371" s="3"/>
      <c r="G1371" s="314"/>
      <c r="H1371" s="3"/>
    </row>
    <row r="1372" ht="12.75" customHeight="1">
      <c r="A1372" s="301"/>
      <c r="C1372" s="1"/>
      <c r="D1372" s="2"/>
      <c r="F1372" s="3"/>
      <c r="G1372" s="314"/>
      <c r="H1372" s="3"/>
    </row>
    <row r="1373" ht="12.75" customHeight="1">
      <c r="A1373" s="301"/>
      <c r="C1373" s="1"/>
      <c r="D1373" s="2"/>
      <c r="F1373" s="3"/>
      <c r="G1373" s="314"/>
      <c r="H1373" s="3"/>
    </row>
    <row r="1374" ht="12.75" customHeight="1">
      <c r="A1374" s="301"/>
      <c r="C1374" s="1"/>
      <c r="D1374" s="2"/>
      <c r="F1374" s="3"/>
      <c r="G1374" s="314"/>
      <c r="H1374" s="3"/>
    </row>
    <row r="1375" ht="12.75" customHeight="1">
      <c r="A1375" s="301"/>
      <c r="C1375" s="1"/>
      <c r="D1375" s="2"/>
      <c r="F1375" s="3"/>
      <c r="G1375" s="314"/>
      <c r="H1375" s="3"/>
    </row>
    <row r="1376" ht="12.75" customHeight="1">
      <c r="A1376" s="301"/>
      <c r="C1376" s="1"/>
      <c r="D1376" s="2"/>
      <c r="F1376" s="3"/>
      <c r="G1376" s="314"/>
      <c r="H1376" s="3"/>
    </row>
    <row r="1377" ht="12.75" customHeight="1">
      <c r="A1377" s="301"/>
      <c r="C1377" s="1"/>
      <c r="D1377" s="2"/>
      <c r="F1377" s="3"/>
      <c r="G1377" s="314"/>
      <c r="H1377" s="3"/>
    </row>
    <row r="1378" ht="12.75" customHeight="1">
      <c r="A1378" s="301"/>
      <c r="C1378" s="1"/>
      <c r="D1378" s="2"/>
      <c r="F1378" s="3"/>
      <c r="G1378" s="314"/>
      <c r="H1378" s="3"/>
    </row>
    <row r="1379" ht="12.75" customHeight="1">
      <c r="A1379" s="301"/>
      <c r="C1379" s="1"/>
      <c r="D1379" s="2"/>
      <c r="F1379" s="3"/>
      <c r="G1379" s="314"/>
      <c r="H1379" s="3"/>
    </row>
    <row r="1380" ht="12.75" customHeight="1">
      <c r="A1380" s="301"/>
      <c r="C1380" s="1"/>
      <c r="D1380" s="2"/>
      <c r="F1380" s="3"/>
      <c r="G1380" s="314"/>
      <c r="H1380" s="3"/>
    </row>
    <row r="1381" ht="12.75" customHeight="1">
      <c r="A1381" s="301"/>
      <c r="C1381" s="1"/>
      <c r="D1381" s="2"/>
      <c r="F1381" s="3"/>
      <c r="G1381" s="314"/>
      <c r="H1381" s="3"/>
    </row>
    <row r="1382" ht="12.75" customHeight="1">
      <c r="A1382" s="301"/>
      <c r="C1382" s="1"/>
      <c r="D1382" s="2"/>
      <c r="F1382" s="3"/>
      <c r="G1382" s="314"/>
      <c r="H1382" s="3"/>
    </row>
    <row r="1383" ht="12.75" customHeight="1">
      <c r="A1383" s="301"/>
      <c r="C1383" s="1"/>
      <c r="D1383" s="2"/>
      <c r="F1383" s="3"/>
      <c r="G1383" s="314"/>
      <c r="H1383" s="3"/>
    </row>
    <row r="1384" ht="12.75" customHeight="1">
      <c r="A1384" s="301"/>
      <c r="C1384" s="1"/>
      <c r="D1384" s="2"/>
      <c r="F1384" s="3"/>
      <c r="G1384" s="314"/>
      <c r="H1384" s="3"/>
    </row>
    <row r="1385" ht="12.75" customHeight="1">
      <c r="A1385" s="301"/>
      <c r="C1385" s="1"/>
      <c r="D1385" s="2"/>
      <c r="F1385" s="3"/>
      <c r="G1385" s="314"/>
      <c r="H1385" s="3"/>
    </row>
    <row r="1386" ht="12.75" customHeight="1">
      <c r="A1386" s="301"/>
      <c r="C1386" s="1"/>
      <c r="D1386" s="2"/>
      <c r="F1386" s="3"/>
      <c r="G1386" s="314"/>
      <c r="H1386" s="3"/>
    </row>
    <row r="1387" ht="12.75" customHeight="1">
      <c r="A1387" s="301"/>
      <c r="C1387" s="1"/>
      <c r="D1387" s="2"/>
      <c r="F1387" s="3"/>
      <c r="G1387" s="314"/>
      <c r="H1387" s="3"/>
    </row>
    <row r="1388" ht="12.75" customHeight="1">
      <c r="A1388" s="301"/>
      <c r="C1388" s="1"/>
      <c r="D1388" s="2"/>
      <c r="F1388" s="3"/>
      <c r="G1388" s="314"/>
      <c r="H1388" s="3"/>
    </row>
    <row r="1389" ht="12.75" customHeight="1">
      <c r="A1389" s="301"/>
      <c r="C1389" s="1"/>
      <c r="D1389" s="2"/>
      <c r="F1389" s="3"/>
      <c r="G1389" s="314"/>
      <c r="H1389" s="3"/>
    </row>
    <row r="1390" ht="12.75" customHeight="1">
      <c r="A1390" s="301"/>
      <c r="C1390" s="1"/>
      <c r="D1390" s="2"/>
      <c r="F1390" s="3"/>
      <c r="G1390" s="314"/>
      <c r="H1390" s="3"/>
    </row>
    <row r="1391" ht="12.75" customHeight="1">
      <c r="A1391" s="301"/>
      <c r="C1391" s="1"/>
      <c r="D1391" s="2"/>
      <c r="F1391" s="3"/>
      <c r="G1391" s="314"/>
      <c r="H1391" s="3"/>
    </row>
    <row r="1392" ht="12.75" customHeight="1">
      <c r="A1392" s="301"/>
      <c r="C1392" s="1"/>
      <c r="D1392" s="2"/>
      <c r="F1392" s="3"/>
      <c r="G1392" s="314"/>
      <c r="H1392" s="3"/>
    </row>
    <row r="1393" ht="12.75" customHeight="1">
      <c r="A1393" s="301"/>
      <c r="C1393" s="1"/>
      <c r="D1393" s="2"/>
      <c r="F1393" s="3"/>
      <c r="G1393" s="314"/>
      <c r="H1393" s="3"/>
    </row>
    <row r="1394" ht="12.75" customHeight="1">
      <c r="A1394" s="301"/>
      <c r="C1394" s="1"/>
      <c r="D1394" s="2"/>
      <c r="F1394" s="3"/>
      <c r="G1394" s="314"/>
      <c r="H1394" s="3"/>
    </row>
    <row r="1395" ht="12.75" customHeight="1">
      <c r="A1395" s="301"/>
      <c r="C1395" s="1"/>
      <c r="D1395" s="2"/>
      <c r="F1395" s="3"/>
      <c r="G1395" s="314"/>
      <c r="H1395" s="3"/>
    </row>
    <row r="1396" ht="12.75" customHeight="1">
      <c r="A1396" s="301"/>
      <c r="C1396" s="1"/>
      <c r="D1396" s="2"/>
      <c r="F1396" s="3"/>
      <c r="G1396" s="314"/>
      <c r="H1396" s="3"/>
    </row>
    <row r="1397" ht="12.75" customHeight="1">
      <c r="A1397" s="301"/>
      <c r="C1397" s="1"/>
      <c r="D1397" s="2"/>
      <c r="F1397" s="3"/>
      <c r="G1397" s="314"/>
      <c r="H1397" s="3"/>
    </row>
    <row r="1398" ht="12.75" customHeight="1">
      <c r="A1398" s="301"/>
      <c r="C1398" s="1"/>
      <c r="D1398" s="2"/>
      <c r="F1398" s="3"/>
      <c r="G1398" s="314"/>
      <c r="H1398" s="3"/>
    </row>
    <row r="1399" ht="12.75" customHeight="1">
      <c r="A1399" s="301"/>
      <c r="C1399" s="1"/>
      <c r="D1399" s="2"/>
      <c r="F1399" s="3"/>
      <c r="G1399" s="314"/>
      <c r="H1399" s="3"/>
    </row>
    <row r="1400" ht="12.75" customHeight="1">
      <c r="A1400" s="301"/>
      <c r="C1400" s="1"/>
      <c r="D1400" s="2"/>
      <c r="F1400" s="3"/>
      <c r="G1400" s="314"/>
      <c r="H1400" s="3"/>
    </row>
    <row r="1401" ht="12.75" customHeight="1">
      <c r="A1401" s="301"/>
      <c r="C1401" s="1"/>
      <c r="D1401" s="2"/>
      <c r="F1401" s="3"/>
      <c r="G1401" s="314"/>
      <c r="H1401" s="3"/>
    </row>
    <row r="1402" ht="12.75" customHeight="1">
      <c r="A1402" s="301"/>
      <c r="C1402" s="1"/>
      <c r="D1402" s="2"/>
      <c r="F1402" s="3"/>
      <c r="G1402" s="314"/>
      <c r="H1402" s="3"/>
    </row>
    <row r="1403" ht="12.75" customHeight="1">
      <c r="A1403" s="301"/>
      <c r="C1403" s="1"/>
      <c r="D1403" s="2"/>
      <c r="F1403" s="3"/>
      <c r="G1403" s="314"/>
      <c r="H1403" s="3"/>
    </row>
    <row r="1404" ht="12.75" customHeight="1">
      <c r="A1404" s="301"/>
      <c r="C1404" s="1"/>
      <c r="D1404" s="2"/>
      <c r="F1404" s="3"/>
      <c r="G1404" s="314"/>
      <c r="H1404" s="3"/>
    </row>
    <row r="1405" ht="12.75" customHeight="1">
      <c r="A1405" s="301"/>
      <c r="C1405" s="1"/>
      <c r="D1405" s="2"/>
      <c r="F1405" s="3"/>
      <c r="G1405" s="314"/>
      <c r="H1405" s="3"/>
    </row>
    <row r="1406" ht="12.75" customHeight="1">
      <c r="A1406" s="301"/>
      <c r="C1406" s="1"/>
      <c r="D1406" s="2"/>
      <c r="F1406" s="3"/>
      <c r="G1406" s="314"/>
      <c r="H1406" s="3"/>
    </row>
    <row r="1407" ht="12.75" customHeight="1">
      <c r="A1407" s="301"/>
      <c r="C1407" s="1"/>
      <c r="D1407" s="2"/>
      <c r="F1407" s="3"/>
      <c r="G1407" s="314"/>
      <c r="H1407" s="3"/>
    </row>
    <row r="1408" ht="12.75" customHeight="1">
      <c r="A1408" s="301"/>
      <c r="C1408" s="1"/>
      <c r="D1408" s="2"/>
      <c r="F1408" s="3"/>
      <c r="G1408" s="314"/>
      <c r="H1408" s="3"/>
    </row>
    <row r="1409" ht="12.75" customHeight="1">
      <c r="A1409" s="301"/>
      <c r="C1409" s="1"/>
      <c r="D1409" s="2"/>
      <c r="F1409" s="3"/>
      <c r="G1409" s="314"/>
      <c r="H1409" s="3"/>
    </row>
    <row r="1410" ht="12.75" customHeight="1">
      <c r="A1410" s="301"/>
      <c r="C1410" s="1"/>
      <c r="D1410" s="2"/>
      <c r="F1410" s="3"/>
      <c r="G1410" s="314"/>
      <c r="H1410" s="3"/>
    </row>
    <row r="1411" ht="12.75" customHeight="1">
      <c r="A1411" s="301"/>
      <c r="C1411" s="1"/>
      <c r="D1411" s="2"/>
      <c r="F1411" s="3"/>
      <c r="G1411" s="314"/>
      <c r="H1411" s="3"/>
    </row>
    <row r="1412" ht="12.75" customHeight="1">
      <c r="A1412" s="301"/>
      <c r="C1412" s="1"/>
      <c r="D1412" s="2"/>
      <c r="F1412" s="3"/>
      <c r="G1412" s="314"/>
      <c r="H1412" s="3"/>
    </row>
    <row r="1413" ht="12.75" customHeight="1">
      <c r="A1413" s="301"/>
      <c r="C1413" s="1"/>
      <c r="D1413" s="2"/>
      <c r="F1413" s="3"/>
      <c r="G1413" s="314"/>
      <c r="H1413" s="3"/>
    </row>
    <row r="1414" ht="12.75" customHeight="1">
      <c r="A1414" s="301"/>
      <c r="C1414" s="1"/>
      <c r="D1414" s="2"/>
      <c r="F1414" s="3"/>
      <c r="G1414" s="314"/>
      <c r="H1414" s="3"/>
    </row>
    <row r="1415" ht="12.75" customHeight="1">
      <c r="A1415" s="301"/>
      <c r="C1415" s="1"/>
      <c r="D1415" s="2"/>
      <c r="F1415" s="3"/>
      <c r="G1415" s="314"/>
      <c r="H1415" s="3"/>
    </row>
    <row r="1416" ht="12.75" customHeight="1">
      <c r="A1416" s="301"/>
      <c r="C1416" s="1"/>
      <c r="D1416" s="2"/>
      <c r="F1416" s="3"/>
      <c r="G1416" s="314"/>
      <c r="H1416" s="3"/>
    </row>
    <row r="1417" ht="12.75" customHeight="1">
      <c r="A1417" s="301"/>
      <c r="C1417" s="1"/>
      <c r="D1417" s="2"/>
      <c r="F1417" s="3"/>
      <c r="G1417" s="314"/>
      <c r="H1417" s="3"/>
    </row>
    <row r="1418" ht="12.75" customHeight="1">
      <c r="A1418" s="301"/>
      <c r="C1418" s="1"/>
      <c r="D1418" s="2"/>
      <c r="F1418" s="3"/>
      <c r="G1418" s="314"/>
      <c r="H1418" s="3"/>
    </row>
    <row r="1419" ht="12.75" customHeight="1">
      <c r="A1419" s="301"/>
      <c r="C1419" s="1"/>
      <c r="D1419" s="2"/>
      <c r="F1419" s="3"/>
      <c r="G1419" s="314"/>
      <c r="H1419" s="3"/>
    </row>
    <row r="1420" ht="12.75" customHeight="1">
      <c r="A1420" s="301"/>
      <c r="C1420" s="1"/>
      <c r="D1420" s="2"/>
      <c r="F1420" s="3"/>
      <c r="G1420" s="314"/>
      <c r="H1420" s="3"/>
    </row>
    <row r="1421" ht="12.75" customHeight="1">
      <c r="A1421" s="301"/>
      <c r="C1421" s="1"/>
      <c r="D1421" s="2"/>
      <c r="F1421" s="3"/>
      <c r="G1421" s="314"/>
      <c r="H1421" s="3"/>
    </row>
    <row r="1422" ht="12.75" customHeight="1">
      <c r="A1422" s="301"/>
      <c r="C1422" s="1"/>
      <c r="D1422" s="2"/>
      <c r="F1422" s="3"/>
      <c r="G1422" s="314"/>
      <c r="H1422" s="3"/>
    </row>
    <row r="1423" ht="12.75" customHeight="1">
      <c r="A1423" s="301"/>
      <c r="C1423" s="1"/>
      <c r="D1423" s="2"/>
      <c r="F1423" s="3"/>
      <c r="G1423" s="314"/>
      <c r="H1423" s="3"/>
    </row>
    <row r="1424" ht="12.75" customHeight="1">
      <c r="A1424" s="301"/>
      <c r="C1424" s="1"/>
      <c r="D1424" s="2"/>
      <c r="F1424" s="3"/>
      <c r="G1424" s="314"/>
      <c r="H1424" s="3"/>
    </row>
    <row r="1425" ht="12.75" customHeight="1">
      <c r="A1425" s="301"/>
      <c r="C1425" s="1"/>
      <c r="D1425" s="2"/>
      <c r="F1425" s="3"/>
      <c r="G1425" s="314"/>
      <c r="H1425" s="3"/>
    </row>
    <row r="1426" ht="12.75" customHeight="1">
      <c r="A1426" s="301"/>
      <c r="C1426" s="1"/>
      <c r="D1426" s="2"/>
      <c r="F1426" s="3"/>
      <c r="G1426" s="314"/>
      <c r="H1426" s="3"/>
    </row>
    <row r="1427" ht="12.75" customHeight="1">
      <c r="A1427" s="301"/>
      <c r="C1427" s="1"/>
      <c r="D1427" s="2"/>
      <c r="F1427" s="3"/>
      <c r="G1427" s="314"/>
      <c r="H1427" s="3"/>
    </row>
    <row r="1428" ht="12.75" customHeight="1">
      <c r="A1428" s="301"/>
      <c r="C1428" s="1"/>
      <c r="D1428" s="2"/>
      <c r="F1428" s="3"/>
      <c r="G1428" s="314"/>
      <c r="H1428" s="3"/>
    </row>
    <row r="1429" ht="12.75" customHeight="1">
      <c r="A1429" s="301"/>
      <c r="C1429" s="1"/>
      <c r="D1429" s="2"/>
      <c r="F1429" s="3"/>
      <c r="G1429" s="314"/>
      <c r="H1429" s="3"/>
    </row>
    <row r="1430" ht="12.75" customHeight="1">
      <c r="A1430" s="301"/>
      <c r="C1430" s="1"/>
      <c r="D1430" s="2"/>
      <c r="F1430" s="3"/>
      <c r="G1430" s="314"/>
      <c r="H1430" s="3"/>
    </row>
    <row r="1431" ht="12.75" customHeight="1">
      <c r="A1431" s="301"/>
      <c r="C1431" s="1"/>
      <c r="D1431" s="2"/>
      <c r="F1431" s="3"/>
      <c r="G1431" s="314"/>
      <c r="H1431" s="3"/>
    </row>
    <row r="1432" ht="12.75" customHeight="1">
      <c r="A1432" s="301"/>
      <c r="C1432" s="1"/>
      <c r="D1432" s="2"/>
      <c r="F1432" s="3"/>
      <c r="G1432" s="314"/>
      <c r="H1432" s="3"/>
    </row>
    <row r="1433" ht="12.75" customHeight="1">
      <c r="A1433" s="301"/>
      <c r="C1433" s="1"/>
      <c r="D1433" s="2"/>
      <c r="F1433" s="3"/>
      <c r="G1433" s="314"/>
      <c r="H1433" s="3"/>
    </row>
    <row r="1434" ht="12.75" customHeight="1">
      <c r="A1434" s="301"/>
      <c r="C1434" s="1"/>
      <c r="D1434" s="2"/>
      <c r="F1434" s="3"/>
      <c r="G1434" s="314"/>
      <c r="H1434" s="3"/>
    </row>
    <row r="1435" ht="12.75" customHeight="1">
      <c r="A1435" s="301"/>
      <c r="C1435" s="1"/>
      <c r="D1435" s="2"/>
      <c r="F1435" s="3"/>
      <c r="G1435" s="314"/>
      <c r="H1435" s="3"/>
    </row>
    <row r="1436" ht="12.75" customHeight="1">
      <c r="A1436" s="301"/>
      <c r="C1436" s="1"/>
      <c r="D1436" s="2"/>
      <c r="F1436" s="3"/>
      <c r="G1436" s="314"/>
      <c r="H1436" s="3"/>
    </row>
    <row r="1437" ht="12.75" customHeight="1">
      <c r="A1437" s="301"/>
      <c r="C1437" s="1"/>
      <c r="D1437" s="2"/>
      <c r="F1437" s="3"/>
      <c r="G1437" s="314"/>
      <c r="H1437" s="3"/>
    </row>
    <row r="1438" ht="12.75" customHeight="1">
      <c r="A1438" s="301"/>
      <c r="C1438" s="1"/>
      <c r="D1438" s="2"/>
      <c r="F1438" s="3"/>
      <c r="G1438" s="314"/>
      <c r="H1438" s="3"/>
    </row>
    <row r="1439" ht="12.75" customHeight="1">
      <c r="A1439" s="301"/>
      <c r="C1439" s="1"/>
      <c r="D1439" s="2"/>
      <c r="F1439" s="3"/>
      <c r="G1439" s="314"/>
      <c r="H1439" s="3"/>
    </row>
    <row r="1440" ht="12.75" customHeight="1">
      <c r="A1440" s="301"/>
      <c r="C1440" s="1"/>
      <c r="D1440" s="2"/>
      <c r="F1440" s="3"/>
      <c r="G1440" s="314"/>
      <c r="H1440" s="3"/>
    </row>
    <row r="1441" ht="12.75" customHeight="1">
      <c r="A1441" s="301"/>
      <c r="C1441" s="1"/>
      <c r="D1441" s="2"/>
      <c r="F1441" s="3"/>
      <c r="G1441" s="314"/>
      <c r="H1441" s="3"/>
    </row>
    <row r="1442" ht="12.75" customHeight="1">
      <c r="A1442" s="301"/>
      <c r="C1442" s="1"/>
      <c r="D1442" s="2"/>
      <c r="F1442" s="3"/>
      <c r="G1442" s="314"/>
      <c r="H1442" s="3"/>
    </row>
    <row r="1443" ht="12.75" customHeight="1">
      <c r="A1443" s="301"/>
      <c r="C1443" s="1"/>
      <c r="D1443" s="2"/>
      <c r="F1443" s="3"/>
      <c r="G1443" s="314"/>
      <c r="H1443" s="3"/>
    </row>
    <row r="1444" ht="12.75" customHeight="1">
      <c r="A1444" s="301"/>
      <c r="C1444" s="1"/>
      <c r="D1444" s="2"/>
      <c r="F1444" s="3"/>
      <c r="G1444" s="314"/>
      <c r="H1444" s="3"/>
    </row>
    <row r="1445" ht="12.75" customHeight="1">
      <c r="A1445" s="301"/>
      <c r="C1445" s="1"/>
      <c r="D1445" s="2"/>
      <c r="F1445" s="3"/>
      <c r="G1445" s="314"/>
      <c r="H1445" s="3"/>
    </row>
    <row r="1446" ht="12.75" customHeight="1">
      <c r="A1446" s="301"/>
      <c r="C1446" s="1"/>
      <c r="D1446" s="2"/>
      <c r="F1446" s="3"/>
      <c r="G1446" s="314"/>
      <c r="H1446" s="3"/>
    </row>
    <row r="1447" ht="12.75" customHeight="1">
      <c r="A1447" s="301"/>
      <c r="C1447" s="1"/>
      <c r="D1447" s="2"/>
      <c r="F1447" s="3"/>
      <c r="G1447" s="314"/>
      <c r="H1447" s="3"/>
    </row>
    <row r="1448" ht="12.75" customHeight="1">
      <c r="A1448" s="301"/>
      <c r="C1448" s="1"/>
      <c r="D1448" s="2"/>
      <c r="F1448" s="3"/>
      <c r="G1448" s="314"/>
      <c r="H1448" s="3"/>
    </row>
    <row r="1449" ht="12.75" customHeight="1">
      <c r="A1449" s="301"/>
      <c r="C1449" s="1"/>
      <c r="D1449" s="2"/>
      <c r="F1449" s="3"/>
      <c r="G1449" s="314"/>
      <c r="H1449" s="3"/>
    </row>
    <row r="1450" ht="12.75" customHeight="1">
      <c r="A1450" s="301"/>
      <c r="C1450" s="1"/>
      <c r="D1450" s="2"/>
      <c r="F1450" s="3"/>
      <c r="G1450" s="314"/>
      <c r="H1450" s="3"/>
    </row>
    <row r="1451" ht="12.75" customHeight="1">
      <c r="A1451" s="301"/>
      <c r="C1451" s="1"/>
      <c r="D1451" s="2"/>
      <c r="F1451" s="3"/>
      <c r="G1451" s="314"/>
      <c r="H1451" s="3"/>
    </row>
    <row r="1452" ht="12.75" customHeight="1">
      <c r="A1452" s="301"/>
      <c r="C1452" s="1"/>
      <c r="D1452" s="2"/>
      <c r="F1452" s="3"/>
      <c r="G1452" s="314"/>
      <c r="H1452" s="3"/>
    </row>
    <row r="1453" ht="12.75" customHeight="1">
      <c r="A1453" s="301"/>
      <c r="C1453" s="1"/>
      <c r="D1453" s="2"/>
      <c r="F1453" s="3"/>
      <c r="G1453" s="314"/>
      <c r="H1453" s="3"/>
    </row>
    <row r="1454" ht="12.75" customHeight="1">
      <c r="A1454" s="301"/>
      <c r="C1454" s="1"/>
      <c r="D1454" s="2"/>
      <c r="F1454" s="3"/>
      <c r="G1454" s="314"/>
      <c r="H1454" s="3"/>
    </row>
    <row r="1455" ht="12.75" customHeight="1">
      <c r="A1455" s="301"/>
      <c r="C1455" s="1"/>
      <c r="D1455" s="2"/>
      <c r="F1455" s="3"/>
      <c r="G1455" s="314"/>
      <c r="H1455" s="3"/>
    </row>
    <row r="1456" ht="12.75" customHeight="1">
      <c r="A1456" s="301"/>
      <c r="C1456" s="1"/>
      <c r="D1456" s="2"/>
      <c r="F1456" s="3"/>
      <c r="G1456" s="314"/>
      <c r="H1456" s="3"/>
    </row>
    <row r="1457" ht="12.75" customHeight="1">
      <c r="A1457" s="301"/>
      <c r="C1457" s="1"/>
      <c r="D1457" s="2"/>
      <c r="F1457" s="3"/>
      <c r="G1457" s="314"/>
      <c r="H1457" s="3"/>
    </row>
    <row r="1458" ht="12.75" customHeight="1">
      <c r="A1458" s="301"/>
      <c r="C1458" s="1"/>
      <c r="D1458" s="2"/>
      <c r="F1458" s="3"/>
      <c r="G1458" s="314"/>
      <c r="H1458" s="3"/>
    </row>
    <row r="1459" ht="12.75" customHeight="1">
      <c r="A1459" s="301"/>
      <c r="C1459" s="1"/>
      <c r="D1459" s="2"/>
      <c r="F1459" s="3"/>
      <c r="G1459" s="314"/>
      <c r="H1459" s="3"/>
    </row>
    <row r="1460" ht="12.75" customHeight="1">
      <c r="A1460" s="301"/>
      <c r="C1460" s="1"/>
      <c r="D1460" s="2"/>
      <c r="F1460" s="3"/>
      <c r="G1460" s="314"/>
      <c r="H1460" s="3"/>
    </row>
    <row r="1461" ht="12.75" customHeight="1">
      <c r="A1461" s="301"/>
      <c r="C1461" s="1"/>
      <c r="D1461" s="2"/>
      <c r="F1461" s="3"/>
      <c r="G1461" s="314"/>
      <c r="H1461" s="3"/>
    </row>
    <row r="1462" ht="12.75" customHeight="1">
      <c r="A1462" s="301"/>
      <c r="C1462" s="1"/>
      <c r="D1462" s="2"/>
      <c r="F1462" s="3"/>
      <c r="G1462" s="314"/>
      <c r="H1462" s="3"/>
    </row>
    <row r="1463" ht="12.75" customHeight="1">
      <c r="A1463" s="301"/>
      <c r="C1463" s="1"/>
      <c r="D1463" s="2"/>
      <c r="F1463" s="3"/>
      <c r="G1463" s="314"/>
      <c r="H1463" s="3"/>
    </row>
    <row r="1464" ht="12.75" customHeight="1">
      <c r="A1464" s="301"/>
      <c r="C1464" s="1"/>
      <c r="D1464" s="2"/>
      <c r="F1464" s="3"/>
      <c r="G1464" s="314"/>
      <c r="H1464" s="3"/>
    </row>
    <row r="1465" ht="12.75" customHeight="1">
      <c r="A1465" s="301"/>
      <c r="C1465" s="1"/>
      <c r="D1465" s="2"/>
      <c r="F1465" s="3"/>
      <c r="G1465" s="314"/>
      <c r="H1465" s="3"/>
    </row>
    <row r="1466" ht="12.75" customHeight="1">
      <c r="A1466" s="301"/>
      <c r="C1466" s="1"/>
      <c r="D1466" s="2"/>
      <c r="F1466" s="3"/>
      <c r="G1466" s="314"/>
      <c r="H1466" s="3"/>
    </row>
    <row r="1467" ht="12.75" customHeight="1">
      <c r="A1467" s="301"/>
      <c r="C1467" s="1"/>
      <c r="D1467" s="2"/>
      <c r="F1467" s="3"/>
      <c r="G1467" s="314"/>
      <c r="H1467" s="3"/>
    </row>
    <row r="1468" ht="12.75" customHeight="1">
      <c r="A1468" s="301"/>
      <c r="C1468" s="1"/>
      <c r="D1468" s="2"/>
      <c r="F1468" s="3"/>
      <c r="G1468" s="314"/>
      <c r="H1468" s="3"/>
    </row>
    <row r="1469" ht="12.75" customHeight="1">
      <c r="A1469" s="301"/>
      <c r="C1469" s="1"/>
      <c r="D1469" s="2"/>
      <c r="F1469" s="3"/>
      <c r="G1469" s="314"/>
      <c r="H1469" s="3"/>
    </row>
    <row r="1470" ht="12.75" customHeight="1">
      <c r="A1470" s="301"/>
      <c r="C1470" s="1"/>
      <c r="D1470" s="2"/>
      <c r="F1470" s="3"/>
      <c r="G1470" s="314"/>
      <c r="H1470" s="3"/>
    </row>
    <row r="1471" ht="12.75" customHeight="1">
      <c r="A1471" s="301"/>
      <c r="C1471" s="1"/>
      <c r="D1471" s="2"/>
      <c r="F1471" s="3"/>
      <c r="G1471" s="314"/>
      <c r="H1471" s="3"/>
    </row>
    <row r="1472" ht="12.75" customHeight="1">
      <c r="A1472" s="301"/>
      <c r="C1472" s="1"/>
      <c r="D1472" s="2"/>
      <c r="F1472" s="3"/>
      <c r="G1472" s="314"/>
      <c r="H1472" s="3"/>
    </row>
    <row r="1473" ht="12.75" customHeight="1">
      <c r="A1473" s="301"/>
      <c r="C1473" s="1"/>
      <c r="D1473" s="2"/>
      <c r="F1473" s="3"/>
      <c r="G1473" s="314"/>
      <c r="H1473" s="3"/>
    </row>
    <row r="1474" ht="12.75" customHeight="1">
      <c r="A1474" s="301"/>
      <c r="C1474" s="1"/>
      <c r="D1474" s="2"/>
      <c r="F1474" s="3"/>
      <c r="G1474" s="314"/>
      <c r="H1474" s="3"/>
    </row>
    <row r="1475" ht="12.75" customHeight="1">
      <c r="A1475" s="301"/>
      <c r="C1475" s="1"/>
      <c r="D1475" s="2"/>
      <c r="F1475" s="3"/>
      <c r="G1475" s="314"/>
      <c r="H1475" s="3"/>
    </row>
    <row r="1476" ht="12.75" customHeight="1">
      <c r="A1476" s="301"/>
      <c r="C1476" s="1"/>
      <c r="D1476" s="2"/>
      <c r="F1476" s="3"/>
      <c r="G1476" s="314"/>
      <c r="H1476" s="3"/>
    </row>
    <row r="1477" ht="12.75" customHeight="1">
      <c r="A1477" s="301"/>
      <c r="C1477" s="1"/>
      <c r="D1477" s="2"/>
      <c r="F1477" s="3"/>
      <c r="G1477" s="314"/>
      <c r="H1477" s="3"/>
    </row>
    <row r="1478" ht="12.75" customHeight="1">
      <c r="A1478" s="301"/>
      <c r="C1478" s="1"/>
      <c r="D1478" s="2"/>
      <c r="F1478" s="3"/>
      <c r="G1478" s="314"/>
      <c r="H1478" s="3"/>
    </row>
    <row r="1479" ht="12.75" customHeight="1">
      <c r="A1479" s="301"/>
      <c r="C1479" s="1"/>
      <c r="D1479" s="2"/>
      <c r="F1479" s="3"/>
      <c r="G1479" s="314"/>
      <c r="H1479" s="3"/>
    </row>
    <row r="1480" ht="12.75" customHeight="1">
      <c r="A1480" s="301"/>
      <c r="C1480" s="1"/>
      <c r="D1480" s="2"/>
      <c r="F1480" s="3"/>
      <c r="G1480" s="314"/>
      <c r="H1480" s="3"/>
    </row>
    <row r="1481" ht="12.75" customHeight="1">
      <c r="A1481" s="301"/>
      <c r="C1481" s="1"/>
      <c r="D1481" s="2"/>
      <c r="F1481" s="3"/>
      <c r="G1481" s="314"/>
      <c r="H1481" s="3"/>
    </row>
    <row r="1482" ht="12.75" customHeight="1">
      <c r="A1482" s="301"/>
      <c r="C1482" s="1"/>
      <c r="D1482" s="2"/>
      <c r="F1482" s="3"/>
      <c r="G1482" s="314"/>
      <c r="H1482" s="3"/>
    </row>
    <row r="1483" ht="12.75" customHeight="1">
      <c r="A1483" s="301"/>
      <c r="C1483" s="1"/>
      <c r="D1483" s="2"/>
      <c r="F1483" s="3"/>
      <c r="G1483" s="314"/>
      <c r="H1483" s="3"/>
    </row>
    <row r="1484" ht="12.75" customHeight="1">
      <c r="A1484" s="301"/>
      <c r="C1484" s="1"/>
      <c r="D1484" s="2"/>
      <c r="F1484" s="3"/>
      <c r="G1484" s="314"/>
      <c r="H1484" s="3"/>
    </row>
    <row r="1485" ht="12.75" customHeight="1">
      <c r="A1485" s="301"/>
      <c r="C1485" s="1"/>
      <c r="D1485" s="2"/>
      <c r="F1485" s="3"/>
      <c r="G1485" s="314"/>
      <c r="H1485" s="3"/>
    </row>
    <row r="1486" ht="12.75" customHeight="1">
      <c r="A1486" s="301"/>
      <c r="C1486" s="1"/>
      <c r="D1486" s="2"/>
      <c r="F1486" s="3"/>
      <c r="G1486" s="314"/>
      <c r="H1486" s="3"/>
    </row>
    <row r="1487" ht="12.75" customHeight="1">
      <c r="A1487" s="301"/>
      <c r="C1487" s="1"/>
      <c r="D1487" s="2"/>
      <c r="F1487" s="3"/>
      <c r="G1487" s="314"/>
      <c r="H1487" s="3"/>
    </row>
    <row r="1488" ht="12.75" customHeight="1">
      <c r="A1488" s="301"/>
      <c r="C1488" s="1"/>
      <c r="D1488" s="2"/>
      <c r="F1488" s="3"/>
      <c r="G1488" s="314"/>
      <c r="H1488" s="3"/>
    </row>
    <row r="1489" ht="12.75" customHeight="1">
      <c r="A1489" s="301"/>
      <c r="C1489" s="1"/>
      <c r="D1489" s="2"/>
      <c r="F1489" s="3"/>
      <c r="G1489" s="314"/>
      <c r="H1489" s="3"/>
    </row>
    <row r="1490" ht="12.75" customHeight="1">
      <c r="A1490" s="301"/>
      <c r="C1490" s="1"/>
      <c r="D1490" s="2"/>
      <c r="F1490" s="3"/>
      <c r="G1490" s="314"/>
      <c r="H1490" s="3"/>
    </row>
    <row r="1491" ht="12.75" customHeight="1">
      <c r="A1491" s="301"/>
      <c r="C1491" s="1"/>
      <c r="D1491" s="2"/>
      <c r="F1491" s="3"/>
      <c r="G1491" s="314"/>
      <c r="H1491" s="3"/>
    </row>
    <row r="1492" ht="12.75" customHeight="1">
      <c r="A1492" s="301"/>
      <c r="C1492" s="1"/>
      <c r="D1492" s="2"/>
      <c r="F1492" s="3"/>
      <c r="G1492" s="314"/>
      <c r="H1492" s="3"/>
    </row>
    <row r="1493" ht="12.75" customHeight="1">
      <c r="A1493" s="301"/>
      <c r="C1493" s="1"/>
      <c r="D1493" s="2"/>
      <c r="F1493" s="3"/>
      <c r="G1493" s="314"/>
      <c r="H1493" s="3"/>
    </row>
    <row r="1494" ht="12.75" customHeight="1">
      <c r="A1494" s="301"/>
      <c r="C1494" s="1"/>
      <c r="D1494" s="2"/>
      <c r="F1494" s="3"/>
      <c r="G1494" s="314"/>
      <c r="H1494" s="3"/>
    </row>
    <row r="1495" ht="12.75" customHeight="1">
      <c r="A1495" s="301"/>
      <c r="C1495" s="1"/>
      <c r="D1495" s="2"/>
      <c r="F1495" s="3"/>
      <c r="G1495" s="314"/>
      <c r="H1495" s="3"/>
    </row>
    <row r="1496" ht="12.75" customHeight="1">
      <c r="A1496" s="301"/>
      <c r="C1496" s="1"/>
      <c r="D1496" s="2"/>
      <c r="F1496" s="3"/>
      <c r="G1496" s="314"/>
      <c r="H1496" s="3"/>
    </row>
    <row r="1497" ht="12.75" customHeight="1">
      <c r="A1497" s="301"/>
      <c r="C1497" s="1"/>
      <c r="D1497" s="2"/>
      <c r="F1497" s="3"/>
      <c r="G1497" s="314"/>
      <c r="H1497" s="3"/>
    </row>
    <row r="1498" ht="12.75" customHeight="1">
      <c r="A1498" s="301"/>
      <c r="C1498" s="1"/>
      <c r="D1498" s="2"/>
      <c r="F1498" s="3"/>
      <c r="G1498" s="314"/>
      <c r="H1498" s="3"/>
    </row>
    <row r="1499" ht="12.75" customHeight="1">
      <c r="A1499" s="301"/>
      <c r="C1499" s="1"/>
      <c r="D1499" s="2"/>
      <c r="F1499" s="3"/>
      <c r="G1499" s="314"/>
      <c r="H1499" s="3"/>
    </row>
    <row r="1500" ht="12.75" customHeight="1">
      <c r="A1500" s="301"/>
      <c r="C1500" s="1"/>
      <c r="D1500" s="2"/>
      <c r="F1500" s="3"/>
      <c r="G1500" s="314"/>
      <c r="H1500" s="3"/>
    </row>
    <row r="1501" ht="12.75" customHeight="1">
      <c r="A1501" s="301"/>
      <c r="C1501" s="1"/>
      <c r="D1501" s="2"/>
      <c r="F1501" s="3"/>
      <c r="G1501" s="314"/>
      <c r="H1501" s="3"/>
    </row>
    <row r="1502" ht="12.75" customHeight="1">
      <c r="A1502" s="301"/>
      <c r="C1502" s="1"/>
      <c r="D1502" s="2"/>
      <c r="F1502" s="3"/>
      <c r="G1502" s="314"/>
      <c r="H1502" s="3"/>
    </row>
    <row r="1503" ht="12.75" customHeight="1">
      <c r="A1503" s="301"/>
      <c r="C1503" s="1"/>
      <c r="D1503" s="2"/>
      <c r="F1503" s="3"/>
      <c r="G1503" s="314"/>
      <c r="H1503" s="3"/>
    </row>
    <row r="1504" ht="12.75" customHeight="1">
      <c r="A1504" s="301"/>
      <c r="C1504" s="1"/>
      <c r="D1504" s="2"/>
      <c r="F1504" s="3"/>
      <c r="G1504" s="314"/>
      <c r="H1504" s="3"/>
    </row>
    <row r="1505" ht="12.75" customHeight="1">
      <c r="A1505" s="301"/>
      <c r="C1505" s="1"/>
      <c r="D1505" s="2"/>
      <c r="F1505" s="3"/>
      <c r="G1505" s="314"/>
      <c r="H1505" s="3"/>
    </row>
    <row r="1506" ht="12.75" customHeight="1">
      <c r="A1506" s="301"/>
      <c r="C1506" s="1"/>
      <c r="D1506" s="2"/>
      <c r="F1506" s="3"/>
      <c r="G1506" s="314"/>
      <c r="H1506" s="3"/>
    </row>
    <row r="1507" ht="12.75" customHeight="1">
      <c r="A1507" s="301"/>
      <c r="C1507" s="1"/>
      <c r="D1507" s="2"/>
      <c r="F1507" s="3"/>
      <c r="G1507" s="314"/>
      <c r="H1507" s="3"/>
    </row>
    <row r="1508" ht="12.75" customHeight="1">
      <c r="A1508" s="301"/>
      <c r="C1508" s="1"/>
      <c r="D1508" s="2"/>
      <c r="F1508" s="3"/>
      <c r="G1508" s="314"/>
      <c r="H1508" s="3"/>
    </row>
    <row r="1509" ht="12.75" customHeight="1">
      <c r="A1509" s="301"/>
      <c r="C1509" s="1"/>
      <c r="D1509" s="2"/>
      <c r="F1509" s="3"/>
      <c r="G1509" s="314"/>
      <c r="H1509" s="3"/>
    </row>
    <row r="1510" ht="12.75" customHeight="1">
      <c r="A1510" s="301"/>
      <c r="C1510" s="1"/>
      <c r="D1510" s="2"/>
      <c r="F1510" s="3"/>
      <c r="G1510" s="314"/>
      <c r="H1510" s="3"/>
    </row>
    <row r="1511" ht="12.75" customHeight="1">
      <c r="A1511" s="301"/>
      <c r="C1511" s="1"/>
      <c r="D1511" s="2"/>
      <c r="F1511" s="3"/>
      <c r="G1511" s="314"/>
      <c r="H1511" s="3"/>
    </row>
    <row r="1512" ht="12.75" customHeight="1">
      <c r="A1512" s="301"/>
      <c r="C1512" s="1"/>
      <c r="D1512" s="2"/>
      <c r="F1512" s="3"/>
      <c r="G1512" s="314"/>
      <c r="H1512" s="3"/>
    </row>
    <row r="1513" ht="12.75" customHeight="1">
      <c r="A1513" s="301"/>
      <c r="C1513" s="1"/>
      <c r="D1513" s="2"/>
      <c r="F1513" s="3"/>
      <c r="G1513" s="314"/>
      <c r="H1513" s="3"/>
    </row>
    <row r="1514" ht="12.75" customHeight="1">
      <c r="A1514" s="301"/>
      <c r="C1514" s="1"/>
      <c r="D1514" s="2"/>
      <c r="F1514" s="3"/>
      <c r="G1514" s="314"/>
      <c r="H1514" s="3"/>
    </row>
    <row r="1515" ht="12.75" customHeight="1">
      <c r="A1515" s="301"/>
      <c r="C1515" s="1"/>
      <c r="D1515" s="2"/>
      <c r="F1515" s="3"/>
      <c r="G1515" s="314"/>
      <c r="H1515" s="3"/>
    </row>
    <row r="1516" ht="12.75" customHeight="1">
      <c r="A1516" s="301"/>
      <c r="C1516" s="1"/>
      <c r="D1516" s="2"/>
      <c r="F1516" s="3"/>
      <c r="G1516" s="314"/>
      <c r="H1516" s="3"/>
    </row>
    <row r="1517" ht="12.75" customHeight="1">
      <c r="A1517" s="301"/>
      <c r="C1517" s="1"/>
      <c r="D1517" s="2"/>
      <c r="F1517" s="3"/>
      <c r="G1517" s="314"/>
      <c r="H1517" s="3"/>
    </row>
    <row r="1518" ht="12.75" customHeight="1">
      <c r="A1518" s="301"/>
      <c r="C1518" s="1"/>
      <c r="D1518" s="2"/>
      <c r="F1518" s="3"/>
      <c r="G1518" s="314"/>
      <c r="H1518" s="3"/>
    </row>
    <row r="1519" ht="12.75" customHeight="1">
      <c r="A1519" s="301"/>
      <c r="C1519" s="1"/>
      <c r="D1519" s="2"/>
      <c r="F1519" s="3"/>
      <c r="G1519" s="314"/>
      <c r="H1519" s="3"/>
    </row>
    <row r="1520" ht="12.75" customHeight="1">
      <c r="A1520" s="301"/>
      <c r="C1520" s="1"/>
      <c r="D1520" s="2"/>
      <c r="F1520" s="3"/>
      <c r="G1520" s="314"/>
      <c r="H1520" s="3"/>
    </row>
    <row r="1521" ht="12.75" customHeight="1">
      <c r="A1521" s="301"/>
      <c r="C1521" s="1"/>
      <c r="D1521" s="2"/>
      <c r="F1521" s="3"/>
      <c r="G1521" s="314"/>
      <c r="H1521" s="3"/>
    </row>
    <row r="1522" ht="12.75" customHeight="1">
      <c r="A1522" s="301"/>
      <c r="C1522" s="1"/>
      <c r="D1522" s="2"/>
      <c r="F1522" s="3"/>
      <c r="G1522" s="314"/>
      <c r="H1522" s="3"/>
    </row>
    <row r="1523" ht="12.75" customHeight="1">
      <c r="A1523" s="301"/>
      <c r="C1523" s="1"/>
      <c r="D1523" s="2"/>
      <c r="F1523" s="3"/>
      <c r="G1523" s="314"/>
      <c r="H1523" s="3"/>
    </row>
    <row r="1524" ht="12.75" customHeight="1">
      <c r="A1524" s="301"/>
      <c r="C1524" s="1"/>
      <c r="D1524" s="2"/>
      <c r="F1524" s="3"/>
      <c r="G1524" s="314"/>
      <c r="H1524" s="3"/>
    </row>
    <row r="1525" ht="12.75" customHeight="1">
      <c r="A1525" s="301"/>
      <c r="C1525" s="1"/>
      <c r="D1525" s="2"/>
      <c r="F1525" s="3"/>
      <c r="G1525" s="314"/>
      <c r="H1525" s="3"/>
    </row>
    <row r="1526" ht="12.75" customHeight="1">
      <c r="A1526" s="301"/>
      <c r="C1526" s="1"/>
      <c r="D1526" s="2"/>
      <c r="F1526" s="3"/>
      <c r="G1526" s="314"/>
      <c r="H1526" s="3"/>
    </row>
    <row r="1527" ht="12.75" customHeight="1">
      <c r="A1527" s="301"/>
      <c r="C1527" s="1"/>
      <c r="D1527" s="2"/>
      <c r="F1527" s="3"/>
      <c r="G1527" s="314"/>
      <c r="H1527" s="3"/>
    </row>
    <row r="1528" ht="12.75" customHeight="1">
      <c r="A1528" s="301"/>
      <c r="C1528" s="1"/>
      <c r="D1528" s="2"/>
      <c r="F1528" s="3"/>
      <c r="G1528" s="314"/>
      <c r="H1528" s="3"/>
    </row>
    <row r="1529" ht="12.75" customHeight="1">
      <c r="A1529" s="301"/>
      <c r="C1529" s="1"/>
      <c r="D1529" s="2"/>
      <c r="F1529" s="3"/>
      <c r="G1529" s="314"/>
      <c r="H1529" s="3"/>
    </row>
    <row r="1530" ht="12.75" customHeight="1">
      <c r="A1530" s="301"/>
      <c r="C1530" s="1"/>
      <c r="D1530" s="2"/>
      <c r="F1530" s="3"/>
      <c r="G1530" s="314"/>
      <c r="H1530" s="3"/>
    </row>
    <row r="1531" ht="12.75" customHeight="1">
      <c r="A1531" s="301"/>
      <c r="C1531" s="1"/>
      <c r="D1531" s="2"/>
      <c r="F1531" s="3"/>
      <c r="G1531" s="314"/>
      <c r="H1531" s="3"/>
    </row>
    <row r="1532" ht="12.75" customHeight="1">
      <c r="A1532" s="301"/>
      <c r="C1532" s="1"/>
      <c r="D1532" s="2"/>
      <c r="F1532" s="3"/>
      <c r="G1532" s="314"/>
      <c r="H1532" s="3"/>
    </row>
    <row r="1533" ht="12.75" customHeight="1">
      <c r="A1533" s="301"/>
      <c r="C1533" s="1"/>
      <c r="D1533" s="2"/>
      <c r="F1533" s="3"/>
      <c r="G1533" s="314"/>
      <c r="H1533" s="3"/>
    </row>
    <row r="1534" ht="12.75" customHeight="1">
      <c r="A1534" s="301"/>
      <c r="C1534" s="1"/>
      <c r="D1534" s="2"/>
      <c r="F1534" s="3"/>
      <c r="G1534" s="314"/>
      <c r="H1534" s="3"/>
    </row>
    <row r="1535" ht="12.75" customHeight="1">
      <c r="A1535" s="301"/>
      <c r="C1535" s="1"/>
      <c r="D1535" s="2"/>
      <c r="F1535" s="3"/>
      <c r="G1535" s="314"/>
      <c r="H1535" s="3"/>
    </row>
    <row r="1536" ht="12.75" customHeight="1">
      <c r="A1536" s="301"/>
      <c r="C1536" s="1"/>
      <c r="D1536" s="2"/>
      <c r="F1536" s="3"/>
      <c r="G1536" s="314"/>
      <c r="H1536" s="3"/>
    </row>
    <row r="1537" ht="12.75" customHeight="1">
      <c r="A1537" s="301"/>
      <c r="C1537" s="1"/>
      <c r="D1537" s="2"/>
      <c r="F1537" s="3"/>
      <c r="G1537" s="314"/>
      <c r="H1537" s="3"/>
    </row>
    <row r="1538" ht="12.75" customHeight="1">
      <c r="A1538" s="301"/>
      <c r="C1538" s="1"/>
      <c r="D1538" s="2"/>
      <c r="F1538" s="3"/>
      <c r="G1538" s="314"/>
      <c r="H1538" s="3"/>
    </row>
    <row r="1539" ht="12.75" customHeight="1">
      <c r="A1539" s="301"/>
      <c r="C1539" s="1"/>
      <c r="D1539" s="2"/>
      <c r="F1539" s="3"/>
      <c r="G1539" s="314"/>
      <c r="H1539" s="3"/>
    </row>
    <row r="1540" ht="12.75" customHeight="1">
      <c r="A1540" s="301"/>
      <c r="C1540" s="1"/>
      <c r="D1540" s="2"/>
      <c r="F1540" s="3"/>
      <c r="G1540" s="314"/>
      <c r="H1540" s="3"/>
    </row>
    <row r="1541" ht="12.75" customHeight="1">
      <c r="A1541" s="301"/>
      <c r="C1541" s="1"/>
      <c r="D1541" s="2"/>
      <c r="F1541" s="3"/>
      <c r="G1541" s="314"/>
      <c r="H1541" s="3"/>
    </row>
    <row r="1542" ht="12.75" customHeight="1">
      <c r="A1542" s="301"/>
      <c r="C1542" s="1"/>
      <c r="D1542" s="2"/>
      <c r="F1542" s="3"/>
      <c r="G1542" s="314"/>
      <c r="H1542" s="3"/>
    </row>
    <row r="1543" ht="12.75" customHeight="1">
      <c r="A1543" s="301"/>
      <c r="C1543" s="1"/>
      <c r="D1543" s="2"/>
      <c r="F1543" s="3"/>
      <c r="G1543" s="314"/>
      <c r="H1543" s="3"/>
    </row>
    <row r="1544" ht="12.75" customHeight="1">
      <c r="A1544" s="301"/>
      <c r="C1544" s="1"/>
      <c r="D1544" s="2"/>
      <c r="F1544" s="3"/>
      <c r="G1544" s="314"/>
      <c r="H1544" s="3"/>
    </row>
    <row r="1545" ht="12.75" customHeight="1">
      <c r="A1545" s="301"/>
      <c r="C1545" s="1"/>
      <c r="D1545" s="2"/>
      <c r="F1545" s="3"/>
      <c r="G1545" s="314"/>
      <c r="H1545" s="3"/>
    </row>
    <row r="1546" ht="12.75" customHeight="1">
      <c r="A1546" s="301"/>
      <c r="C1546" s="1"/>
      <c r="D1546" s="2"/>
      <c r="F1546" s="3"/>
      <c r="G1546" s="314"/>
      <c r="H1546" s="3"/>
    </row>
    <row r="1547" ht="12.75" customHeight="1">
      <c r="A1547" s="301"/>
      <c r="C1547" s="1"/>
      <c r="D1547" s="2"/>
      <c r="F1547" s="3"/>
      <c r="G1547" s="314"/>
      <c r="H1547" s="3"/>
    </row>
    <row r="1548" ht="12.75" customHeight="1">
      <c r="A1548" s="301"/>
      <c r="C1548" s="1"/>
      <c r="D1548" s="2"/>
      <c r="F1548" s="3"/>
      <c r="G1548" s="314"/>
      <c r="H1548" s="3"/>
    </row>
    <row r="1549" ht="12.75" customHeight="1">
      <c r="A1549" s="301"/>
      <c r="C1549" s="1"/>
      <c r="D1549" s="2"/>
      <c r="F1549" s="3"/>
      <c r="G1549" s="314"/>
      <c r="H1549" s="3"/>
    </row>
    <row r="1550" ht="12.75" customHeight="1">
      <c r="A1550" s="301"/>
      <c r="C1550" s="1"/>
      <c r="D1550" s="2"/>
      <c r="F1550" s="3"/>
      <c r="G1550" s="314"/>
      <c r="H1550" s="3"/>
    </row>
    <row r="1551" ht="12.75" customHeight="1">
      <c r="A1551" s="301"/>
      <c r="C1551" s="1"/>
      <c r="D1551" s="2"/>
      <c r="F1551" s="3"/>
      <c r="G1551" s="314"/>
      <c r="H1551" s="3"/>
    </row>
    <row r="1552" ht="12.75" customHeight="1">
      <c r="A1552" s="301"/>
      <c r="C1552" s="1"/>
      <c r="D1552" s="2"/>
      <c r="F1552" s="3"/>
      <c r="G1552" s="314"/>
      <c r="H1552" s="3"/>
    </row>
    <row r="1553" ht="12.75" customHeight="1">
      <c r="A1553" s="301"/>
      <c r="C1553" s="1"/>
      <c r="D1553" s="2"/>
      <c r="F1553" s="3"/>
      <c r="G1553" s="314"/>
      <c r="H1553" s="3"/>
    </row>
    <row r="1554" ht="12.75" customHeight="1">
      <c r="A1554" s="301"/>
      <c r="C1554" s="1"/>
      <c r="D1554" s="2"/>
      <c r="F1554" s="3"/>
      <c r="G1554" s="314"/>
      <c r="H1554" s="3"/>
    </row>
    <row r="1555" ht="12.75" customHeight="1">
      <c r="A1555" s="301"/>
      <c r="C1555" s="1"/>
      <c r="D1555" s="2"/>
      <c r="F1555" s="3"/>
      <c r="G1555" s="314"/>
      <c r="H1555" s="3"/>
    </row>
    <row r="1556" ht="12.75" customHeight="1">
      <c r="A1556" s="301"/>
      <c r="C1556" s="1"/>
      <c r="D1556" s="2"/>
      <c r="F1556" s="3"/>
      <c r="G1556" s="314"/>
      <c r="H1556" s="3"/>
    </row>
    <row r="1557" ht="12.75" customHeight="1">
      <c r="A1557" s="301"/>
      <c r="C1557" s="1"/>
      <c r="D1557" s="2"/>
      <c r="F1557" s="3"/>
      <c r="G1557" s="314"/>
      <c r="H1557" s="3"/>
    </row>
    <row r="1558" ht="12.75" customHeight="1">
      <c r="A1558" s="301"/>
      <c r="C1558" s="1"/>
      <c r="D1558" s="2"/>
      <c r="F1558" s="3"/>
      <c r="G1558" s="314"/>
      <c r="H1558" s="3"/>
    </row>
    <row r="1559" ht="12.75" customHeight="1">
      <c r="A1559" s="301"/>
      <c r="C1559" s="1"/>
      <c r="D1559" s="2"/>
      <c r="F1559" s="3"/>
      <c r="G1559" s="314"/>
      <c r="H1559" s="3"/>
    </row>
    <row r="1560" ht="12.75" customHeight="1">
      <c r="A1560" s="301"/>
      <c r="C1560" s="1"/>
      <c r="D1560" s="2"/>
      <c r="F1560" s="3"/>
      <c r="G1560" s="314"/>
      <c r="H1560" s="3"/>
    </row>
    <row r="1561" ht="12.75" customHeight="1">
      <c r="A1561" s="301"/>
      <c r="C1561" s="1"/>
      <c r="D1561" s="2"/>
      <c r="F1561" s="3"/>
      <c r="G1561" s="314"/>
      <c r="H1561" s="3"/>
    </row>
    <row r="1562" ht="12.75" customHeight="1">
      <c r="A1562" s="301"/>
      <c r="C1562" s="1"/>
      <c r="D1562" s="2"/>
      <c r="F1562" s="3"/>
      <c r="G1562" s="314"/>
      <c r="H1562" s="3"/>
    </row>
    <row r="1563" ht="12.75" customHeight="1">
      <c r="A1563" s="301"/>
      <c r="C1563" s="1"/>
      <c r="D1563" s="2"/>
      <c r="F1563" s="3"/>
      <c r="G1563" s="314"/>
      <c r="H1563" s="3"/>
    </row>
    <row r="1564" ht="12.75" customHeight="1">
      <c r="A1564" s="301"/>
      <c r="C1564" s="1"/>
      <c r="D1564" s="2"/>
      <c r="F1564" s="3"/>
      <c r="G1564" s="314"/>
      <c r="H1564" s="3"/>
    </row>
    <row r="1565" ht="12.75" customHeight="1">
      <c r="A1565" s="301"/>
      <c r="C1565" s="1"/>
      <c r="D1565" s="2"/>
      <c r="F1565" s="3"/>
      <c r="G1565" s="314"/>
      <c r="H1565" s="3"/>
    </row>
    <row r="1566" ht="12.75" customHeight="1">
      <c r="A1566" s="301"/>
      <c r="C1566" s="1"/>
      <c r="D1566" s="2"/>
      <c r="F1566" s="3"/>
      <c r="G1566" s="314"/>
      <c r="H1566" s="3"/>
    </row>
    <row r="1567" ht="12.75" customHeight="1">
      <c r="A1567" s="301"/>
      <c r="C1567" s="1"/>
      <c r="D1567" s="2"/>
      <c r="F1567" s="3"/>
      <c r="G1567" s="314"/>
      <c r="H1567" s="3"/>
    </row>
    <row r="1568" ht="12.75" customHeight="1">
      <c r="A1568" s="301"/>
      <c r="C1568" s="1"/>
      <c r="D1568" s="2"/>
      <c r="F1568" s="3"/>
      <c r="G1568" s="314"/>
      <c r="H1568" s="3"/>
    </row>
    <row r="1569" ht="12.75" customHeight="1">
      <c r="A1569" s="301"/>
      <c r="C1569" s="1"/>
      <c r="D1569" s="2"/>
      <c r="F1569" s="3"/>
      <c r="G1569" s="314"/>
      <c r="H1569" s="3"/>
    </row>
    <row r="1570" ht="12.75" customHeight="1">
      <c r="A1570" s="301"/>
      <c r="C1570" s="1"/>
      <c r="D1570" s="2"/>
      <c r="F1570" s="3"/>
      <c r="G1570" s="314"/>
      <c r="H1570" s="3"/>
    </row>
    <row r="1571" ht="12.75" customHeight="1">
      <c r="A1571" s="301"/>
      <c r="C1571" s="1"/>
      <c r="D1571" s="2"/>
      <c r="F1571" s="3"/>
      <c r="G1571" s="314"/>
      <c r="H1571" s="3"/>
    </row>
    <row r="1572" ht="12.75" customHeight="1">
      <c r="A1572" s="301"/>
      <c r="C1572" s="1"/>
      <c r="D1572" s="2"/>
      <c r="F1572" s="3"/>
      <c r="G1572" s="314"/>
      <c r="H1572" s="3"/>
    </row>
    <row r="1573" ht="12.75" customHeight="1">
      <c r="A1573" s="301"/>
      <c r="C1573" s="1"/>
      <c r="D1573" s="2"/>
      <c r="F1573" s="3"/>
      <c r="G1573" s="314"/>
      <c r="H1573" s="3"/>
    </row>
    <row r="1574" ht="12.75" customHeight="1">
      <c r="A1574" s="301"/>
      <c r="C1574" s="1"/>
      <c r="D1574" s="2"/>
      <c r="F1574" s="3"/>
      <c r="G1574" s="314"/>
      <c r="H1574" s="3"/>
    </row>
    <row r="1575" ht="12.75" customHeight="1">
      <c r="A1575" s="301"/>
      <c r="C1575" s="1"/>
      <c r="D1575" s="2"/>
      <c r="F1575" s="3"/>
      <c r="G1575" s="314"/>
      <c r="H1575" s="3"/>
    </row>
    <row r="1576" ht="12.75" customHeight="1">
      <c r="A1576" s="301"/>
      <c r="C1576" s="1"/>
      <c r="D1576" s="2"/>
      <c r="F1576" s="3"/>
      <c r="G1576" s="314"/>
      <c r="H1576" s="3"/>
    </row>
    <row r="1577" ht="12.75" customHeight="1">
      <c r="A1577" s="301"/>
      <c r="C1577" s="1"/>
      <c r="D1577" s="2"/>
      <c r="F1577" s="3"/>
      <c r="G1577" s="314"/>
      <c r="H1577" s="3"/>
    </row>
    <row r="1578" ht="12.75" customHeight="1">
      <c r="A1578" s="301"/>
      <c r="C1578" s="1"/>
      <c r="D1578" s="2"/>
      <c r="F1578" s="3"/>
      <c r="G1578" s="314"/>
      <c r="H1578" s="3"/>
    </row>
    <row r="1579" ht="12.75" customHeight="1">
      <c r="A1579" s="301"/>
      <c r="C1579" s="1"/>
      <c r="D1579" s="2"/>
      <c r="F1579" s="3"/>
      <c r="G1579" s="314"/>
      <c r="H1579" s="3"/>
    </row>
    <row r="1580" ht="12.75" customHeight="1">
      <c r="A1580" s="301"/>
      <c r="C1580" s="1"/>
      <c r="D1580" s="2"/>
      <c r="F1580" s="3"/>
      <c r="G1580" s="314"/>
      <c r="H1580" s="3"/>
    </row>
    <row r="1581" ht="12.75" customHeight="1">
      <c r="A1581" s="301"/>
      <c r="C1581" s="1"/>
      <c r="D1581" s="2"/>
      <c r="F1581" s="3"/>
      <c r="G1581" s="314"/>
      <c r="H1581" s="3"/>
    </row>
    <row r="1582" ht="12.75" customHeight="1">
      <c r="A1582" s="301"/>
      <c r="C1582" s="1"/>
      <c r="D1582" s="2"/>
      <c r="F1582" s="3"/>
      <c r="G1582" s="314"/>
      <c r="H1582" s="3"/>
    </row>
    <row r="1583" ht="12.75" customHeight="1">
      <c r="A1583" s="301"/>
      <c r="C1583" s="1"/>
      <c r="D1583" s="2"/>
      <c r="F1583" s="3"/>
      <c r="G1583" s="314"/>
      <c r="H1583" s="3"/>
    </row>
    <row r="1584" ht="12.75" customHeight="1">
      <c r="A1584" s="301"/>
      <c r="C1584" s="1"/>
      <c r="D1584" s="2"/>
      <c r="F1584" s="3"/>
      <c r="G1584" s="314"/>
      <c r="H1584" s="3"/>
    </row>
    <row r="1585" ht="12.75" customHeight="1">
      <c r="A1585" s="301"/>
      <c r="C1585" s="1"/>
      <c r="D1585" s="2"/>
      <c r="F1585" s="3"/>
      <c r="G1585" s="314"/>
      <c r="H1585" s="3"/>
    </row>
    <row r="1586" ht="12.75" customHeight="1">
      <c r="A1586" s="301"/>
      <c r="C1586" s="1"/>
      <c r="D1586" s="2"/>
      <c r="F1586" s="3"/>
      <c r="G1586" s="314"/>
      <c r="H1586" s="3"/>
    </row>
    <row r="1587" ht="12.75" customHeight="1">
      <c r="A1587" s="301"/>
      <c r="C1587" s="1"/>
      <c r="D1587" s="2"/>
      <c r="F1587" s="3"/>
      <c r="G1587" s="314"/>
      <c r="H1587" s="3"/>
    </row>
    <row r="1588" ht="12.75" customHeight="1">
      <c r="A1588" s="301"/>
      <c r="C1588" s="1"/>
      <c r="D1588" s="2"/>
      <c r="F1588" s="3"/>
      <c r="G1588" s="314"/>
      <c r="H1588" s="3"/>
    </row>
    <row r="1589" ht="12.75" customHeight="1">
      <c r="A1589" s="301"/>
      <c r="C1589" s="1"/>
      <c r="D1589" s="2"/>
      <c r="F1589" s="3"/>
      <c r="G1589" s="314"/>
      <c r="H1589" s="3"/>
    </row>
    <row r="1590" ht="12.75" customHeight="1">
      <c r="A1590" s="301"/>
      <c r="C1590" s="1"/>
      <c r="D1590" s="2"/>
      <c r="F1590" s="3"/>
      <c r="G1590" s="314"/>
      <c r="H1590" s="3"/>
    </row>
    <row r="1591" ht="12.75" customHeight="1">
      <c r="A1591" s="301"/>
      <c r="C1591" s="1"/>
      <c r="D1591" s="2"/>
      <c r="F1591" s="3"/>
      <c r="G1591" s="314"/>
      <c r="H1591" s="3"/>
    </row>
    <row r="1592" ht="12.75" customHeight="1">
      <c r="A1592" s="301"/>
      <c r="C1592" s="1"/>
      <c r="D1592" s="2"/>
      <c r="F1592" s="3"/>
      <c r="G1592" s="314"/>
      <c r="H1592" s="3"/>
    </row>
    <row r="1593" ht="12.75" customHeight="1">
      <c r="A1593" s="301"/>
      <c r="C1593" s="1"/>
      <c r="D1593" s="2"/>
      <c r="F1593" s="3"/>
      <c r="G1593" s="314"/>
      <c r="H1593" s="3"/>
    </row>
    <row r="1594" ht="12.75" customHeight="1">
      <c r="A1594" s="301"/>
      <c r="C1594" s="1"/>
      <c r="D1594" s="2"/>
      <c r="F1594" s="3"/>
      <c r="G1594" s="314"/>
      <c r="H1594" s="3"/>
    </row>
    <row r="1595" ht="12.75" customHeight="1">
      <c r="A1595" s="301"/>
      <c r="C1595" s="1"/>
      <c r="D1595" s="2"/>
      <c r="F1595" s="3"/>
      <c r="G1595" s="314"/>
      <c r="H1595" s="3"/>
    </row>
    <row r="1596" ht="12.75" customHeight="1">
      <c r="A1596" s="301"/>
      <c r="C1596" s="1"/>
      <c r="D1596" s="2"/>
      <c r="F1596" s="3"/>
      <c r="G1596" s="314"/>
      <c r="H1596" s="3"/>
    </row>
    <row r="1597" ht="12.75" customHeight="1">
      <c r="A1597" s="301"/>
      <c r="C1597" s="1"/>
      <c r="D1597" s="2"/>
      <c r="F1597" s="3"/>
      <c r="G1597" s="314"/>
      <c r="H1597" s="3"/>
    </row>
    <row r="1598" ht="12.75" customHeight="1">
      <c r="A1598" s="301"/>
      <c r="C1598" s="1"/>
      <c r="D1598" s="2"/>
      <c r="F1598" s="3"/>
      <c r="G1598" s="314"/>
      <c r="H1598" s="3"/>
    </row>
    <row r="1599" ht="12.75" customHeight="1">
      <c r="A1599" s="301"/>
      <c r="C1599" s="1"/>
      <c r="D1599" s="2"/>
      <c r="F1599" s="3"/>
      <c r="G1599" s="314"/>
      <c r="H1599" s="3"/>
    </row>
    <row r="1600" ht="12.75" customHeight="1">
      <c r="A1600" s="301"/>
      <c r="C1600" s="1"/>
      <c r="D1600" s="2"/>
      <c r="F1600" s="3"/>
      <c r="G1600" s="314"/>
      <c r="H1600" s="3"/>
    </row>
    <row r="1601" ht="12.75" customHeight="1">
      <c r="A1601" s="301"/>
      <c r="C1601" s="1"/>
      <c r="D1601" s="2"/>
      <c r="F1601" s="3"/>
      <c r="G1601" s="314"/>
      <c r="H1601" s="3"/>
    </row>
    <row r="1602" ht="12.75" customHeight="1">
      <c r="A1602" s="301"/>
      <c r="C1602" s="1"/>
      <c r="D1602" s="2"/>
      <c r="F1602" s="3"/>
      <c r="G1602" s="314"/>
      <c r="H1602" s="3"/>
    </row>
    <row r="1603" ht="12.75" customHeight="1">
      <c r="A1603" s="301"/>
      <c r="C1603" s="1"/>
      <c r="D1603" s="2"/>
      <c r="F1603" s="3"/>
      <c r="G1603" s="314"/>
      <c r="H1603" s="3"/>
    </row>
    <row r="1604" ht="12.75" customHeight="1">
      <c r="A1604" s="301"/>
      <c r="C1604" s="1"/>
      <c r="D1604" s="2"/>
      <c r="F1604" s="3"/>
      <c r="G1604" s="314"/>
      <c r="H1604" s="3"/>
    </row>
    <row r="1605" ht="12.75" customHeight="1">
      <c r="A1605" s="301"/>
      <c r="C1605" s="1"/>
      <c r="D1605" s="2"/>
      <c r="F1605" s="3"/>
      <c r="G1605" s="314"/>
      <c r="H1605" s="3"/>
    </row>
    <row r="1606" ht="12.75" customHeight="1">
      <c r="A1606" s="301"/>
      <c r="C1606" s="1"/>
      <c r="D1606" s="2"/>
      <c r="F1606" s="3"/>
      <c r="G1606" s="314"/>
      <c r="H1606" s="3"/>
    </row>
    <row r="1607" ht="12.75" customHeight="1">
      <c r="A1607" s="301"/>
      <c r="C1607" s="1"/>
      <c r="D1607" s="2"/>
      <c r="F1607" s="3"/>
      <c r="G1607" s="314"/>
      <c r="H1607" s="3"/>
    </row>
    <row r="1608" ht="12.75" customHeight="1">
      <c r="A1608" s="301"/>
      <c r="C1608" s="1"/>
      <c r="D1608" s="2"/>
      <c r="F1608" s="3"/>
      <c r="G1608" s="314"/>
      <c r="H1608" s="3"/>
    </row>
    <row r="1609" ht="12.75" customHeight="1">
      <c r="A1609" s="301"/>
      <c r="C1609" s="1"/>
      <c r="D1609" s="2"/>
      <c r="F1609" s="3"/>
      <c r="G1609" s="314"/>
      <c r="H1609" s="3"/>
    </row>
    <row r="1610" ht="12.75" customHeight="1">
      <c r="A1610" s="301"/>
      <c r="C1610" s="1"/>
      <c r="D1610" s="2"/>
      <c r="F1610" s="3"/>
      <c r="G1610" s="314"/>
      <c r="H1610" s="3"/>
    </row>
    <row r="1611" ht="12.75" customHeight="1">
      <c r="A1611" s="301"/>
      <c r="C1611" s="1"/>
      <c r="D1611" s="2"/>
      <c r="F1611" s="3"/>
      <c r="G1611" s="314"/>
      <c r="H1611" s="3"/>
    </row>
    <row r="1612" ht="12.75" customHeight="1">
      <c r="A1612" s="301"/>
      <c r="C1612" s="1"/>
      <c r="D1612" s="2"/>
      <c r="F1612" s="3"/>
      <c r="G1612" s="314"/>
      <c r="H1612" s="3"/>
    </row>
    <row r="1613" ht="12.75" customHeight="1">
      <c r="A1613" s="301"/>
      <c r="C1613" s="1"/>
      <c r="D1613" s="2"/>
      <c r="F1613" s="3"/>
      <c r="G1613" s="314"/>
      <c r="H1613" s="3"/>
    </row>
    <row r="1614" ht="12.75" customHeight="1">
      <c r="A1614" s="301"/>
      <c r="C1614" s="1"/>
      <c r="D1614" s="2"/>
      <c r="F1614" s="3"/>
      <c r="G1614" s="314"/>
      <c r="H1614" s="3"/>
    </row>
    <row r="1615" ht="12.75" customHeight="1">
      <c r="A1615" s="301"/>
      <c r="C1615" s="1"/>
      <c r="D1615" s="2"/>
      <c r="F1615" s="3"/>
      <c r="G1615" s="314"/>
      <c r="H1615" s="3"/>
    </row>
    <row r="1616" ht="12.75" customHeight="1">
      <c r="A1616" s="301"/>
      <c r="C1616" s="1"/>
      <c r="D1616" s="2"/>
      <c r="F1616" s="3"/>
      <c r="G1616" s="314"/>
      <c r="H1616" s="3"/>
    </row>
    <row r="1617" ht="12.75" customHeight="1">
      <c r="A1617" s="301"/>
      <c r="C1617" s="1"/>
      <c r="D1617" s="2"/>
      <c r="F1617" s="3"/>
      <c r="G1617" s="314"/>
      <c r="H1617" s="3"/>
    </row>
    <row r="1618" ht="12.75" customHeight="1">
      <c r="A1618" s="301"/>
      <c r="C1618" s="1"/>
      <c r="D1618" s="2"/>
      <c r="F1618" s="3"/>
      <c r="G1618" s="314"/>
      <c r="H1618" s="3"/>
    </row>
    <row r="1619" ht="12.75" customHeight="1">
      <c r="A1619" s="301"/>
      <c r="C1619" s="1"/>
      <c r="D1619" s="2"/>
      <c r="F1619" s="3"/>
      <c r="G1619" s="314"/>
      <c r="H1619" s="3"/>
    </row>
    <row r="1620" ht="12.75" customHeight="1">
      <c r="A1620" s="301"/>
      <c r="C1620" s="1"/>
      <c r="D1620" s="2"/>
      <c r="F1620" s="3"/>
      <c r="G1620" s="314"/>
      <c r="H1620" s="3"/>
    </row>
    <row r="1621" ht="12.75" customHeight="1">
      <c r="A1621" s="301"/>
      <c r="C1621" s="1"/>
      <c r="D1621" s="2"/>
      <c r="F1621" s="3"/>
      <c r="G1621" s="314"/>
      <c r="H1621" s="3"/>
    </row>
    <row r="1622" ht="12.75" customHeight="1">
      <c r="A1622" s="301"/>
      <c r="C1622" s="1"/>
      <c r="D1622" s="2"/>
      <c r="F1622" s="3"/>
      <c r="G1622" s="314"/>
      <c r="H1622" s="3"/>
    </row>
    <row r="1623" ht="12.75" customHeight="1">
      <c r="A1623" s="301"/>
      <c r="C1623" s="1"/>
      <c r="D1623" s="2"/>
      <c r="F1623" s="3"/>
      <c r="G1623" s="314"/>
      <c r="H1623" s="3"/>
    </row>
    <row r="1624" ht="12.75" customHeight="1">
      <c r="A1624" s="301"/>
      <c r="C1624" s="1"/>
      <c r="D1624" s="2"/>
      <c r="F1624" s="3"/>
      <c r="G1624" s="314"/>
      <c r="H1624" s="3"/>
    </row>
    <row r="1625" ht="12.75" customHeight="1">
      <c r="A1625" s="301"/>
      <c r="C1625" s="1"/>
      <c r="D1625" s="2"/>
      <c r="F1625" s="3"/>
      <c r="G1625" s="314"/>
      <c r="H1625" s="3"/>
    </row>
    <row r="1626" ht="12.75" customHeight="1">
      <c r="A1626" s="301"/>
      <c r="C1626" s="1"/>
      <c r="D1626" s="2"/>
      <c r="F1626" s="3"/>
      <c r="G1626" s="314"/>
      <c r="H1626" s="3"/>
    </row>
    <row r="1627" ht="12.75" customHeight="1">
      <c r="A1627" s="301"/>
      <c r="C1627" s="1"/>
      <c r="D1627" s="2"/>
      <c r="F1627" s="3"/>
      <c r="G1627" s="314"/>
      <c r="H1627" s="3"/>
    </row>
    <row r="1628" ht="12.75" customHeight="1">
      <c r="A1628" s="301"/>
      <c r="C1628" s="1"/>
      <c r="D1628" s="2"/>
      <c r="F1628" s="3"/>
      <c r="G1628" s="314"/>
      <c r="H1628" s="3"/>
    </row>
    <row r="1629" ht="12.75" customHeight="1">
      <c r="A1629" s="301"/>
      <c r="C1629" s="1"/>
      <c r="D1629" s="2"/>
      <c r="F1629" s="3"/>
      <c r="G1629" s="314"/>
      <c r="H1629" s="3"/>
    </row>
    <row r="1630" ht="12.75" customHeight="1">
      <c r="A1630" s="301"/>
      <c r="C1630" s="1"/>
      <c r="D1630" s="2"/>
      <c r="F1630" s="3"/>
      <c r="G1630" s="314"/>
      <c r="H1630" s="3"/>
    </row>
    <row r="1631" ht="12.75" customHeight="1">
      <c r="A1631" s="301"/>
      <c r="C1631" s="1"/>
      <c r="D1631" s="2"/>
      <c r="F1631" s="3"/>
      <c r="G1631" s="314"/>
      <c r="H1631" s="3"/>
    </row>
    <row r="1632" ht="12.75" customHeight="1">
      <c r="A1632" s="301"/>
      <c r="C1632" s="1"/>
      <c r="D1632" s="2"/>
      <c r="F1632" s="3"/>
      <c r="G1632" s="314"/>
      <c r="H1632" s="3"/>
    </row>
    <row r="1633" ht="12.75" customHeight="1">
      <c r="A1633" s="301"/>
      <c r="C1633" s="1"/>
      <c r="D1633" s="2"/>
      <c r="F1633" s="3"/>
      <c r="G1633" s="314"/>
      <c r="H1633" s="3"/>
    </row>
    <row r="1634" ht="12.75" customHeight="1">
      <c r="A1634" s="301"/>
      <c r="C1634" s="1"/>
      <c r="D1634" s="2"/>
      <c r="F1634" s="3"/>
      <c r="G1634" s="314"/>
      <c r="H1634" s="3"/>
    </row>
    <row r="1635" ht="12.75" customHeight="1">
      <c r="A1635" s="301"/>
      <c r="C1635" s="1"/>
      <c r="D1635" s="2"/>
      <c r="F1635" s="3"/>
      <c r="G1635" s="314"/>
      <c r="H1635" s="3"/>
    </row>
    <row r="1636" ht="12.75" customHeight="1">
      <c r="A1636" s="301"/>
      <c r="C1636" s="1"/>
      <c r="D1636" s="2"/>
      <c r="F1636" s="3"/>
      <c r="G1636" s="314"/>
      <c r="H1636" s="3"/>
    </row>
    <row r="1637" ht="12.75" customHeight="1">
      <c r="A1637" s="301"/>
      <c r="C1637" s="1"/>
      <c r="D1637" s="2"/>
      <c r="F1637" s="3"/>
      <c r="G1637" s="314"/>
      <c r="H1637" s="3"/>
    </row>
    <row r="1638" ht="12.75" customHeight="1">
      <c r="A1638" s="301"/>
      <c r="C1638" s="1"/>
      <c r="D1638" s="2"/>
      <c r="F1638" s="3"/>
      <c r="G1638" s="314"/>
      <c r="H1638" s="3"/>
    </row>
    <row r="1639" ht="12.75" customHeight="1">
      <c r="A1639" s="301"/>
      <c r="C1639" s="1"/>
      <c r="D1639" s="2"/>
      <c r="F1639" s="3"/>
      <c r="G1639" s="314"/>
      <c r="H1639" s="3"/>
    </row>
    <row r="1640" ht="12.75" customHeight="1">
      <c r="A1640" s="301"/>
      <c r="C1640" s="1"/>
      <c r="D1640" s="2"/>
      <c r="F1640" s="3"/>
      <c r="G1640" s="314"/>
      <c r="H1640" s="3"/>
    </row>
    <row r="1641" ht="12.75" customHeight="1">
      <c r="A1641" s="301"/>
      <c r="C1641" s="1"/>
      <c r="D1641" s="2"/>
      <c r="F1641" s="3"/>
      <c r="G1641" s="314"/>
      <c r="H1641" s="3"/>
    </row>
    <row r="1642" ht="12.75" customHeight="1">
      <c r="A1642" s="301"/>
      <c r="C1642" s="1"/>
      <c r="D1642" s="2"/>
      <c r="F1642" s="3"/>
      <c r="G1642" s="314"/>
      <c r="H1642" s="3"/>
    </row>
    <row r="1643" ht="12.75" customHeight="1">
      <c r="A1643" s="301"/>
      <c r="C1643" s="1"/>
      <c r="D1643" s="2"/>
      <c r="F1643" s="3"/>
      <c r="G1643" s="314"/>
      <c r="H1643" s="3"/>
    </row>
    <row r="1644" ht="12.75" customHeight="1">
      <c r="A1644" s="301"/>
      <c r="C1644" s="1"/>
      <c r="D1644" s="2"/>
      <c r="F1644" s="3"/>
      <c r="G1644" s="314"/>
      <c r="H1644" s="3"/>
    </row>
    <row r="1645" ht="12.75" customHeight="1">
      <c r="A1645" s="301"/>
      <c r="C1645" s="1"/>
      <c r="D1645" s="2"/>
      <c r="F1645" s="3"/>
      <c r="G1645" s="314"/>
      <c r="H1645" s="3"/>
    </row>
    <row r="1646" ht="12.75" customHeight="1">
      <c r="A1646" s="301"/>
      <c r="C1646" s="1"/>
      <c r="D1646" s="2"/>
      <c r="F1646" s="3"/>
      <c r="G1646" s="314"/>
      <c r="H1646" s="3"/>
    </row>
    <row r="1647" ht="12.75" customHeight="1">
      <c r="A1647" s="301"/>
      <c r="C1647" s="1"/>
      <c r="D1647" s="2"/>
      <c r="F1647" s="3"/>
      <c r="G1647" s="314"/>
      <c r="H1647" s="3"/>
    </row>
    <row r="1648" ht="12.75" customHeight="1">
      <c r="A1648" s="301"/>
      <c r="C1648" s="1"/>
      <c r="D1648" s="2"/>
      <c r="F1648" s="3"/>
      <c r="G1648" s="314"/>
      <c r="H1648" s="3"/>
    </row>
    <row r="1649" ht="12.75" customHeight="1">
      <c r="A1649" s="301"/>
      <c r="C1649" s="1"/>
      <c r="D1649" s="2"/>
      <c r="F1649" s="3"/>
      <c r="G1649" s="314"/>
      <c r="H1649" s="3"/>
    </row>
    <row r="1650" ht="12.75" customHeight="1">
      <c r="A1650" s="301"/>
      <c r="C1650" s="1"/>
      <c r="D1650" s="2"/>
      <c r="F1650" s="3"/>
      <c r="G1650" s="314"/>
      <c r="H1650" s="3"/>
    </row>
    <row r="1651" ht="12.75" customHeight="1">
      <c r="A1651" s="301"/>
      <c r="C1651" s="1"/>
      <c r="D1651" s="2"/>
      <c r="F1651" s="3"/>
      <c r="G1651" s="314"/>
      <c r="H1651" s="3"/>
    </row>
    <row r="1652" ht="12.75" customHeight="1">
      <c r="A1652" s="301"/>
      <c r="C1652" s="1"/>
      <c r="D1652" s="2"/>
      <c r="F1652" s="3"/>
      <c r="G1652" s="314"/>
      <c r="H1652" s="3"/>
    </row>
    <row r="1653" ht="12.75" customHeight="1">
      <c r="A1653" s="301"/>
      <c r="C1653" s="1"/>
      <c r="D1653" s="2"/>
      <c r="F1653" s="3"/>
      <c r="G1653" s="314"/>
      <c r="H1653" s="3"/>
    </row>
    <row r="1654" ht="12.75" customHeight="1">
      <c r="A1654" s="301"/>
      <c r="C1654" s="1"/>
      <c r="D1654" s="2"/>
      <c r="F1654" s="3"/>
      <c r="G1654" s="314"/>
      <c r="H1654" s="3"/>
    </row>
    <row r="1655" ht="12.75" customHeight="1">
      <c r="A1655" s="301"/>
      <c r="C1655" s="1"/>
      <c r="D1655" s="2"/>
      <c r="F1655" s="3"/>
      <c r="G1655" s="314"/>
      <c r="H1655" s="3"/>
    </row>
    <row r="1656" ht="12.75" customHeight="1">
      <c r="A1656" s="301"/>
      <c r="C1656" s="1"/>
      <c r="D1656" s="2"/>
      <c r="F1656" s="3"/>
      <c r="G1656" s="314"/>
      <c r="H1656" s="3"/>
    </row>
    <row r="1657" ht="12.75" customHeight="1">
      <c r="A1657" s="301"/>
      <c r="C1657" s="1"/>
      <c r="D1657" s="2"/>
      <c r="F1657" s="3"/>
      <c r="G1657" s="314"/>
      <c r="H1657" s="3"/>
    </row>
    <row r="1658" ht="12.75" customHeight="1">
      <c r="A1658" s="301"/>
      <c r="C1658" s="1"/>
      <c r="D1658" s="2"/>
      <c r="F1658" s="3"/>
      <c r="G1658" s="314"/>
      <c r="H1658" s="3"/>
    </row>
    <row r="1659" ht="12.75" customHeight="1">
      <c r="A1659" s="301"/>
      <c r="C1659" s="1"/>
      <c r="D1659" s="2"/>
      <c r="F1659" s="3"/>
      <c r="G1659" s="314"/>
      <c r="H1659" s="3"/>
    </row>
    <row r="1660" ht="12.75" customHeight="1">
      <c r="A1660" s="301"/>
      <c r="C1660" s="1"/>
      <c r="D1660" s="2"/>
      <c r="F1660" s="3"/>
      <c r="G1660" s="314"/>
      <c r="H1660" s="3"/>
    </row>
    <row r="1661" ht="12.75" customHeight="1">
      <c r="A1661" s="301"/>
      <c r="C1661" s="1"/>
      <c r="D1661" s="2"/>
      <c r="F1661" s="3"/>
      <c r="G1661" s="314"/>
      <c r="H1661" s="3"/>
    </row>
    <row r="1662" ht="12.75" customHeight="1">
      <c r="A1662" s="301"/>
      <c r="C1662" s="1"/>
      <c r="D1662" s="2"/>
      <c r="F1662" s="3"/>
      <c r="G1662" s="314"/>
      <c r="H1662" s="3"/>
    </row>
    <row r="1663" ht="12.75" customHeight="1">
      <c r="A1663" s="301"/>
      <c r="C1663" s="1"/>
      <c r="D1663" s="2"/>
      <c r="F1663" s="3"/>
      <c r="G1663" s="314"/>
      <c r="H1663" s="3"/>
    </row>
    <row r="1664" ht="12.75" customHeight="1">
      <c r="A1664" s="301"/>
      <c r="C1664" s="1"/>
      <c r="D1664" s="2"/>
      <c r="F1664" s="3"/>
      <c r="G1664" s="314"/>
      <c r="H1664" s="3"/>
    </row>
    <row r="1665" ht="12.75" customHeight="1">
      <c r="A1665" s="301"/>
      <c r="C1665" s="1"/>
      <c r="D1665" s="2"/>
      <c r="F1665" s="3"/>
      <c r="G1665" s="314"/>
      <c r="H1665" s="3"/>
    </row>
    <row r="1666" ht="12.75" customHeight="1">
      <c r="A1666" s="301"/>
      <c r="C1666" s="1"/>
      <c r="D1666" s="2"/>
      <c r="F1666" s="3"/>
      <c r="G1666" s="314"/>
      <c r="H1666" s="3"/>
    </row>
    <row r="1667" ht="12.75" customHeight="1">
      <c r="A1667" s="301"/>
      <c r="C1667" s="1"/>
      <c r="D1667" s="2"/>
      <c r="F1667" s="3"/>
      <c r="G1667" s="314"/>
      <c r="H1667" s="3"/>
    </row>
    <row r="1668" ht="12.75" customHeight="1">
      <c r="A1668" s="301"/>
      <c r="C1668" s="1"/>
      <c r="D1668" s="2"/>
      <c r="F1668" s="3"/>
      <c r="G1668" s="314"/>
      <c r="H1668" s="3"/>
    </row>
    <row r="1669" ht="12.75" customHeight="1">
      <c r="A1669" s="301"/>
      <c r="C1669" s="1"/>
      <c r="D1669" s="2"/>
      <c r="F1669" s="3"/>
      <c r="G1669" s="314"/>
      <c r="H1669" s="3"/>
    </row>
    <row r="1670" ht="12.75" customHeight="1">
      <c r="A1670" s="301"/>
      <c r="C1670" s="1"/>
      <c r="D1670" s="2"/>
      <c r="F1670" s="3"/>
      <c r="G1670" s="314"/>
      <c r="H1670" s="3"/>
    </row>
    <row r="1671" ht="12.75" customHeight="1">
      <c r="A1671" s="301"/>
      <c r="C1671" s="1"/>
      <c r="D1671" s="2"/>
      <c r="F1671" s="3"/>
      <c r="G1671" s="314"/>
      <c r="H1671" s="3"/>
    </row>
    <row r="1672" ht="12.75" customHeight="1">
      <c r="A1672" s="301"/>
      <c r="C1672" s="1"/>
      <c r="D1672" s="2"/>
      <c r="F1672" s="3"/>
      <c r="G1672" s="314"/>
      <c r="H1672" s="3"/>
    </row>
    <row r="1673" ht="12.75" customHeight="1">
      <c r="A1673" s="301"/>
      <c r="C1673" s="1"/>
      <c r="D1673" s="2"/>
      <c r="F1673" s="3"/>
      <c r="G1673" s="314"/>
      <c r="H1673" s="3"/>
    </row>
    <row r="1674" ht="12.75" customHeight="1">
      <c r="A1674" s="301"/>
      <c r="C1674" s="1"/>
      <c r="D1674" s="2"/>
      <c r="F1674" s="3"/>
      <c r="G1674" s="314"/>
      <c r="H1674" s="3"/>
    </row>
    <row r="1675" ht="12.75" customHeight="1">
      <c r="A1675" s="301"/>
      <c r="C1675" s="1"/>
      <c r="D1675" s="2"/>
      <c r="F1675" s="3"/>
      <c r="G1675" s="314"/>
      <c r="H1675" s="3"/>
    </row>
    <row r="1676" ht="12.75" customHeight="1">
      <c r="A1676" s="301"/>
      <c r="C1676" s="1"/>
      <c r="D1676" s="2"/>
      <c r="F1676" s="3"/>
      <c r="G1676" s="314"/>
      <c r="H1676" s="3"/>
    </row>
    <row r="1677" ht="12.75" customHeight="1">
      <c r="A1677" s="301"/>
      <c r="C1677" s="1"/>
      <c r="D1677" s="2"/>
      <c r="F1677" s="3"/>
      <c r="G1677" s="314"/>
      <c r="H1677" s="3"/>
    </row>
    <row r="1678" ht="12.75" customHeight="1">
      <c r="A1678" s="301"/>
      <c r="C1678" s="1"/>
      <c r="D1678" s="2"/>
      <c r="F1678" s="3"/>
      <c r="G1678" s="314"/>
      <c r="H1678" s="3"/>
    </row>
    <row r="1679" ht="12.75" customHeight="1">
      <c r="A1679" s="301"/>
      <c r="C1679" s="1"/>
      <c r="D1679" s="2"/>
      <c r="F1679" s="3"/>
      <c r="G1679" s="314"/>
      <c r="H1679" s="3"/>
    </row>
    <row r="1680" ht="12.75" customHeight="1">
      <c r="A1680" s="301"/>
      <c r="C1680" s="1"/>
      <c r="D1680" s="2"/>
      <c r="F1680" s="3"/>
      <c r="G1680" s="314"/>
      <c r="H1680" s="3"/>
    </row>
    <row r="1681" ht="12.75" customHeight="1">
      <c r="A1681" s="301"/>
      <c r="C1681" s="1"/>
      <c r="D1681" s="2"/>
      <c r="F1681" s="3"/>
      <c r="G1681" s="314"/>
      <c r="H1681" s="3"/>
    </row>
    <row r="1682" ht="12.75" customHeight="1">
      <c r="A1682" s="301"/>
      <c r="C1682" s="1"/>
      <c r="D1682" s="2"/>
      <c r="F1682" s="3"/>
      <c r="G1682" s="314"/>
      <c r="H1682" s="3"/>
    </row>
    <row r="1683" ht="12.75" customHeight="1">
      <c r="A1683" s="301"/>
      <c r="C1683" s="1"/>
      <c r="D1683" s="2"/>
      <c r="F1683" s="3"/>
      <c r="G1683" s="314"/>
      <c r="H1683" s="3"/>
    </row>
    <row r="1684" ht="12.75" customHeight="1">
      <c r="A1684" s="301"/>
      <c r="C1684" s="1"/>
      <c r="D1684" s="2"/>
      <c r="F1684" s="3"/>
      <c r="G1684" s="314"/>
      <c r="H1684" s="3"/>
    </row>
    <row r="1685" ht="12.75" customHeight="1">
      <c r="A1685" s="301"/>
      <c r="C1685" s="1"/>
      <c r="D1685" s="2"/>
      <c r="F1685" s="3"/>
      <c r="G1685" s="314"/>
      <c r="H1685" s="3"/>
    </row>
    <row r="1686" ht="12.75" customHeight="1">
      <c r="A1686" s="301"/>
      <c r="C1686" s="1"/>
      <c r="D1686" s="2"/>
      <c r="F1686" s="3"/>
      <c r="G1686" s="314"/>
      <c r="H1686" s="3"/>
    </row>
    <row r="1687" ht="12.75" customHeight="1">
      <c r="A1687" s="301"/>
      <c r="C1687" s="1"/>
      <c r="D1687" s="2"/>
      <c r="F1687" s="3"/>
      <c r="G1687" s="314"/>
      <c r="H1687" s="3"/>
    </row>
    <row r="1688" ht="12.75" customHeight="1">
      <c r="A1688" s="301"/>
      <c r="C1688" s="1"/>
      <c r="D1688" s="2"/>
      <c r="F1688" s="3"/>
      <c r="G1688" s="314"/>
      <c r="H1688" s="3"/>
    </row>
    <row r="1689" ht="12.75" customHeight="1">
      <c r="A1689" s="301"/>
      <c r="C1689" s="1"/>
      <c r="D1689" s="2"/>
      <c r="F1689" s="3"/>
      <c r="G1689" s="314"/>
      <c r="H1689" s="3"/>
    </row>
    <row r="1690" ht="12.75" customHeight="1">
      <c r="A1690" s="301"/>
      <c r="C1690" s="1"/>
      <c r="D1690" s="2"/>
      <c r="F1690" s="3"/>
      <c r="G1690" s="314"/>
      <c r="H1690" s="3"/>
    </row>
    <row r="1691" ht="12.75" customHeight="1">
      <c r="A1691" s="301"/>
      <c r="C1691" s="1"/>
      <c r="D1691" s="2"/>
      <c r="F1691" s="3"/>
      <c r="G1691" s="314"/>
      <c r="H1691" s="3"/>
    </row>
    <row r="1692" ht="12.75" customHeight="1">
      <c r="A1692" s="301"/>
      <c r="C1692" s="1"/>
      <c r="D1692" s="2"/>
      <c r="F1692" s="3"/>
      <c r="G1692" s="314"/>
      <c r="H1692" s="3"/>
    </row>
    <row r="1693" ht="12.75" customHeight="1">
      <c r="A1693" s="301"/>
      <c r="C1693" s="1"/>
      <c r="D1693" s="2"/>
      <c r="F1693" s="3"/>
      <c r="G1693" s="314"/>
      <c r="H1693" s="3"/>
    </row>
    <row r="1694" ht="12.75" customHeight="1">
      <c r="A1694" s="301"/>
      <c r="C1694" s="1"/>
      <c r="D1694" s="2"/>
      <c r="F1694" s="3"/>
      <c r="G1694" s="314"/>
      <c r="H1694" s="3"/>
    </row>
    <row r="1695" ht="12.75" customHeight="1">
      <c r="A1695" s="301"/>
      <c r="C1695" s="1"/>
      <c r="D1695" s="2"/>
      <c r="F1695" s="3"/>
      <c r="G1695" s="314"/>
      <c r="H1695" s="3"/>
    </row>
    <row r="1696" ht="12.75" customHeight="1">
      <c r="A1696" s="301"/>
      <c r="C1696" s="1"/>
      <c r="D1696" s="2"/>
      <c r="F1696" s="3"/>
      <c r="G1696" s="314"/>
      <c r="H1696" s="3"/>
    </row>
    <row r="1697" ht="12.75" customHeight="1">
      <c r="A1697" s="301"/>
      <c r="C1697" s="1"/>
      <c r="D1697" s="2"/>
      <c r="F1697" s="3"/>
      <c r="G1697" s="314"/>
      <c r="H1697" s="3"/>
    </row>
    <row r="1698" ht="12.75" customHeight="1">
      <c r="A1698" s="301"/>
      <c r="C1698" s="1"/>
      <c r="D1698" s="2"/>
      <c r="F1698" s="3"/>
      <c r="G1698" s="314"/>
      <c r="H1698" s="3"/>
    </row>
    <row r="1699" ht="12.75" customHeight="1">
      <c r="A1699" s="301"/>
      <c r="C1699" s="1"/>
      <c r="D1699" s="2"/>
      <c r="F1699" s="3"/>
      <c r="G1699" s="314"/>
      <c r="H1699" s="3"/>
    </row>
    <row r="1700" ht="12.75" customHeight="1">
      <c r="A1700" s="301"/>
      <c r="C1700" s="1"/>
      <c r="D1700" s="2"/>
      <c r="F1700" s="3"/>
      <c r="G1700" s="314"/>
      <c r="H1700" s="3"/>
    </row>
    <row r="1701" ht="12.75" customHeight="1">
      <c r="A1701" s="301"/>
      <c r="C1701" s="1"/>
      <c r="D1701" s="2"/>
      <c r="F1701" s="3"/>
      <c r="G1701" s="314"/>
      <c r="H1701" s="3"/>
    </row>
    <row r="1702" ht="12.75" customHeight="1">
      <c r="A1702" s="301"/>
      <c r="C1702" s="1"/>
      <c r="D1702" s="2"/>
      <c r="F1702" s="3"/>
      <c r="G1702" s="314"/>
      <c r="H1702" s="3"/>
    </row>
    <row r="1703" ht="12.75" customHeight="1">
      <c r="A1703" s="301"/>
      <c r="C1703" s="1"/>
      <c r="D1703" s="2"/>
      <c r="F1703" s="3"/>
      <c r="G1703" s="314"/>
      <c r="H1703" s="3"/>
    </row>
    <row r="1704" ht="12.75" customHeight="1">
      <c r="A1704" s="301"/>
      <c r="C1704" s="1"/>
      <c r="D1704" s="2"/>
      <c r="F1704" s="3"/>
      <c r="G1704" s="314"/>
      <c r="H1704" s="3"/>
    </row>
    <row r="1705" ht="12.75" customHeight="1">
      <c r="A1705" s="301"/>
      <c r="C1705" s="1"/>
      <c r="D1705" s="2"/>
      <c r="F1705" s="3"/>
      <c r="G1705" s="314"/>
      <c r="H1705" s="3"/>
    </row>
    <row r="1706" ht="12.75" customHeight="1">
      <c r="A1706" s="301"/>
      <c r="C1706" s="1"/>
      <c r="D1706" s="2"/>
      <c r="F1706" s="3"/>
      <c r="G1706" s="314"/>
      <c r="H1706" s="3"/>
    </row>
    <row r="1707" ht="12.75" customHeight="1">
      <c r="A1707" s="301"/>
      <c r="C1707" s="1"/>
      <c r="D1707" s="2"/>
      <c r="F1707" s="3"/>
      <c r="G1707" s="314"/>
      <c r="H1707" s="3"/>
    </row>
    <row r="1708" ht="12.75" customHeight="1">
      <c r="A1708" s="301"/>
      <c r="C1708" s="1"/>
      <c r="D1708" s="2"/>
      <c r="F1708" s="3"/>
      <c r="G1708" s="314"/>
      <c r="H1708" s="3"/>
    </row>
    <row r="1709" ht="12.75" customHeight="1">
      <c r="A1709" s="301"/>
      <c r="C1709" s="1"/>
      <c r="D1709" s="2"/>
      <c r="F1709" s="3"/>
      <c r="G1709" s="314"/>
      <c r="H1709" s="3"/>
    </row>
    <row r="1710" ht="12.75" customHeight="1">
      <c r="A1710" s="301"/>
      <c r="C1710" s="1"/>
      <c r="D1710" s="2"/>
      <c r="F1710" s="3"/>
      <c r="G1710" s="314"/>
      <c r="H1710" s="3"/>
    </row>
    <row r="1711" ht="12.75" customHeight="1">
      <c r="A1711" s="301"/>
      <c r="C1711" s="1"/>
      <c r="D1711" s="2"/>
      <c r="F1711" s="3"/>
      <c r="G1711" s="314"/>
      <c r="H1711" s="3"/>
    </row>
    <row r="1712" ht="12.75" customHeight="1">
      <c r="A1712" s="301"/>
      <c r="C1712" s="1"/>
      <c r="D1712" s="2"/>
      <c r="F1712" s="3"/>
      <c r="G1712" s="314"/>
      <c r="H1712" s="3"/>
    </row>
    <row r="1713" ht="12.75" customHeight="1">
      <c r="A1713" s="301"/>
      <c r="C1713" s="1"/>
      <c r="D1713" s="2"/>
      <c r="F1713" s="3"/>
      <c r="G1713" s="314"/>
      <c r="H1713" s="3"/>
    </row>
    <row r="1714" ht="12.75" customHeight="1">
      <c r="A1714" s="301"/>
      <c r="C1714" s="1"/>
      <c r="D1714" s="2"/>
      <c r="F1714" s="3"/>
      <c r="G1714" s="314"/>
      <c r="H1714" s="3"/>
    </row>
    <row r="1715" ht="12.75" customHeight="1">
      <c r="A1715" s="301"/>
      <c r="C1715" s="1"/>
      <c r="D1715" s="2"/>
      <c r="F1715" s="3"/>
      <c r="G1715" s="314"/>
      <c r="H1715" s="3"/>
    </row>
    <row r="1716" ht="12.75" customHeight="1">
      <c r="A1716" s="301"/>
      <c r="C1716" s="1"/>
      <c r="D1716" s="2"/>
      <c r="F1716" s="3"/>
      <c r="G1716" s="314"/>
      <c r="H1716" s="3"/>
    </row>
    <row r="1717" ht="12.75" customHeight="1">
      <c r="A1717" s="301"/>
      <c r="C1717" s="1"/>
      <c r="D1717" s="2"/>
      <c r="F1717" s="3"/>
      <c r="G1717" s="314"/>
      <c r="H1717" s="3"/>
    </row>
    <row r="1718" ht="12.75" customHeight="1">
      <c r="A1718" s="301"/>
      <c r="C1718" s="1"/>
      <c r="D1718" s="2"/>
      <c r="F1718" s="3"/>
      <c r="G1718" s="314"/>
      <c r="H1718" s="3"/>
    </row>
    <row r="1719" ht="12.75" customHeight="1">
      <c r="A1719" s="301"/>
      <c r="C1719" s="1"/>
      <c r="D1719" s="2"/>
      <c r="F1719" s="3"/>
      <c r="G1719" s="314"/>
      <c r="H1719" s="3"/>
    </row>
    <row r="1720" ht="12.75" customHeight="1">
      <c r="A1720" s="301"/>
      <c r="C1720" s="1"/>
      <c r="D1720" s="2"/>
      <c r="F1720" s="3"/>
      <c r="G1720" s="314"/>
      <c r="H1720" s="3"/>
    </row>
    <row r="1721" ht="12.75" customHeight="1">
      <c r="A1721" s="301"/>
      <c r="C1721" s="1"/>
      <c r="D1721" s="2"/>
      <c r="F1721" s="3"/>
      <c r="G1721" s="314"/>
      <c r="H1721" s="3"/>
    </row>
    <row r="1722" ht="12.75" customHeight="1">
      <c r="A1722" s="301"/>
      <c r="C1722" s="1"/>
      <c r="D1722" s="2"/>
      <c r="F1722" s="3"/>
      <c r="G1722" s="314"/>
      <c r="H1722" s="3"/>
    </row>
    <row r="1723" ht="12.75" customHeight="1">
      <c r="A1723" s="301"/>
      <c r="C1723" s="1"/>
      <c r="D1723" s="2"/>
      <c r="F1723" s="3"/>
      <c r="G1723" s="314"/>
      <c r="H1723" s="3"/>
    </row>
    <row r="1724" ht="12.75" customHeight="1">
      <c r="A1724" s="301"/>
      <c r="C1724" s="1"/>
      <c r="D1724" s="2"/>
      <c r="F1724" s="3"/>
      <c r="G1724" s="314"/>
      <c r="H1724" s="3"/>
    </row>
    <row r="1725" ht="12.75" customHeight="1">
      <c r="A1725" s="301"/>
      <c r="C1725" s="1"/>
      <c r="D1725" s="2"/>
      <c r="F1725" s="3"/>
      <c r="G1725" s="314"/>
      <c r="H1725" s="3"/>
    </row>
    <row r="1726" ht="12.75" customHeight="1">
      <c r="A1726" s="301"/>
      <c r="C1726" s="1"/>
      <c r="D1726" s="2"/>
      <c r="F1726" s="3"/>
      <c r="G1726" s="314"/>
      <c r="H1726" s="3"/>
    </row>
    <row r="1727" ht="12.75" customHeight="1">
      <c r="A1727" s="301"/>
      <c r="C1727" s="1"/>
      <c r="D1727" s="2"/>
      <c r="F1727" s="3"/>
      <c r="G1727" s="314"/>
      <c r="H1727" s="3"/>
    </row>
    <row r="1728" ht="12.75" customHeight="1">
      <c r="A1728" s="301"/>
      <c r="C1728" s="1"/>
      <c r="D1728" s="2"/>
      <c r="F1728" s="3"/>
      <c r="G1728" s="314"/>
      <c r="H1728" s="3"/>
    </row>
    <row r="1729" ht="12.75" customHeight="1">
      <c r="A1729" s="301"/>
      <c r="C1729" s="1"/>
      <c r="D1729" s="2"/>
      <c r="F1729" s="3"/>
      <c r="G1729" s="314"/>
      <c r="H1729" s="3"/>
    </row>
    <row r="1730" ht="12.75" customHeight="1">
      <c r="A1730" s="301"/>
      <c r="C1730" s="1"/>
      <c r="D1730" s="2"/>
      <c r="F1730" s="3"/>
      <c r="G1730" s="314"/>
      <c r="H1730" s="3"/>
    </row>
    <row r="1731" ht="12.75" customHeight="1">
      <c r="A1731" s="301"/>
      <c r="C1731" s="1"/>
      <c r="D1731" s="2"/>
      <c r="F1731" s="3"/>
      <c r="G1731" s="314"/>
      <c r="H1731" s="3"/>
    </row>
    <row r="1732" ht="12.75" customHeight="1">
      <c r="A1732" s="301"/>
      <c r="C1732" s="1"/>
      <c r="D1732" s="2"/>
      <c r="F1732" s="3"/>
      <c r="G1732" s="314"/>
      <c r="H1732" s="3"/>
    </row>
    <row r="1733" ht="12.75" customHeight="1">
      <c r="A1733" s="301"/>
      <c r="C1733" s="1"/>
      <c r="D1733" s="2"/>
      <c r="F1733" s="3"/>
      <c r="G1733" s="314"/>
      <c r="H1733" s="3"/>
    </row>
    <row r="1734" ht="12.75" customHeight="1">
      <c r="A1734" s="301"/>
      <c r="C1734" s="1"/>
      <c r="D1734" s="2"/>
      <c r="F1734" s="3"/>
      <c r="G1734" s="314"/>
      <c r="H1734" s="3"/>
    </row>
    <row r="1735" ht="12.75" customHeight="1">
      <c r="A1735" s="301"/>
      <c r="C1735" s="1"/>
      <c r="D1735" s="2"/>
      <c r="F1735" s="3"/>
      <c r="G1735" s="314"/>
      <c r="H1735" s="3"/>
    </row>
    <row r="1736" ht="12.75" customHeight="1">
      <c r="A1736" s="301"/>
      <c r="C1736" s="1"/>
      <c r="D1736" s="2"/>
      <c r="F1736" s="3"/>
      <c r="G1736" s="314"/>
      <c r="H1736" s="3"/>
    </row>
    <row r="1737" ht="12.75" customHeight="1">
      <c r="A1737" s="301"/>
      <c r="C1737" s="1"/>
      <c r="D1737" s="2"/>
      <c r="F1737" s="3"/>
      <c r="G1737" s="314"/>
      <c r="H1737" s="3"/>
    </row>
    <row r="1738" ht="12.75" customHeight="1">
      <c r="A1738" s="301"/>
      <c r="C1738" s="1"/>
      <c r="D1738" s="2"/>
      <c r="F1738" s="3"/>
      <c r="G1738" s="314"/>
      <c r="H1738" s="3"/>
    </row>
    <row r="1739" ht="12.75" customHeight="1">
      <c r="A1739" s="301"/>
      <c r="C1739" s="1"/>
      <c r="D1739" s="2"/>
      <c r="F1739" s="3"/>
      <c r="G1739" s="314"/>
      <c r="H1739" s="3"/>
    </row>
    <row r="1740" ht="12.75" customHeight="1">
      <c r="A1740" s="301"/>
      <c r="C1740" s="1"/>
      <c r="D1740" s="2"/>
      <c r="F1740" s="3"/>
      <c r="G1740" s="314"/>
      <c r="H1740" s="3"/>
    </row>
    <row r="1741" ht="12.75" customHeight="1">
      <c r="A1741" s="301"/>
      <c r="C1741" s="1"/>
      <c r="D1741" s="2"/>
      <c r="F1741" s="3"/>
      <c r="G1741" s="314"/>
      <c r="H1741" s="3"/>
    </row>
    <row r="1742" ht="12.75" customHeight="1">
      <c r="A1742" s="301"/>
      <c r="C1742" s="1"/>
      <c r="D1742" s="2"/>
      <c r="F1742" s="3"/>
      <c r="G1742" s="314"/>
      <c r="H1742" s="3"/>
    </row>
    <row r="1743" ht="12.75" customHeight="1">
      <c r="A1743" s="301"/>
      <c r="C1743" s="1"/>
      <c r="D1743" s="2"/>
      <c r="F1743" s="3"/>
      <c r="G1743" s="314"/>
      <c r="H1743" s="3"/>
    </row>
    <row r="1744" ht="12.75" customHeight="1">
      <c r="A1744" s="301"/>
      <c r="C1744" s="1"/>
      <c r="D1744" s="2"/>
      <c r="F1744" s="3"/>
      <c r="G1744" s="314"/>
      <c r="H1744" s="3"/>
    </row>
    <row r="1745" ht="12.75" customHeight="1">
      <c r="A1745" s="301"/>
      <c r="C1745" s="1"/>
      <c r="D1745" s="2"/>
      <c r="F1745" s="3"/>
      <c r="G1745" s="314"/>
      <c r="H1745" s="3"/>
    </row>
    <row r="1746" ht="12.75" customHeight="1">
      <c r="A1746" s="301"/>
      <c r="C1746" s="1"/>
      <c r="D1746" s="2"/>
      <c r="F1746" s="3"/>
      <c r="G1746" s="314"/>
      <c r="H1746" s="3"/>
    </row>
    <row r="1747" ht="12.75" customHeight="1">
      <c r="A1747" s="301"/>
      <c r="C1747" s="1"/>
      <c r="D1747" s="2"/>
      <c r="F1747" s="3"/>
      <c r="G1747" s="314"/>
      <c r="H1747" s="3"/>
    </row>
    <row r="1748" ht="12.75" customHeight="1">
      <c r="A1748" s="301"/>
      <c r="C1748" s="1"/>
      <c r="D1748" s="2"/>
      <c r="F1748" s="3"/>
      <c r="G1748" s="314"/>
      <c r="H1748" s="3"/>
    </row>
    <row r="1749" ht="12.75" customHeight="1">
      <c r="A1749" s="301"/>
      <c r="C1749" s="1"/>
      <c r="D1749" s="2"/>
      <c r="F1749" s="3"/>
      <c r="G1749" s="314"/>
      <c r="H1749" s="3"/>
    </row>
    <row r="1750" ht="12.75" customHeight="1">
      <c r="A1750" s="301"/>
      <c r="C1750" s="1"/>
      <c r="D1750" s="2"/>
      <c r="F1750" s="3"/>
      <c r="G1750" s="314"/>
      <c r="H1750" s="3"/>
    </row>
    <row r="1751" ht="12.75" customHeight="1">
      <c r="A1751" s="301"/>
      <c r="C1751" s="1"/>
      <c r="D1751" s="2"/>
      <c r="F1751" s="3"/>
      <c r="G1751" s="314"/>
      <c r="H1751" s="3"/>
    </row>
    <row r="1752" ht="12.75" customHeight="1">
      <c r="A1752" s="301"/>
      <c r="C1752" s="1"/>
      <c r="D1752" s="2"/>
      <c r="F1752" s="3"/>
      <c r="G1752" s="314"/>
      <c r="H1752" s="3"/>
    </row>
    <row r="1753" ht="12.75" customHeight="1">
      <c r="A1753" s="301"/>
      <c r="C1753" s="1"/>
      <c r="D1753" s="2"/>
      <c r="F1753" s="3"/>
      <c r="G1753" s="314"/>
      <c r="H1753" s="3"/>
    </row>
    <row r="1754" ht="12.75" customHeight="1">
      <c r="A1754" s="301"/>
      <c r="C1754" s="1"/>
      <c r="D1754" s="2"/>
      <c r="F1754" s="3"/>
      <c r="G1754" s="314"/>
      <c r="H1754" s="3"/>
    </row>
    <row r="1755" ht="12.75" customHeight="1">
      <c r="A1755" s="301"/>
      <c r="C1755" s="1"/>
      <c r="D1755" s="2"/>
      <c r="F1755" s="3"/>
      <c r="G1755" s="314"/>
      <c r="H1755" s="3"/>
    </row>
    <row r="1756" ht="12.75" customHeight="1">
      <c r="A1756" s="301"/>
      <c r="C1756" s="1"/>
      <c r="D1756" s="2"/>
      <c r="F1756" s="3"/>
      <c r="G1756" s="314"/>
      <c r="H1756" s="3"/>
    </row>
    <row r="1757" ht="12.75" customHeight="1">
      <c r="A1757" s="301"/>
      <c r="C1757" s="1"/>
      <c r="D1757" s="2"/>
      <c r="F1757" s="3"/>
      <c r="G1757" s="314"/>
      <c r="H1757" s="3"/>
    </row>
    <row r="1758" ht="12.75" customHeight="1">
      <c r="A1758" s="301"/>
      <c r="C1758" s="1"/>
      <c r="D1758" s="2"/>
      <c r="F1758" s="3"/>
      <c r="G1758" s="314"/>
      <c r="H1758" s="3"/>
    </row>
    <row r="1759" ht="12.75" customHeight="1">
      <c r="A1759" s="301"/>
      <c r="C1759" s="1"/>
      <c r="D1759" s="2"/>
      <c r="F1759" s="3"/>
      <c r="G1759" s="314"/>
      <c r="H1759" s="3"/>
    </row>
    <row r="1760" ht="12.75" customHeight="1">
      <c r="A1760" s="301"/>
      <c r="C1760" s="1"/>
      <c r="D1760" s="2"/>
      <c r="F1760" s="3"/>
      <c r="G1760" s="314"/>
      <c r="H1760" s="3"/>
    </row>
    <row r="1761" ht="12.75" customHeight="1">
      <c r="A1761" s="301"/>
      <c r="C1761" s="1"/>
      <c r="D1761" s="2"/>
      <c r="F1761" s="3"/>
      <c r="G1761" s="314"/>
      <c r="H1761" s="3"/>
    </row>
    <row r="1762" ht="12.75" customHeight="1">
      <c r="A1762" s="301"/>
      <c r="C1762" s="1"/>
      <c r="D1762" s="2"/>
      <c r="F1762" s="3"/>
      <c r="G1762" s="314"/>
      <c r="H1762" s="3"/>
    </row>
    <row r="1763" ht="12.75" customHeight="1">
      <c r="A1763" s="301"/>
      <c r="C1763" s="1"/>
      <c r="D1763" s="2"/>
      <c r="F1763" s="3"/>
      <c r="G1763" s="314"/>
      <c r="H1763" s="3"/>
    </row>
    <row r="1764" ht="12.75" customHeight="1">
      <c r="A1764" s="301"/>
      <c r="C1764" s="1"/>
      <c r="D1764" s="2"/>
      <c r="F1764" s="3"/>
      <c r="G1764" s="314"/>
      <c r="H1764" s="3"/>
    </row>
    <row r="1765" ht="12.75" customHeight="1">
      <c r="A1765" s="301"/>
      <c r="C1765" s="1"/>
      <c r="D1765" s="2"/>
      <c r="F1765" s="3"/>
      <c r="G1765" s="314"/>
      <c r="H1765" s="3"/>
    </row>
    <row r="1766" ht="12.75" customHeight="1">
      <c r="A1766" s="301"/>
      <c r="C1766" s="1"/>
      <c r="D1766" s="2"/>
      <c r="F1766" s="3"/>
      <c r="G1766" s="314"/>
      <c r="H1766" s="3"/>
    </row>
    <row r="1767" ht="12.75" customHeight="1">
      <c r="A1767" s="301"/>
      <c r="C1767" s="1"/>
      <c r="D1767" s="2"/>
      <c r="F1767" s="3"/>
      <c r="G1767" s="314"/>
      <c r="H1767" s="3"/>
    </row>
    <row r="1768" ht="12.75" customHeight="1">
      <c r="A1768" s="301"/>
      <c r="C1768" s="1"/>
      <c r="D1768" s="2"/>
      <c r="F1768" s="3"/>
      <c r="G1768" s="314"/>
      <c r="H1768" s="3"/>
    </row>
    <row r="1769" ht="12.75" customHeight="1">
      <c r="A1769" s="301"/>
      <c r="C1769" s="1"/>
      <c r="D1769" s="2"/>
      <c r="F1769" s="3"/>
      <c r="G1769" s="314"/>
      <c r="H1769" s="3"/>
    </row>
    <row r="1770" ht="12.75" customHeight="1">
      <c r="A1770" s="301"/>
      <c r="C1770" s="1"/>
      <c r="D1770" s="2"/>
      <c r="F1770" s="3"/>
      <c r="G1770" s="314"/>
      <c r="H1770" s="3"/>
    </row>
    <row r="1771" ht="12.75" customHeight="1">
      <c r="A1771" s="301"/>
      <c r="C1771" s="1"/>
      <c r="D1771" s="2"/>
      <c r="F1771" s="3"/>
      <c r="G1771" s="314"/>
      <c r="H1771" s="3"/>
    </row>
    <row r="1772" ht="12.75" customHeight="1">
      <c r="A1772" s="301"/>
      <c r="C1772" s="1"/>
      <c r="D1772" s="2"/>
      <c r="F1772" s="3"/>
      <c r="G1772" s="314"/>
      <c r="H1772" s="3"/>
    </row>
    <row r="1773" ht="12.75" customHeight="1">
      <c r="A1773" s="301"/>
      <c r="C1773" s="1"/>
      <c r="D1773" s="2"/>
      <c r="F1773" s="3"/>
      <c r="G1773" s="314"/>
      <c r="H1773" s="3"/>
    </row>
    <row r="1774" ht="12.75" customHeight="1">
      <c r="A1774" s="301"/>
      <c r="C1774" s="1"/>
      <c r="D1774" s="2"/>
      <c r="F1774" s="3"/>
      <c r="G1774" s="314"/>
      <c r="H1774" s="3"/>
    </row>
    <row r="1775" ht="12.75" customHeight="1">
      <c r="A1775" s="301"/>
      <c r="C1775" s="1"/>
      <c r="D1775" s="2"/>
      <c r="F1775" s="3"/>
      <c r="G1775" s="314"/>
      <c r="H1775" s="3"/>
    </row>
    <row r="1776" ht="12.75" customHeight="1">
      <c r="A1776" s="301"/>
      <c r="C1776" s="1"/>
      <c r="D1776" s="2"/>
      <c r="F1776" s="3"/>
      <c r="G1776" s="314"/>
      <c r="H1776" s="3"/>
    </row>
    <row r="1777" ht="12.75" customHeight="1">
      <c r="A1777" s="301"/>
      <c r="C1777" s="1"/>
      <c r="D1777" s="2"/>
      <c r="F1777" s="3"/>
      <c r="G1777" s="314"/>
      <c r="H1777" s="3"/>
    </row>
    <row r="1778" ht="12.75" customHeight="1">
      <c r="A1778" s="301"/>
      <c r="C1778" s="1"/>
      <c r="D1778" s="2"/>
      <c r="F1778" s="3"/>
      <c r="G1778" s="314"/>
      <c r="H1778" s="3"/>
    </row>
    <row r="1779" ht="12.75" customHeight="1">
      <c r="A1779" s="301"/>
      <c r="C1779" s="1"/>
      <c r="D1779" s="2"/>
      <c r="F1779" s="3"/>
      <c r="G1779" s="314"/>
      <c r="H1779" s="3"/>
    </row>
    <row r="1780" ht="12.75" customHeight="1">
      <c r="A1780" s="301"/>
      <c r="C1780" s="1"/>
      <c r="D1780" s="2"/>
      <c r="F1780" s="3"/>
      <c r="G1780" s="314"/>
      <c r="H1780" s="3"/>
    </row>
    <row r="1781" ht="12.75" customHeight="1">
      <c r="A1781" s="301"/>
      <c r="C1781" s="1"/>
      <c r="D1781" s="2"/>
      <c r="F1781" s="3"/>
      <c r="G1781" s="314"/>
      <c r="H1781" s="3"/>
    </row>
    <row r="1782" ht="12.75" customHeight="1">
      <c r="A1782" s="301"/>
      <c r="C1782" s="1"/>
      <c r="D1782" s="2"/>
      <c r="F1782" s="3"/>
      <c r="G1782" s="314"/>
      <c r="H1782" s="3"/>
    </row>
    <row r="1783" ht="12.75" customHeight="1">
      <c r="A1783" s="301"/>
      <c r="C1783" s="1"/>
      <c r="D1783" s="2"/>
      <c r="F1783" s="3"/>
      <c r="G1783" s="314"/>
      <c r="H1783" s="3"/>
    </row>
    <row r="1784" ht="12.75" customHeight="1">
      <c r="A1784" s="301"/>
      <c r="C1784" s="1"/>
      <c r="D1784" s="2"/>
      <c r="F1784" s="3"/>
      <c r="G1784" s="314"/>
      <c r="H1784" s="3"/>
    </row>
    <row r="1785" ht="12.75" customHeight="1">
      <c r="A1785" s="301"/>
      <c r="C1785" s="1"/>
      <c r="D1785" s="2"/>
      <c r="F1785" s="3"/>
      <c r="G1785" s="314"/>
      <c r="H1785" s="3"/>
    </row>
    <row r="1786" ht="12.75" customHeight="1">
      <c r="A1786" s="301"/>
      <c r="C1786" s="1"/>
      <c r="D1786" s="2"/>
      <c r="F1786" s="3"/>
      <c r="G1786" s="314"/>
      <c r="H1786" s="3"/>
    </row>
    <row r="1787" ht="12.75" customHeight="1">
      <c r="A1787" s="301"/>
      <c r="C1787" s="1"/>
      <c r="D1787" s="2"/>
      <c r="F1787" s="3"/>
      <c r="G1787" s="314"/>
      <c r="H1787" s="3"/>
    </row>
    <row r="1788" ht="12.75" customHeight="1">
      <c r="A1788" s="301"/>
      <c r="C1788" s="1"/>
      <c r="D1788" s="2"/>
      <c r="F1788" s="3"/>
      <c r="G1788" s="314"/>
      <c r="H1788" s="3"/>
    </row>
    <row r="1789" ht="12.75" customHeight="1">
      <c r="A1789" s="301"/>
      <c r="C1789" s="1"/>
      <c r="D1789" s="2"/>
      <c r="F1789" s="3"/>
      <c r="G1789" s="314"/>
      <c r="H1789" s="3"/>
    </row>
    <row r="1790" ht="12.75" customHeight="1">
      <c r="A1790" s="301"/>
      <c r="C1790" s="1"/>
      <c r="D1790" s="2"/>
      <c r="F1790" s="3"/>
      <c r="G1790" s="314"/>
      <c r="H1790" s="3"/>
    </row>
    <row r="1791" ht="12.75" customHeight="1">
      <c r="A1791" s="301"/>
      <c r="C1791" s="1"/>
      <c r="D1791" s="2"/>
      <c r="F1791" s="3"/>
      <c r="G1791" s="314"/>
      <c r="H1791" s="3"/>
    </row>
    <row r="1792" ht="12.75" customHeight="1">
      <c r="A1792" s="301"/>
      <c r="C1792" s="1"/>
      <c r="D1792" s="2"/>
      <c r="F1792" s="3"/>
      <c r="G1792" s="314"/>
      <c r="H1792" s="3"/>
    </row>
    <row r="1793" ht="12.75" customHeight="1">
      <c r="A1793" s="301"/>
      <c r="C1793" s="1"/>
      <c r="D1793" s="2"/>
      <c r="F1793" s="3"/>
      <c r="G1793" s="314"/>
      <c r="H1793" s="3"/>
    </row>
    <row r="1794" ht="12.75" customHeight="1">
      <c r="A1794" s="301"/>
      <c r="C1794" s="1"/>
      <c r="D1794" s="2"/>
      <c r="F1794" s="3"/>
      <c r="G1794" s="314"/>
      <c r="H1794" s="3"/>
    </row>
    <row r="1795" ht="12.75" customHeight="1">
      <c r="A1795" s="301"/>
      <c r="C1795" s="1"/>
      <c r="D1795" s="2"/>
      <c r="F1795" s="3"/>
      <c r="G1795" s="314"/>
      <c r="H1795" s="3"/>
    </row>
    <row r="1796" ht="12.75" customHeight="1">
      <c r="A1796" s="301"/>
      <c r="C1796" s="1"/>
      <c r="D1796" s="2"/>
      <c r="F1796" s="3"/>
      <c r="G1796" s="314"/>
      <c r="H1796" s="3"/>
    </row>
    <row r="1797" ht="12.75" customHeight="1">
      <c r="A1797" s="301"/>
      <c r="C1797" s="1"/>
      <c r="D1797" s="2"/>
      <c r="F1797" s="3"/>
      <c r="G1797" s="314"/>
      <c r="H1797" s="3"/>
    </row>
    <row r="1798" ht="12.75" customHeight="1">
      <c r="A1798" s="301"/>
      <c r="C1798" s="1"/>
      <c r="D1798" s="2"/>
      <c r="F1798" s="3"/>
      <c r="G1798" s="314"/>
      <c r="H1798" s="3"/>
    </row>
    <row r="1799" ht="12.75" customHeight="1">
      <c r="A1799" s="301"/>
      <c r="C1799" s="1"/>
      <c r="D1799" s="2"/>
      <c r="F1799" s="3"/>
      <c r="G1799" s="314"/>
      <c r="H1799" s="3"/>
    </row>
    <row r="1800" ht="12.75" customHeight="1">
      <c r="A1800" s="301"/>
      <c r="C1800" s="1"/>
      <c r="D1800" s="2"/>
      <c r="F1800" s="3"/>
      <c r="G1800" s="314"/>
      <c r="H1800" s="3"/>
    </row>
    <row r="1801" ht="12.75" customHeight="1">
      <c r="A1801" s="301"/>
      <c r="C1801" s="1"/>
      <c r="D1801" s="2"/>
      <c r="F1801" s="3"/>
      <c r="G1801" s="314"/>
      <c r="H1801" s="3"/>
    </row>
    <row r="1802" ht="12.75" customHeight="1">
      <c r="A1802" s="301"/>
      <c r="C1802" s="1"/>
      <c r="D1802" s="2"/>
      <c r="F1802" s="3"/>
      <c r="G1802" s="314"/>
      <c r="H1802" s="3"/>
    </row>
    <row r="1803" ht="12.75" customHeight="1">
      <c r="A1803" s="301"/>
      <c r="C1803" s="1"/>
      <c r="D1803" s="2"/>
      <c r="F1803" s="3"/>
      <c r="G1803" s="314"/>
      <c r="H1803" s="3"/>
    </row>
    <row r="1804" ht="12.75" customHeight="1">
      <c r="A1804" s="301"/>
      <c r="C1804" s="1"/>
      <c r="D1804" s="2"/>
      <c r="F1804" s="3"/>
      <c r="G1804" s="314"/>
      <c r="H1804" s="3"/>
    </row>
    <row r="1805" ht="12.75" customHeight="1">
      <c r="A1805" s="301"/>
      <c r="C1805" s="1"/>
      <c r="D1805" s="2"/>
      <c r="F1805" s="3"/>
      <c r="G1805" s="314"/>
      <c r="H1805" s="3"/>
    </row>
    <row r="1806" ht="12.75" customHeight="1">
      <c r="A1806" s="301"/>
      <c r="C1806" s="1"/>
      <c r="D1806" s="2"/>
      <c r="F1806" s="3"/>
      <c r="G1806" s="314"/>
      <c r="H1806" s="3"/>
    </row>
    <row r="1807" ht="12.75" customHeight="1">
      <c r="A1807" s="301"/>
      <c r="C1807" s="1"/>
      <c r="D1807" s="2"/>
      <c r="F1807" s="3"/>
      <c r="G1807" s="314"/>
      <c r="H1807" s="3"/>
    </row>
    <row r="1808" ht="12.75" customHeight="1">
      <c r="A1808" s="301"/>
      <c r="C1808" s="1"/>
      <c r="D1808" s="2"/>
      <c r="F1808" s="3"/>
      <c r="G1808" s="314"/>
      <c r="H1808" s="3"/>
    </row>
    <row r="1809" ht="12.75" customHeight="1">
      <c r="A1809" s="301"/>
      <c r="C1809" s="1"/>
      <c r="D1809" s="2"/>
      <c r="F1809" s="3"/>
      <c r="G1809" s="314"/>
      <c r="H1809" s="3"/>
    </row>
    <row r="1810" ht="12.75" customHeight="1">
      <c r="A1810" s="301"/>
      <c r="C1810" s="1"/>
      <c r="D1810" s="2"/>
      <c r="F1810" s="3"/>
      <c r="G1810" s="314"/>
      <c r="H1810" s="3"/>
    </row>
    <row r="1811" ht="12.75" customHeight="1">
      <c r="A1811" s="301"/>
      <c r="C1811" s="1"/>
      <c r="D1811" s="2"/>
      <c r="F1811" s="3"/>
      <c r="G1811" s="314"/>
      <c r="H1811" s="3"/>
    </row>
    <row r="1812" ht="12.75" customHeight="1">
      <c r="A1812" s="301"/>
      <c r="C1812" s="1"/>
      <c r="D1812" s="2"/>
      <c r="F1812" s="3"/>
      <c r="G1812" s="314"/>
      <c r="H1812" s="3"/>
    </row>
    <row r="1813" ht="12.75" customHeight="1">
      <c r="A1813" s="301"/>
      <c r="C1813" s="1"/>
      <c r="D1813" s="2"/>
      <c r="F1813" s="3"/>
      <c r="G1813" s="314"/>
      <c r="H1813" s="3"/>
    </row>
    <row r="1814" ht="12.75" customHeight="1">
      <c r="A1814" s="301"/>
      <c r="C1814" s="1"/>
      <c r="D1814" s="2"/>
      <c r="F1814" s="3"/>
      <c r="G1814" s="314"/>
      <c r="H1814" s="3"/>
    </row>
    <row r="1815" ht="12.75" customHeight="1">
      <c r="A1815" s="301"/>
      <c r="C1815" s="1"/>
      <c r="D1815" s="2"/>
      <c r="F1815" s="3"/>
      <c r="G1815" s="314"/>
      <c r="H1815" s="3"/>
    </row>
    <row r="1816" ht="12.75" customHeight="1">
      <c r="A1816" s="301"/>
      <c r="C1816" s="1"/>
      <c r="D1816" s="2"/>
      <c r="F1816" s="3"/>
      <c r="G1816" s="314"/>
      <c r="H1816" s="3"/>
    </row>
    <row r="1817" ht="12.75" customHeight="1">
      <c r="A1817" s="301"/>
      <c r="C1817" s="1"/>
      <c r="D1817" s="2"/>
      <c r="F1817" s="3"/>
      <c r="G1817" s="314"/>
      <c r="H1817" s="3"/>
    </row>
    <row r="1818" ht="12.75" customHeight="1">
      <c r="A1818" s="301"/>
      <c r="C1818" s="1"/>
      <c r="D1818" s="2"/>
      <c r="F1818" s="3"/>
      <c r="G1818" s="314"/>
      <c r="H1818" s="3"/>
    </row>
    <row r="1819" ht="12.75" customHeight="1">
      <c r="A1819" s="301"/>
      <c r="C1819" s="1"/>
      <c r="D1819" s="2"/>
      <c r="F1819" s="3"/>
      <c r="G1819" s="314"/>
      <c r="H1819" s="3"/>
    </row>
    <row r="1820" ht="12.75" customHeight="1">
      <c r="A1820" s="301"/>
      <c r="C1820" s="1"/>
      <c r="D1820" s="2"/>
      <c r="F1820" s="3"/>
      <c r="G1820" s="314"/>
      <c r="H1820" s="3"/>
    </row>
    <row r="1821" ht="12.75" customHeight="1">
      <c r="A1821" s="301"/>
      <c r="C1821" s="1"/>
      <c r="D1821" s="2"/>
      <c r="F1821" s="3"/>
      <c r="G1821" s="314"/>
      <c r="H1821" s="3"/>
    </row>
    <row r="1822" ht="12.75" customHeight="1">
      <c r="A1822" s="301"/>
      <c r="C1822" s="1"/>
      <c r="D1822" s="2"/>
      <c r="F1822" s="3"/>
      <c r="G1822" s="314"/>
      <c r="H1822" s="3"/>
    </row>
    <row r="1823" ht="12.75" customHeight="1">
      <c r="A1823" s="301"/>
      <c r="C1823" s="1"/>
      <c r="D1823" s="2"/>
      <c r="F1823" s="3"/>
      <c r="G1823" s="314"/>
      <c r="H1823" s="3"/>
    </row>
    <row r="1824" ht="12.75" customHeight="1">
      <c r="A1824" s="301"/>
      <c r="C1824" s="1"/>
      <c r="D1824" s="2"/>
      <c r="F1824" s="3"/>
      <c r="G1824" s="314"/>
      <c r="H1824" s="3"/>
    </row>
    <row r="1825" ht="12.75" customHeight="1">
      <c r="A1825" s="301"/>
      <c r="C1825" s="1"/>
      <c r="D1825" s="2"/>
      <c r="F1825" s="3"/>
      <c r="G1825" s="314"/>
      <c r="H1825" s="3"/>
    </row>
    <row r="1826" ht="12.75" customHeight="1">
      <c r="A1826" s="301"/>
      <c r="C1826" s="1"/>
      <c r="D1826" s="2"/>
      <c r="F1826" s="3"/>
      <c r="G1826" s="314"/>
      <c r="H1826" s="3"/>
    </row>
    <row r="1827" ht="12.75" customHeight="1">
      <c r="A1827" s="301"/>
      <c r="C1827" s="1"/>
      <c r="D1827" s="2"/>
      <c r="F1827" s="3"/>
      <c r="G1827" s="314"/>
      <c r="H1827" s="3"/>
    </row>
    <row r="1828" ht="12.75" customHeight="1">
      <c r="A1828" s="301"/>
      <c r="C1828" s="1"/>
      <c r="D1828" s="2"/>
      <c r="F1828" s="3"/>
      <c r="G1828" s="314"/>
      <c r="H1828" s="3"/>
    </row>
    <row r="1829" ht="12.75" customHeight="1">
      <c r="A1829" s="301"/>
      <c r="C1829" s="1"/>
      <c r="D1829" s="2"/>
      <c r="F1829" s="3"/>
      <c r="G1829" s="314"/>
      <c r="H1829" s="3"/>
    </row>
    <row r="1830" ht="12.75" customHeight="1">
      <c r="A1830" s="301"/>
      <c r="C1830" s="1"/>
      <c r="D1830" s="2"/>
      <c r="F1830" s="3"/>
      <c r="G1830" s="314"/>
      <c r="H1830" s="3"/>
    </row>
    <row r="1831" ht="12.75" customHeight="1">
      <c r="A1831" s="301"/>
      <c r="C1831" s="1"/>
      <c r="D1831" s="2"/>
      <c r="F1831" s="3"/>
      <c r="G1831" s="314"/>
      <c r="H1831" s="3"/>
    </row>
    <row r="1832" ht="12.75" customHeight="1">
      <c r="A1832" s="301"/>
      <c r="C1832" s="1"/>
      <c r="D1832" s="2"/>
      <c r="F1832" s="3"/>
      <c r="G1832" s="314"/>
      <c r="H1832" s="3"/>
    </row>
    <row r="1833" ht="12.75" customHeight="1">
      <c r="A1833" s="301"/>
      <c r="C1833" s="1"/>
      <c r="D1833" s="2"/>
      <c r="F1833" s="3"/>
      <c r="G1833" s="314"/>
      <c r="H1833" s="3"/>
    </row>
    <row r="1834" ht="12.75" customHeight="1">
      <c r="A1834" s="301"/>
      <c r="C1834" s="1"/>
      <c r="D1834" s="2"/>
      <c r="F1834" s="3"/>
      <c r="G1834" s="314"/>
      <c r="H1834" s="3"/>
    </row>
    <row r="1835" ht="12.75" customHeight="1">
      <c r="A1835" s="301"/>
      <c r="C1835" s="1"/>
      <c r="D1835" s="2"/>
      <c r="F1835" s="3"/>
      <c r="G1835" s="314"/>
      <c r="H1835" s="3"/>
    </row>
    <row r="1836" ht="12.75" customHeight="1">
      <c r="A1836" s="301"/>
      <c r="C1836" s="1"/>
      <c r="D1836" s="2"/>
      <c r="F1836" s="3"/>
      <c r="G1836" s="314"/>
      <c r="H1836" s="3"/>
    </row>
    <row r="1837" ht="12.75" customHeight="1">
      <c r="A1837" s="301"/>
      <c r="C1837" s="1"/>
      <c r="D1837" s="2"/>
      <c r="F1837" s="3"/>
      <c r="G1837" s="314"/>
      <c r="H1837" s="3"/>
    </row>
    <row r="1838" ht="12.75" customHeight="1">
      <c r="A1838" s="301"/>
      <c r="C1838" s="1"/>
      <c r="D1838" s="2"/>
      <c r="F1838" s="3"/>
      <c r="G1838" s="314"/>
      <c r="H1838" s="3"/>
    </row>
    <row r="1839" ht="12.75" customHeight="1">
      <c r="A1839" s="301"/>
      <c r="C1839" s="1"/>
      <c r="D1839" s="2"/>
      <c r="F1839" s="3"/>
      <c r="G1839" s="314"/>
      <c r="H1839" s="3"/>
    </row>
    <row r="1840" ht="12.75" customHeight="1">
      <c r="A1840" s="301"/>
      <c r="C1840" s="1"/>
      <c r="D1840" s="2"/>
      <c r="F1840" s="3"/>
      <c r="G1840" s="314"/>
      <c r="H1840" s="3"/>
    </row>
    <row r="1841" ht="12.75" customHeight="1">
      <c r="A1841" s="301"/>
      <c r="C1841" s="1"/>
      <c r="D1841" s="2"/>
      <c r="F1841" s="3"/>
      <c r="G1841" s="314"/>
      <c r="H1841" s="3"/>
    </row>
    <row r="1842" ht="12.75" customHeight="1">
      <c r="A1842" s="301"/>
      <c r="C1842" s="1"/>
      <c r="D1842" s="2"/>
      <c r="F1842" s="3"/>
      <c r="G1842" s="314"/>
      <c r="H1842" s="3"/>
    </row>
    <row r="1843" ht="12.75" customHeight="1">
      <c r="A1843" s="301"/>
      <c r="C1843" s="1"/>
      <c r="D1843" s="2"/>
      <c r="F1843" s="3"/>
      <c r="G1843" s="314"/>
      <c r="H1843" s="3"/>
    </row>
    <row r="1844" ht="12.75" customHeight="1">
      <c r="A1844" s="301"/>
      <c r="C1844" s="1"/>
      <c r="D1844" s="2"/>
      <c r="F1844" s="3"/>
      <c r="G1844" s="314"/>
      <c r="H1844" s="3"/>
    </row>
    <row r="1845" ht="12.75" customHeight="1">
      <c r="A1845" s="301"/>
      <c r="C1845" s="1"/>
      <c r="D1845" s="2"/>
      <c r="F1845" s="3"/>
      <c r="G1845" s="314"/>
      <c r="H1845" s="3"/>
    </row>
    <row r="1846" ht="12.75" customHeight="1">
      <c r="A1846" s="301"/>
      <c r="C1846" s="1"/>
      <c r="D1846" s="2"/>
      <c r="F1846" s="3"/>
      <c r="G1846" s="314"/>
      <c r="H1846" s="3"/>
    </row>
    <row r="1847" ht="12.75" customHeight="1">
      <c r="A1847" s="301"/>
      <c r="C1847" s="1"/>
      <c r="D1847" s="2"/>
      <c r="F1847" s="3"/>
      <c r="G1847" s="314"/>
      <c r="H1847" s="3"/>
    </row>
    <row r="1848" ht="12.75" customHeight="1">
      <c r="A1848" s="301"/>
      <c r="C1848" s="1"/>
      <c r="D1848" s="2"/>
      <c r="F1848" s="3"/>
      <c r="G1848" s="314"/>
      <c r="H1848" s="3"/>
    </row>
    <row r="1849" ht="12.75" customHeight="1">
      <c r="A1849" s="301"/>
      <c r="C1849" s="1"/>
      <c r="D1849" s="2"/>
      <c r="F1849" s="3"/>
      <c r="G1849" s="314"/>
      <c r="H1849" s="3"/>
    </row>
    <row r="1850" ht="12.75" customHeight="1">
      <c r="A1850" s="301"/>
      <c r="C1850" s="1"/>
      <c r="D1850" s="2"/>
      <c r="F1850" s="3"/>
      <c r="G1850" s="314"/>
      <c r="H1850" s="3"/>
    </row>
    <row r="1851" ht="12.75" customHeight="1">
      <c r="A1851" s="301"/>
      <c r="C1851" s="1"/>
      <c r="D1851" s="2"/>
      <c r="F1851" s="3"/>
      <c r="G1851" s="314"/>
      <c r="H1851" s="3"/>
    </row>
    <row r="1852" ht="12.75" customHeight="1">
      <c r="A1852" s="301"/>
      <c r="C1852" s="1"/>
      <c r="D1852" s="2"/>
      <c r="F1852" s="3"/>
      <c r="G1852" s="314"/>
      <c r="H1852" s="3"/>
    </row>
    <row r="1853" ht="12.75" customHeight="1">
      <c r="A1853" s="301"/>
      <c r="C1853" s="1"/>
      <c r="D1853" s="2"/>
      <c r="F1853" s="3"/>
      <c r="G1853" s="314"/>
      <c r="H1853" s="3"/>
    </row>
    <row r="1854" ht="12.75" customHeight="1">
      <c r="A1854" s="301"/>
      <c r="C1854" s="1"/>
      <c r="D1854" s="2"/>
      <c r="F1854" s="3"/>
      <c r="G1854" s="314"/>
      <c r="H1854" s="3"/>
    </row>
    <row r="1855" ht="12.75" customHeight="1">
      <c r="A1855" s="301"/>
      <c r="C1855" s="1"/>
      <c r="D1855" s="2"/>
      <c r="F1855" s="3"/>
      <c r="G1855" s="314"/>
      <c r="H1855" s="3"/>
    </row>
    <row r="1856" ht="12.75" customHeight="1">
      <c r="A1856" s="301"/>
      <c r="C1856" s="1"/>
      <c r="D1856" s="2"/>
      <c r="F1856" s="3"/>
      <c r="G1856" s="314"/>
      <c r="H1856" s="3"/>
    </row>
    <row r="1857" ht="12.75" customHeight="1">
      <c r="A1857" s="301"/>
      <c r="C1857" s="1"/>
      <c r="D1857" s="2"/>
      <c r="F1857" s="3"/>
      <c r="G1857" s="314"/>
      <c r="H1857" s="3"/>
    </row>
    <row r="1858" ht="12.75" customHeight="1">
      <c r="A1858" s="301"/>
      <c r="C1858" s="1"/>
      <c r="D1858" s="2"/>
      <c r="F1858" s="3"/>
      <c r="G1858" s="314"/>
      <c r="H1858" s="3"/>
    </row>
    <row r="1859" ht="12.75" customHeight="1">
      <c r="A1859" s="301"/>
      <c r="C1859" s="1"/>
      <c r="D1859" s="2"/>
      <c r="F1859" s="3"/>
      <c r="G1859" s="314"/>
      <c r="H1859" s="3"/>
    </row>
    <row r="1860" ht="12.75" customHeight="1">
      <c r="A1860" s="301"/>
      <c r="C1860" s="1"/>
      <c r="D1860" s="2"/>
      <c r="F1860" s="3"/>
      <c r="G1860" s="314"/>
      <c r="H1860" s="3"/>
    </row>
    <row r="1861" ht="12.75" customHeight="1">
      <c r="A1861" s="301"/>
      <c r="C1861" s="1"/>
      <c r="D1861" s="2"/>
      <c r="F1861" s="3"/>
      <c r="G1861" s="314"/>
      <c r="H1861" s="3"/>
    </row>
    <row r="1862" ht="12.75" customHeight="1">
      <c r="A1862" s="301"/>
      <c r="C1862" s="1"/>
      <c r="D1862" s="2"/>
      <c r="F1862" s="3"/>
      <c r="G1862" s="314"/>
      <c r="H1862" s="3"/>
    </row>
    <row r="1863" ht="12.75" customHeight="1">
      <c r="A1863" s="301"/>
      <c r="C1863" s="1"/>
      <c r="D1863" s="2"/>
      <c r="F1863" s="3"/>
      <c r="G1863" s="314"/>
      <c r="H1863" s="3"/>
    </row>
    <row r="1864" ht="12.75" customHeight="1">
      <c r="A1864" s="301"/>
      <c r="C1864" s="1"/>
      <c r="D1864" s="2"/>
      <c r="F1864" s="3"/>
      <c r="G1864" s="314"/>
      <c r="H1864" s="3"/>
    </row>
    <row r="1865" ht="12.75" customHeight="1">
      <c r="A1865" s="301"/>
      <c r="C1865" s="1"/>
      <c r="D1865" s="2"/>
      <c r="F1865" s="3"/>
      <c r="G1865" s="314"/>
      <c r="H1865" s="3"/>
    </row>
    <row r="1866" ht="12.75" customHeight="1">
      <c r="A1866" s="301"/>
      <c r="C1866" s="1"/>
      <c r="D1866" s="2"/>
      <c r="F1866" s="3"/>
      <c r="G1866" s="314"/>
      <c r="H1866" s="3"/>
    </row>
    <row r="1867" ht="12.75" customHeight="1">
      <c r="A1867" s="301"/>
      <c r="C1867" s="1"/>
      <c r="D1867" s="2"/>
      <c r="F1867" s="3"/>
      <c r="G1867" s="314"/>
      <c r="H1867" s="3"/>
    </row>
    <row r="1868" ht="12.75" customHeight="1">
      <c r="A1868" s="301"/>
      <c r="C1868" s="1"/>
      <c r="D1868" s="2"/>
      <c r="F1868" s="3"/>
      <c r="G1868" s="314"/>
      <c r="H1868" s="3"/>
    </row>
    <row r="1869" ht="12.75" customHeight="1">
      <c r="A1869" s="301"/>
      <c r="C1869" s="1"/>
      <c r="D1869" s="2"/>
      <c r="F1869" s="3"/>
      <c r="G1869" s="314"/>
      <c r="H1869" s="3"/>
    </row>
    <row r="1870" ht="12.75" customHeight="1">
      <c r="A1870" s="301"/>
      <c r="C1870" s="1"/>
      <c r="D1870" s="2"/>
      <c r="F1870" s="3"/>
      <c r="G1870" s="314"/>
      <c r="H1870" s="3"/>
    </row>
    <row r="1871" ht="12.75" customHeight="1">
      <c r="A1871" s="301"/>
      <c r="C1871" s="1"/>
      <c r="D1871" s="2"/>
      <c r="F1871" s="3"/>
      <c r="G1871" s="314"/>
      <c r="H1871" s="3"/>
    </row>
    <row r="1872" ht="12.75" customHeight="1">
      <c r="A1872" s="301"/>
      <c r="C1872" s="1"/>
      <c r="D1872" s="2"/>
      <c r="F1872" s="3"/>
      <c r="G1872" s="314"/>
      <c r="H1872" s="3"/>
    </row>
    <row r="1873" ht="12.75" customHeight="1">
      <c r="A1873" s="301"/>
      <c r="C1873" s="1"/>
      <c r="D1873" s="2"/>
      <c r="F1873" s="3"/>
      <c r="G1873" s="314"/>
      <c r="H1873" s="3"/>
    </row>
    <row r="1874" ht="12.75" customHeight="1">
      <c r="A1874" s="301"/>
      <c r="C1874" s="1"/>
      <c r="D1874" s="2"/>
      <c r="F1874" s="3"/>
      <c r="G1874" s="314"/>
      <c r="H1874" s="3"/>
    </row>
    <row r="1875" ht="12.75" customHeight="1">
      <c r="A1875" s="301"/>
      <c r="C1875" s="1"/>
      <c r="D1875" s="2"/>
      <c r="F1875" s="3"/>
      <c r="G1875" s="314"/>
      <c r="H1875" s="3"/>
    </row>
    <row r="1876" ht="12.75" customHeight="1">
      <c r="A1876" s="301"/>
      <c r="C1876" s="1"/>
      <c r="D1876" s="2"/>
      <c r="F1876" s="3"/>
      <c r="G1876" s="314"/>
      <c r="H1876" s="3"/>
    </row>
    <row r="1877" ht="12.75" customHeight="1">
      <c r="A1877" s="301"/>
      <c r="C1877" s="1"/>
      <c r="D1877" s="2"/>
      <c r="F1877" s="3"/>
      <c r="G1877" s="314"/>
      <c r="H1877" s="3"/>
    </row>
    <row r="1878" ht="12.75" customHeight="1">
      <c r="A1878" s="301"/>
      <c r="C1878" s="1"/>
      <c r="D1878" s="2"/>
      <c r="F1878" s="3"/>
      <c r="G1878" s="314"/>
      <c r="H1878" s="3"/>
    </row>
    <row r="1879" ht="12.75" customHeight="1">
      <c r="A1879" s="301"/>
      <c r="C1879" s="1"/>
      <c r="D1879" s="2"/>
      <c r="F1879" s="3"/>
      <c r="G1879" s="314"/>
      <c r="H1879" s="3"/>
    </row>
    <row r="1880" ht="12.75" customHeight="1">
      <c r="A1880" s="301"/>
      <c r="C1880" s="1"/>
      <c r="D1880" s="2"/>
      <c r="F1880" s="3"/>
      <c r="G1880" s="314"/>
      <c r="H1880" s="3"/>
    </row>
    <row r="1881" ht="12.75" customHeight="1">
      <c r="A1881" s="301"/>
      <c r="C1881" s="1"/>
      <c r="D1881" s="2"/>
      <c r="F1881" s="3"/>
      <c r="G1881" s="314"/>
      <c r="H1881" s="3"/>
    </row>
    <row r="1882" ht="12.75" customHeight="1">
      <c r="A1882" s="301"/>
      <c r="C1882" s="1"/>
      <c r="D1882" s="2"/>
      <c r="F1882" s="3"/>
      <c r="G1882" s="314"/>
      <c r="H1882" s="3"/>
    </row>
    <row r="1883" ht="12.75" customHeight="1">
      <c r="A1883" s="301"/>
      <c r="C1883" s="1"/>
      <c r="D1883" s="2"/>
      <c r="F1883" s="3"/>
      <c r="G1883" s="314"/>
      <c r="H1883" s="3"/>
    </row>
    <row r="1884" ht="12.75" customHeight="1">
      <c r="A1884" s="301"/>
      <c r="C1884" s="1"/>
      <c r="D1884" s="2"/>
      <c r="F1884" s="3"/>
      <c r="G1884" s="314"/>
      <c r="H1884" s="3"/>
    </row>
    <row r="1885" ht="12.75" customHeight="1">
      <c r="A1885" s="301"/>
      <c r="C1885" s="1"/>
      <c r="D1885" s="2"/>
      <c r="F1885" s="3"/>
      <c r="G1885" s="314"/>
      <c r="H1885" s="3"/>
    </row>
    <row r="1886" ht="12.75" customHeight="1">
      <c r="A1886" s="301"/>
      <c r="C1886" s="1"/>
      <c r="D1886" s="2"/>
      <c r="F1886" s="3"/>
      <c r="G1886" s="314"/>
      <c r="H1886" s="3"/>
    </row>
    <row r="1887" ht="12.75" customHeight="1">
      <c r="A1887" s="301"/>
      <c r="C1887" s="1"/>
      <c r="D1887" s="2"/>
      <c r="F1887" s="3"/>
      <c r="G1887" s="314"/>
      <c r="H1887" s="3"/>
    </row>
    <row r="1888" ht="12.75" customHeight="1">
      <c r="A1888" s="301"/>
      <c r="C1888" s="1"/>
      <c r="D1888" s="2"/>
      <c r="F1888" s="3"/>
      <c r="G1888" s="314"/>
      <c r="H1888" s="3"/>
    </row>
    <row r="1889" ht="12.75" customHeight="1">
      <c r="A1889" s="301"/>
      <c r="C1889" s="1"/>
      <c r="D1889" s="2"/>
      <c r="F1889" s="3"/>
      <c r="G1889" s="314"/>
      <c r="H1889" s="3"/>
    </row>
    <row r="1890" ht="12.75" customHeight="1">
      <c r="A1890" s="301"/>
      <c r="C1890" s="1"/>
      <c r="D1890" s="2"/>
      <c r="F1890" s="3"/>
      <c r="G1890" s="314"/>
      <c r="H1890" s="3"/>
    </row>
    <row r="1891" ht="12.75" customHeight="1">
      <c r="A1891" s="301"/>
      <c r="C1891" s="1"/>
      <c r="D1891" s="2"/>
      <c r="F1891" s="3"/>
      <c r="G1891" s="314"/>
      <c r="H1891" s="3"/>
    </row>
    <row r="1892" ht="12.75" customHeight="1">
      <c r="A1892" s="301"/>
      <c r="C1892" s="1"/>
      <c r="D1892" s="2"/>
      <c r="F1892" s="3"/>
      <c r="G1892" s="314"/>
      <c r="H1892" s="3"/>
    </row>
    <row r="1893" ht="12.75" customHeight="1">
      <c r="A1893" s="301"/>
      <c r="C1893" s="1"/>
      <c r="D1893" s="2"/>
      <c r="F1893" s="3"/>
      <c r="G1893" s="314"/>
      <c r="H1893" s="3"/>
    </row>
    <row r="1894" ht="12.75" customHeight="1">
      <c r="A1894" s="301"/>
      <c r="C1894" s="1"/>
      <c r="D1894" s="2"/>
      <c r="F1894" s="3"/>
      <c r="G1894" s="314"/>
      <c r="H1894" s="3"/>
    </row>
    <row r="1895" ht="12.75" customHeight="1">
      <c r="A1895" s="301"/>
      <c r="C1895" s="1"/>
      <c r="D1895" s="2"/>
      <c r="F1895" s="3"/>
      <c r="G1895" s="314"/>
      <c r="H1895" s="3"/>
    </row>
    <row r="1896" ht="12.75" customHeight="1">
      <c r="A1896" s="301"/>
      <c r="C1896" s="1"/>
      <c r="D1896" s="2"/>
      <c r="F1896" s="3"/>
      <c r="G1896" s="314"/>
      <c r="H1896" s="3"/>
    </row>
    <row r="1897" ht="12.75" customHeight="1">
      <c r="A1897" s="301"/>
      <c r="C1897" s="1"/>
      <c r="D1897" s="2"/>
      <c r="F1897" s="3"/>
      <c r="G1897" s="314"/>
      <c r="H1897" s="3"/>
    </row>
    <row r="1898" ht="12.75" customHeight="1">
      <c r="A1898" s="301"/>
      <c r="C1898" s="1"/>
      <c r="D1898" s="2"/>
      <c r="F1898" s="3"/>
      <c r="G1898" s="314"/>
      <c r="H1898" s="3"/>
    </row>
    <row r="1899" ht="12.75" customHeight="1">
      <c r="A1899" s="301"/>
      <c r="C1899" s="1"/>
      <c r="D1899" s="2"/>
      <c r="F1899" s="3"/>
      <c r="G1899" s="314"/>
      <c r="H1899" s="3"/>
    </row>
    <row r="1900" ht="12.75" customHeight="1">
      <c r="A1900" s="301"/>
      <c r="C1900" s="1"/>
      <c r="D1900" s="2"/>
      <c r="F1900" s="3"/>
      <c r="G1900" s="314"/>
      <c r="H1900" s="3"/>
    </row>
    <row r="1901" ht="12.75" customHeight="1">
      <c r="A1901" s="301"/>
      <c r="C1901" s="1"/>
      <c r="D1901" s="2"/>
      <c r="F1901" s="3"/>
      <c r="G1901" s="314"/>
      <c r="H1901" s="3"/>
    </row>
    <row r="1902" ht="12.75" customHeight="1">
      <c r="A1902" s="301"/>
      <c r="C1902" s="1"/>
      <c r="D1902" s="2"/>
      <c r="F1902" s="3"/>
      <c r="G1902" s="314"/>
      <c r="H1902" s="3"/>
    </row>
    <row r="1903" ht="12.75" customHeight="1">
      <c r="A1903" s="301"/>
      <c r="C1903" s="1"/>
      <c r="D1903" s="2"/>
      <c r="F1903" s="3"/>
      <c r="G1903" s="314"/>
      <c r="H1903" s="3"/>
    </row>
    <row r="1904" ht="12.75" customHeight="1">
      <c r="A1904" s="301"/>
      <c r="C1904" s="1"/>
      <c r="D1904" s="2"/>
      <c r="F1904" s="3"/>
      <c r="G1904" s="314"/>
      <c r="H1904" s="3"/>
    </row>
    <row r="1905" ht="12.75" customHeight="1">
      <c r="A1905" s="301"/>
      <c r="C1905" s="1"/>
      <c r="D1905" s="2"/>
      <c r="F1905" s="3"/>
      <c r="G1905" s="314"/>
      <c r="H1905" s="3"/>
    </row>
    <row r="1906" ht="12.75" customHeight="1">
      <c r="A1906" s="301"/>
      <c r="C1906" s="1"/>
      <c r="D1906" s="2"/>
      <c r="F1906" s="3"/>
      <c r="G1906" s="314"/>
      <c r="H1906" s="3"/>
    </row>
    <row r="1907" ht="12.75" customHeight="1">
      <c r="A1907" s="301"/>
      <c r="C1907" s="1"/>
      <c r="D1907" s="2"/>
      <c r="F1907" s="3"/>
      <c r="G1907" s="314"/>
      <c r="H1907" s="3"/>
    </row>
    <row r="1908" ht="12.75" customHeight="1">
      <c r="A1908" s="301"/>
      <c r="C1908" s="1"/>
      <c r="D1908" s="2"/>
      <c r="F1908" s="3"/>
      <c r="G1908" s="314"/>
      <c r="H1908" s="3"/>
    </row>
    <row r="1909" ht="12.75" customHeight="1">
      <c r="A1909" s="301"/>
      <c r="C1909" s="1"/>
      <c r="D1909" s="2"/>
      <c r="F1909" s="3"/>
      <c r="G1909" s="314"/>
      <c r="H1909" s="3"/>
    </row>
    <row r="1910" ht="12.75" customHeight="1">
      <c r="A1910" s="301"/>
      <c r="C1910" s="1"/>
      <c r="D1910" s="2"/>
      <c r="F1910" s="3"/>
      <c r="G1910" s="314"/>
      <c r="H1910" s="3"/>
    </row>
    <row r="1911" ht="12.75" customHeight="1">
      <c r="A1911" s="301"/>
      <c r="C1911" s="1"/>
      <c r="D1911" s="2"/>
      <c r="F1911" s="3"/>
      <c r="G1911" s="314"/>
      <c r="H1911" s="3"/>
    </row>
    <row r="1912" ht="12.75" customHeight="1">
      <c r="A1912" s="301"/>
      <c r="C1912" s="1"/>
      <c r="D1912" s="2"/>
      <c r="F1912" s="3"/>
      <c r="G1912" s="314"/>
      <c r="H1912" s="3"/>
    </row>
    <row r="1913" ht="12.75" customHeight="1">
      <c r="A1913" s="301"/>
      <c r="C1913" s="1"/>
      <c r="D1913" s="2"/>
      <c r="F1913" s="3"/>
      <c r="G1913" s="314"/>
      <c r="H1913" s="3"/>
    </row>
    <row r="1914" ht="12.75" customHeight="1">
      <c r="A1914" s="301"/>
      <c r="C1914" s="1"/>
      <c r="D1914" s="2"/>
      <c r="F1914" s="3"/>
      <c r="G1914" s="314"/>
      <c r="H1914" s="3"/>
    </row>
    <row r="1915" ht="12.75" customHeight="1">
      <c r="A1915" s="301"/>
      <c r="C1915" s="1"/>
      <c r="D1915" s="2"/>
      <c r="F1915" s="3"/>
      <c r="G1915" s="314"/>
      <c r="H1915" s="3"/>
    </row>
    <row r="1916" ht="12.75" customHeight="1">
      <c r="A1916" s="301"/>
      <c r="C1916" s="1"/>
      <c r="D1916" s="2"/>
      <c r="F1916" s="3"/>
      <c r="G1916" s="314"/>
      <c r="H1916" s="3"/>
    </row>
    <row r="1917" ht="12.75" customHeight="1">
      <c r="A1917" s="301"/>
      <c r="C1917" s="1"/>
      <c r="D1917" s="2"/>
      <c r="F1917" s="3"/>
      <c r="G1917" s="314"/>
      <c r="H1917" s="3"/>
    </row>
    <row r="1918" ht="12.75" customHeight="1">
      <c r="A1918" s="301"/>
      <c r="C1918" s="1"/>
      <c r="D1918" s="2"/>
      <c r="F1918" s="3"/>
      <c r="G1918" s="314"/>
      <c r="H1918" s="3"/>
    </row>
    <row r="1919" ht="12.75" customHeight="1">
      <c r="A1919" s="301"/>
      <c r="C1919" s="1"/>
      <c r="D1919" s="2"/>
      <c r="F1919" s="3"/>
      <c r="G1919" s="314"/>
      <c r="H1919" s="3"/>
    </row>
    <row r="1920" ht="12.75" customHeight="1">
      <c r="A1920" s="301"/>
      <c r="C1920" s="1"/>
      <c r="D1920" s="2"/>
      <c r="F1920" s="3"/>
      <c r="G1920" s="314"/>
      <c r="H1920" s="3"/>
    </row>
    <row r="1921" ht="12.75" customHeight="1">
      <c r="A1921" s="301"/>
      <c r="C1921" s="1"/>
      <c r="D1921" s="2"/>
      <c r="F1921" s="3"/>
      <c r="G1921" s="314"/>
      <c r="H1921" s="3"/>
    </row>
    <row r="1922" ht="12.75" customHeight="1">
      <c r="A1922" s="301"/>
      <c r="C1922" s="1"/>
      <c r="D1922" s="2"/>
      <c r="F1922" s="3"/>
      <c r="G1922" s="314"/>
      <c r="H1922" s="3"/>
    </row>
    <row r="1923" ht="12.75" customHeight="1">
      <c r="A1923" s="301"/>
      <c r="C1923" s="1"/>
      <c r="D1923" s="2"/>
      <c r="F1923" s="3"/>
      <c r="G1923" s="314"/>
      <c r="H1923" s="3"/>
    </row>
    <row r="1924" ht="12.75" customHeight="1">
      <c r="A1924" s="301"/>
      <c r="C1924" s="1"/>
      <c r="D1924" s="2"/>
      <c r="F1924" s="3"/>
      <c r="G1924" s="314"/>
      <c r="H1924" s="3"/>
    </row>
    <row r="1925" ht="12.75" customHeight="1">
      <c r="A1925" s="301"/>
      <c r="C1925" s="1"/>
      <c r="D1925" s="2"/>
      <c r="F1925" s="3"/>
      <c r="G1925" s="314"/>
      <c r="H1925" s="3"/>
    </row>
    <row r="1926" ht="12.75" customHeight="1">
      <c r="A1926" s="301"/>
      <c r="C1926" s="1"/>
      <c r="D1926" s="2"/>
      <c r="F1926" s="3"/>
      <c r="G1926" s="314"/>
      <c r="H1926" s="3"/>
    </row>
    <row r="1927" ht="12.75" customHeight="1">
      <c r="A1927" s="301"/>
      <c r="C1927" s="1"/>
      <c r="D1927" s="2"/>
      <c r="F1927" s="3"/>
      <c r="G1927" s="314"/>
      <c r="H1927" s="3"/>
    </row>
    <row r="1928" ht="12.75" customHeight="1">
      <c r="A1928" s="301"/>
      <c r="C1928" s="1"/>
      <c r="D1928" s="2"/>
      <c r="F1928" s="3"/>
      <c r="G1928" s="314"/>
      <c r="H1928" s="3"/>
    </row>
    <row r="1929" ht="12.75" customHeight="1">
      <c r="A1929" s="301"/>
      <c r="C1929" s="1"/>
      <c r="D1929" s="2"/>
      <c r="F1929" s="3"/>
      <c r="G1929" s="314"/>
      <c r="H1929" s="3"/>
    </row>
    <row r="1930" ht="12.75" customHeight="1">
      <c r="A1930" s="301"/>
      <c r="C1930" s="1"/>
      <c r="D1930" s="2"/>
      <c r="F1930" s="3"/>
      <c r="G1930" s="314"/>
      <c r="H1930" s="3"/>
    </row>
    <row r="1931" ht="12.75" customHeight="1">
      <c r="A1931" s="301"/>
      <c r="C1931" s="1"/>
      <c r="D1931" s="2"/>
      <c r="F1931" s="3"/>
      <c r="G1931" s="314"/>
      <c r="H1931" s="3"/>
    </row>
    <row r="1932" ht="12.75" customHeight="1">
      <c r="A1932" s="301"/>
      <c r="C1932" s="1"/>
      <c r="D1932" s="2"/>
      <c r="F1932" s="3"/>
      <c r="G1932" s="314"/>
      <c r="H1932" s="3"/>
    </row>
    <row r="1933" ht="12.75" customHeight="1">
      <c r="A1933" s="301"/>
      <c r="C1933" s="1"/>
      <c r="D1933" s="2"/>
      <c r="F1933" s="3"/>
      <c r="G1933" s="314"/>
      <c r="H1933" s="3"/>
    </row>
    <row r="1934" ht="12.75" customHeight="1">
      <c r="A1934" s="301"/>
      <c r="C1934" s="1"/>
      <c r="D1934" s="2"/>
      <c r="F1934" s="3"/>
      <c r="G1934" s="314"/>
      <c r="H1934" s="3"/>
    </row>
    <row r="1935" ht="12.75" customHeight="1">
      <c r="A1935" s="301"/>
      <c r="C1935" s="1"/>
      <c r="D1935" s="2"/>
      <c r="F1935" s="3"/>
      <c r="G1935" s="314"/>
      <c r="H1935" s="3"/>
    </row>
    <row r="1936" ht="12.75" customHeight="1">
      <c r="A1936" s="301"/>
      <c r="C1936" s="1"/>
      <c r="D1936" s="2"/>
      <c r="F1936" s="3"/>
      <c r="G1936" s="314"/>
      <c r="H1936" s="3"/>
    </row>
    <row r="1937" ht="12.75" customHeight="1">
      <c r="A1937" s="301"/>
      <c r="C1937" s="1"/>
      <c r="D1937" s="2"/>
      <c r="F1937" s="3"/>
      <c r="G1937" s="314"/>
      <c r="H1937" s="3"/>
    </row>
    <row r="1938" ht="12.75" customHeight="1">
      <c r="A1938" s="301"/>
      <c r="C1938" s="1"/>
      <c r="D1938" s="2"/>
      <c r="F1938" s="3"/>
      <c r="G1938" s="314"/>
      <c r="H1938" s="3"/>
    </row>
    <row r="1939" ht="12.75" customHeight="1">
      <c r="A1939" s="301"/>
      <c r="C1939" s="1"/>
      <c r="D1939" s="2"/>
      <c r="F1939" s="3"/>
      <c r="G1939" s="314"/>
      <c r="H1939" s="3"/>
    </row>
    <row r="1940" ht="12.75" customHeight="1">
      <c r="A1940" s="301"/>
      <c r="C1940" s="1"/>
      <c r="D1940" s="2"/>
      <c r="F1940" s="3"/>
      <c r="G1940" s="314"/>
      <c r="H1940" s="3"/>
    </row>
    <row r="1941" ht="12.75" customHeight="1">
      <c r="A1941" s="301"/>
      <c r="C1941" s="1"/>
      <c r="D1941" s="2"/>
      <c r="F1941" s="3"/>
      <c r="G1941" s="314"/>
      <c r="H1941" s="3"/>
    </row>
    <row r="1942" ht="12.75" customHeight="1">
      <c r="A1942" s="301"/>
      <c r="C1942" s="1"/>
      <c r="D1942" s="2"/>
      <c r="F1942" s="3"/>
      <c r="G1942" s="314"/>
      <c r="H1942" s="3"/>
    </row>
    <row r="1943" ht="12.75" customHeight="1">
      <c r="A1943" s="301"/>
      <c r="C1943" s="1"/>
      <c r="D1943" s="2"/>
      <c r="F1943" s="3"/>
      <c r="G1943" s="314"/>
      <c r="H1943" s="3"/>
    </row>
    <row r="1944" ht="12.75" customHeight="1">
      <c r="A1944" s="301"/>
      <c r="C1944" s="1"/>
      <c r="D1944" s="2"/>
      <c r="F1944" s="3"/>
      <c r="G1944" s="314"/>
      <c r="H1944" s="3"/>
    </row>
    <row r="1945" ht="12.75" customHeight="1">
      <c r="A1945" s="301"/>
      <c r="C1945" s="1"/>
      <c r="D1945" s="2"/>
      <c r="F1945" s="3"/>
      <c r="G1945" s="314"/>
      <c r="H1945" s="3"/>
    </row>
    <row r="1946" ht="12.75" customHeight="1">
      <c r="A1946" s="301"/>
      <c r="C1946" s="1"/>
      <c r="D1946" s="2"/>
      <c r="F1946" s="3"/>
      <c r="G1946" s="314"/>
      <c r="H1946" s="3"/>
    </row>
    <row r="1947" ht="12.75" customHeight="1">
      <c r="A1947" s="301"/>
      <c r="C1947" s="1"/>
      <c r="D1947" s="2"/>
      <c r="F1947" s="3"/>
      <c r="G1947" s="314"/>
      <c r="H1947" s="3"/>
    </row>
    <row r="1948" ht="12.75" customHeight="1">
      <c r="A1948" s="301"/>
      <c r="C1948" s="1"/>
      <c r="D1948" s="2"/>
      <c r="F1948" s="3"/>
      <c r="G1948" s="314"/>
      <c r="H1948" s="3"/>
    </row>
    <row r="1949" ht="12.75" customHeight="1">
      <c r="A1949" s="301"/>
      <c r="C1949" s="1"/>
      <c r="D1949" s="2"/>
      <c r="F1949" s="3"/>
      <c r="G1949" s="314"/>
      <c r="H1949" s="3"/>
    </row>
    <row r="1950" ht="12.75" customHeight="1">
      <c r="A1950" s="301"/>
      <c r="C1950" s="1"/>
      <c r="D1950" s="2"/>
      <c r="F1950" s="3"/>
      <c r="G1950" s="314"/>
      <c r="H1950" s="3"/>
    </row>
    <row r="1951" ht="12.75" customHeight="1">
      <c r="A1951" s="301"/>
      <c r="C1951" s="1"/>
      <c r="D1951" s="2"/>
      <c r="F1951" s="3"/>
      <c r="G1951" s="314"/>
      <c r="H1951" s="3"/>
    </row>
    <row r="1952" ht="12.75" customHeight="1">
      <c r="A1952" s="301"/>
      <c r="C1952" s="1"/>
      <c r="D1952" s="2"/>
      <c r="F1952" s="3"/>
      <c r="G1952" s="314"/>
      <c r="H1952" s="3"/>
    </row>
    <row r="1953" ht="12.75" customHeight="1">
      <c r="A1953" s="301"/>
      <c r="C1953" s="1"/>
      <c r="D1953" s="2"/>
      <c r="F1953" s="3"/>
      <c r="G1953" s="314"/>
      <c r="H1953" s="3"/>
    </row>
    <row r="1954" ht="12.75" customHeight="1">
      <c r="A1954" s="301"/>
      <c r="C1954" s="1"/>
      <c r="D1954" s="2"/>
      <c r="F1954" s="3"/>
      <c r="G1954" s="314"/>
      <c r="H1954" s="3"/>
    </row>
    <row r="1955" ht="12.75" customHeight="1">
      <c r="A1955" s="301"/>
      <c r="C1955" s="1"/>
      <c r="D1955" s="2"/>
      <c r="F1955" s="3"/>
      <c r="G1955" s="314"/>
      <c r="H1955" s="3"/>
    </row>
    <row r="1956" ht="12.75" customHeight="1">
      <c r="A1956" s="301"/>
      <c r="C1956" s="1"/>
      <c r="D1956" s="2"/>
      <c r="F1956" s="3"/>
      <c r="G1956" s="314"/>
      <c r="H1956" s="3"/>
    </row>
    <row r="1957" ht="12.75" customHeight="1">
      <c r="A1957" s="301"/>
      <c r="C1957" s="1"/>
      <c r="D1957" s="2"/>
      <c r="F1957" s="3"/>
      <c r="G1957" s="314"/>
      <c r="H1957" s="3"/>
    </row>
    <row r="1958" ht="12.75" customHeight="1">
      <c r="A1958" s="301"/>
      <c r="C1958" s="1"/>
      <c r="D1958" s="2"/>
      <c r="F1958" s="3"/>
      <c r="G1958" s="314"/>
      <c r="H1958" s="3"/>
    </row>
    <row r="1959" ht="12.75" customHeight="1">
      <c r="A1959" s="301"/>
      <c r="C1959" s="1"/>
      <c r="D1959" s="2"/>
      <c r="F1959" s="3"/>
      <c r="G1959" s="314"/>
      <c r="H1959" s="3"/>
    </row>
    <row r="1960" ht="12.75" customHeight="1">
      <c r="A1960" s="301"/>
      <c r="C1960" s="1"/>
      <c r="D1960" s="2"/>
      <c r="F1960" s="3"/>
      <c r="G1960" s="314"/>
      <c r="H1960" s="3"/>
    </row>
    <row r="1961" ht="12.75" customHeight="1">
      <c r="A1961" s="301"/>
      <c r="C1961" s="1"/>
      <c r="D1961" s="2"/>
      <c r="F1961" s="3"/>
      <c r="G1961" s="314"/>
      <c r="H1961" s="3"/>
    </row>
    <row r="1962" ht="12.75" customHeight="1">
      <c r="A1962" s="301"/>
      <c r="C1962" s="1"/>
      <c r="D1962" s="2"/>
      <c r="F1962" s="3"/>
      <c r="G1962" s="314"/>
      <c r="H1962" s="3"/>
    </row>
    <row r="1963" ht="12.75" customHeight="1">
      <c r="A1963" s="301"/>
      <c r="C1963" s="1"/>
      <c r="D1963" s="2"/>
      <c r="F1963" s="3"/>
      <c r="G1963" s="314"/>
      <c r="H1963" s="3"/>
    </row>
    <row r="1964" ht="12.75" customHeight="1">
      <c r="A1964" s="301"/>
      <c r="C1964" s="1"/>
      <c r="D1964" s="2"/>
      <c r="F1964" s="3"/>
      <c r="G1964" s="314"/>
      <c r="H1964" s="3"/>
    </row>
    <row r="1965" ht="12.75" customHeight="1">
      <c r="A1965" s="301"/>
      <c r="C1965" s="1"/>
      <c r="D1965" s="2"/>
      <c r="F1965" s="3"/>
      <c r="G1965" s="314"/>
      <c r="H1965" s="3"/>
    </row>
    <row r="1966" ht="12.75" customHeight="1">
      <c r="A1966" s="301"/>
      <c r="C1966" s="1"/>
      <c r="D1966" s="2"/>
      <c r="F1966" s="3"/>
      <c r="G1966" s="314"/>
      <c r="H1966" s="3"/>
    </row>
    <row r="1967" ht="12.75" customHeight="1">
      <c r="A1967" s="301"/>
      <c r="C1967" s="1"/>
      <c r="D1967" s="2"/>
      <c r="F1967" s="3"/>
      <c r="G1967" s="314"/>
      <c r="H1967" s="3"/>
    </row>
    <row r="1968" ht="12.75" customHeight="1">
      <c r="A1968" s="301"/>
      <c r="C1968" s="1"/>
      <c r="D1968" s="2"/>
      <c r="F1968" s="3"/>
      <c r="G1968" s="314"/>
      <c r="H1968" s="3"/>
    </row>
    <row r="1969" ht="12.75" customHeight="1">
      <c r="A1969" s="301"/>
      <c r="C1969" s="1"/>
      <c r="D1969" s="2"/>
      <c r="F1969" s="3"/>
      <c r="G1969" s="314"/>
      <c r="H1969" s="3"/>
    </row>
    <row r="1970" ht="12.75" customHeight="1">
      <c r="A1970" s="301"/>
      <c r="C1970" s="1"/>
      <c r="D1970" s="2"/>
      <c r="F1970" s="3"/>
      <c r="G1970" s="314"/>
      <c r="H1970" s="3"/>
    </row>
    <row r="1971" ht="12.75" customHeight="1">
      <c r="A1971" s="301"/>
      <c r="C1971" s="1"/>
      <c r="D1971" s="2"/>
      <c r="F1971" s="3"/>
      <c r="G1971" s="314"/>
      <c r="H1971" s="3"/>
    </row>
    <row r="1972" ht="12.75" customHeight="1">
      <c r="A1972" s="301"/>
      <c r="C1972" s="1"/>
      <c r="D1972" s="2"/>
      <c r="F1972" s="3"/>
      <c r="G1972" s="314"/>
      <c r="H1972" s="3"/>
    </row>
    <row r="1973" ht="12.75" customHeight="1">
      <c r="A1973" s="301"/>
      <c r="C1973" s="1"/>
      <c r="D1973" s="2"/>
      <c r="F1973" s="3"/>
      <c r="G1973" s="314"/>
      <c r="H1973" s="3"/>
    </row>
    <row r="1974" ht="12.75" customHeight="1">
      <c r="A1974" s="301"/>
      <c r="C1974" s="1"/>
      <c r="D1974" s="2"/>
      <c r="F1974" s="3"/>
      <c r="G1974" s="314"/>
      <c r="H1974" s="3"/>
    </row>
    <row r="1975" ht="12.75" customHeight="1">
      <c r="A1975" s="301"/>
      <c r="C1975" s="1"/>
      <c r="D1975" s="2"/>
      <c r="F1975" s="3"/>
      <c r="G1975" s="314"/>
      <c r="H1975" s="3"/>
    </row>
    <row r="1976" ht="12.75" customHeight="1">
      <c r="A1976" s="301"/>
      <c r="C1976" s="1"/>
      <c r="D1976" s="2"/>
      <c r="F1976" s="3"/>
      <c r="G1976" s="314"/>
      <c r="H1976" s="3"/>
    </row>
    <row r="1977" ht="12.75" customHeight="1">
      <c r="A1977" s="301"/>
      <c r="C1977" s="1"/>
      <c r="D1977" s="2"/>
      <c r="F1977" s="3"/>
      <c r="G1977" s="314"/>
      <c r="H1977" s="3"/>
    </row>
    <row r="1978" ht="12.75" customHeight="1">
      <c r="A1978" s="301"/>
      <c r="C1978" s="1"/>
      <c r="D1978" s="2"/>
      <c r="F1978" s="3"/>
      <c r="G1978" s="314"/>
      <c r="H1978" s="3"/>
    </row>
    <row r="1979" ht="12.75" customHeight="1">
      <c r="A1979" s="301"/>
      <c r="C1979" s="1"/>
      <c r="D1979" s="2"/>
      <c r="F1979" s="3"/>
      <c r="G1979" s="314"/>
      <c r="H1979" s="3"/>
    </row>
    <row r="1980" ht="12.75" customHeight="1">
      <c r="A1980" s="301"/>
      <c r="C1980" s="1"/>
      <c r="D1980" s="2"/>
      <c r="F1980" s="3"/>
      <c r="G1980" s="314"/>
      <c r="H1980" s="3"/>
    </row>
    <row r="1981" ht="12.75" customHeight="1">
      <c r="A1981" s="301"/>
      <c r="C1981" s="1"/>
      <c r="D1981" s="2"/>
      <c r="F1981" s="3"/>
      <c r="G1981" s="314"/>
      <c r="H1981" s="3"/>
    </row>
    <row r="1982" ht="12.75" customHeight="1">
      <c r="A1982" s="301"/>
      <c r="C1982" s="1"/>
      <c r="D1982" s="2"/>
      <c r="F1982" s="3"/>
      <c r="G1982" s="314"/>
      <c r="H1982" s="3"/>
    </row>
    <row r="1983" ht="12.75" customHeight="1">
      <c r="A1983" s="301"/>
      <c r="C1983" s="1"/>
      <c r="D1983" s="2"/>
      <c r="F1983" s="3"/>
      <c r="G1983" s="314"/>
      <c r="H1983" s="3"/>
    </row>
    <row r="1984" ht="12.75" customHeight="1">
      <c r="A1984" s="301"/>
      <c r="C1984" s="1"/>
      <c r="D1984" s="2"/>
      <c r="F1984" s="3"/>
      <c r="G1984" s="314"/>
      <c r="H1984" s="3"/>
    </row>
    <row r="1985" ht="12.75" customHeight="1">
      <c r="A1985" s="301"/>
      <c r="C1985" s="1"/>
      <c r="D1985" s="2"/>
      <c r="F1985" s="3"/>
      <c r="G1985" s="314"/>
      <c r="H1985" s="3"/>
    </row>
    <row r="1986" ht="12.75" customHeight="1">
      <c r="A1986" s="301"/>
      <c r="C1986" s="1"/>
      <c r="D1986" s="2"/>
      <c r="F1986" s="3"/>
      <c r="G1986" s="314"/>
      <c r="H1986" s="3"/>
    </row>
    <row r="1987" ht="12.75" customHeight="1">
      <c r="A1987" s="301"/>
      <c r="C1987" s="1"/>
      <c r="D1987" s="2"/>
      <c r="F1987" s="3"/>
      <c r="G1987" s="314"/>
      <c r="H1987" s="3"/>
    </row>
    <row r="1988" ht="12.75" customHeight="1">
      <c r="A1988" s="301"/>
      <c r="C1988" s="1"/>
      <c r="D1988" s="2"/>
      <c r="F1988" s="3"/>
      <c r="G1988" s="314"/>
      <c r="H1988" s="3"/>
    </row>
    <row r="1989" ht="12.75" customHeight="1">
      <c r="A1989" s="301"/>
      <c r="C1989" s="1"/>
      <c r="D1989" s="2"/>
      <c r="F1989" s="3"/>
      <c r="G1989" s="314"/>
      <c r="H1989" s="3"/>
    </row>
    <row r="1990" ht="12.75" customHeight="1">
      <c r="A1990" s="301"/>
      <c r="C1990" s="1"/>
      <c r="D1990" s="2"/>
      <c r="F1990" s="3"/>
      <c r="G1990" s="314"/>
      <c r="H1990" s="3"/>
    </row>
    <row r="1991" ht="12.75" customHeight="1">
      <c r="A1991" s="301"/>
      <c r="C1991" s="1"/>
      <c r="D1991" s="2"/>
      <c r="F1991" s="3"/>
      <c r="G1991" s="314"/>
      <c r="H1991" s="3"/>
    </row>
    <row r="1992" ht="12.75" customHeight="1">
      <c r="A1992" s="301"/>
      <c r="C1992" s="1"/>
      <c r="D1992" s="2"/>
      <c r="F1992" s="3"/>
      <c r="G1992" s="314"/>
      <c r="H1992" s="3"/>
    </row>
    <row r="1993" ht="12.75" customHeight="1">
      <c r="A1993" s="301"/>
      <c r="C1993" s="1"/>
      <c r="D1993" s="2"/>
      <c r="F1993" s="3"/>
      <c r="G1993" s="314"/>
      <c r="H1993" s="3"/>
    </row>
    <row r="1994" ht="12.75" customHeight="1">
      <c r="A1994" s="301"/>
      <c r="C1994" s="1"/>
      <c r="D1994" s="2"/>
      <c r="F1994" s="3"/>
      <c r="G1994" s="314"/>
      <c r="H1994" s="3"/>
    </row>
    <row r="1995" ht="12.75" customHeight="1">
      <c r="A1995" s="301"/>
      <c r="C1995" s="1"/>
      <c r="D1995" s="2"/>
      <c r="F1995" s="3"/>
      <c r="G1995" s="314"/>
      <c r="H1995" s="3"/>
    </row>
    <row r="1996" ht="12.75" customHeight="1">
      <c r="A1996" s="301"/>
      <c r="C1996" s="1"/>
      <c r="D1996" s="2"/>
      <c r="F1996" s="3"/>
      <c r="G1996" s="314"/>
      <c r="H1996" s="3"/>
    </row>
    <row r="1997" ht="12.75" customHeight="1">
      <c r="A1997" s="301"/>
      <c r="C1997" s="1"/>
      <c r="D1997" s="2"/>
      <c r="F1997" s="3"/>
      <c r="G1997" s="314"/>
      <c r="H1997" s="3"/>
    </row>
    <row r="1998" ht="12.75" customHeight="1">
      <c r="A1998" s="301"/>
      <c r="C1998" s="1"/>
      <c r="D1998" s="2"/>
      <c r="F1998" s="3"/>
      <c r="G1998" s="314"/>
      <c r="H1998" s="3"/>
    </row>
    <row r="1999" ht="12.75" customHeight="1">
      <c r="A1999" s="301"/>
      <c r="C1999" s="1"/>
      <c r="D1999" s="2"/>
      <c r="F1999" s="3"/>
      <c r="G1999" s="314"/>
      <c r="H1999" s="3"/>
    </row>
    <row r="2000" ht="12.75" customHeight="1">
      <c r="A2000" s="301"/>
      <c r="C2000" s="1"/>
      <c r="D2000" s="2"/>
      <c r="F2000" s="3"/>
      <c r="G2000" s="314"/>
      <c r="H2000" s="3"/>
    </row>
    <row r="2001" ht="12.75" customHeight="1">
      <c r="A2001" s="301"/>
      <c r="C2001" s="1"/>
      <c r="D2001" s="2"/>
      <c r="F2001" s="3"/>
      <c r="G2001" s="314"/>
      <c r="H2001" s="3"/>
    </row>
    <row r="2002" ht="12.75" customHeight="1">
      <c r="A2002" s="301"/>
      <c r="C2002" s="1"/>
      <c r="D2002" s="2"/>
      <c r="F2002" s="3"/>
      <c r="G2002" s="314"/>
      <c r="H2002" s="3"/>
    </row>
    <row r="2003" ht="12.75" customHeight="1">
      <c r="A2003" s="301"/>
      <c r="C2003" s="1"/>
      <c r="D2003" s="2"/>
      <c r="F2003" s="3"/>
      <c r="G2003" s="314"/>
      <c r="H2003" s="3"/>
    </row>
    <row r="2004" ht="12.75" customHeight="1">
      <c r="A2004" s="301"/>
      <c r="C2004" s="1"/>
      <c r="D2004" s="2"/>
      <c r="F2004" s="3"/>
      <c r="G2004" s="314"/>
      <c r="H2004" s="3"/>
    </row>
    <row r="2005" ht="12.75" customHeight="1">
      <c r="A2005" s="301"/>
      <c r="C2005" s="1"/>
      <c r="D2005" s="2"/>
      <c r="F2005" s="3"/>
      <c r="G2005" s="314"/>
      <c r="H2005" s="3"/>
    </row>
    <row r="2006" ht="12.75" customHeight="1">
      <c r="A2006" s="301"/>
      <c r="C2006" s="1"/>
      <c r="D2006" s="2"/>
      <c r="F2006" s="3"/>
      <c r="G2006" s="314"/>
      <c r="H2006" s="3"/>
    </row>
    <row r="2007" ht="12.75" customHeight="1">
      <c r="A2007" s="301"/>
      <c r="C2007" s="1"/>
      <c r="D2007" s="2"/>
      <c r="F2007" s="3"/>
      <c r="G2007" s="314"/>
      <c r="H2007" s="3"/>
    </row>
    <row r="2008" ht="12.75" customHeight="1">
      <c r="A2008" s="301"/>
      <c r="C2008" s="1"/>
      <c r="D2008" s="2"/>
      <c r="F2008" s="3"/>
      <c r="G2008" s="314"/>
      <c r="H2008" s="3"/>
    </row>
    <row r="2009" ht="12.75" customHeight="1">
      <c r="A2009" s="301"/>
      <c r="C2009" s="1"/>
      <c r="D2009" s="2"/>
      <c r="F2009" s="3"/>
      <c r="G2009" s="314"/>
      <c r="H2009" s="3"/>
    </row>
    <row r="2010" ht="12.75" customHeight="1">
      <c r="A2010" s="301"/>
      <c r="C2010" s="1"/>
      <c r="D2010" s="2"/>
      <c r="F2010" s="3"/>
      <c r="G2010" s="314"/>
      <c r="H2010" s="3"/>
    </row>
    <row r="2011" ht="12.75" customHeight="1">
      <c r="A2011" s="301"/>
      <c r="C2011" s="1"/>
      <c r="D2011" s="2"/>
      <c r="F2011" s="3"/>
      <c r="G2011" s="314"/>
      <c r="H2011" s="3"/>
    </row>
    <row r="2012" ht="12.75" customHeight="1">
      <c r="A2012" s="301"/>
      <c r="C2012" s="1"/>
      <c r="D2012" s="2"/>
      <c r="F2012" s="3"/>
      <c r="G2012" s="314"/>
      <c r="H2012" s="3"/>
    </row>
    <row r="2013" ht="12.75" customHeight="1">
      <c r="A2013" s="301"/>
      <c r="C2013" s="1"/>
      <c r="D2013" s="2"/>
      <c r="F2013" s="3"/>
      <c r="G2013" s="314"/>
      <c r="H2013" s="3"/>
    </row>
    <row r="2014" ht="12.75" customHeight="1">
      <c r="A2014" s="301"/>
      <c r="C2014" s="1"/>
      <c r="D2014" s="2"/>
      <c r="F2014" s="3"/>
      <c r="G2014" s="314"/>
      <c r="H2014" s="3"/>
    </row>
    <row r="2015" ht="12.75" customHeight="1">
      <c r="A2015" s="301"/>
      <c r="C2015" s="1"/>
      <c r="D2015" s="2"/>
      <c r="F2015" s="3"/>
      <c r="G2015" s="314"/>
      <c r="H2015" s="3"/>
    </row>
    <row r="2016" ht="12.75" customHeight="1">
      <c r="A2016" s="301"/>
      <c r="C2016" s="1"/>
      <c r="D2016" s="2"/>
      <c r="F2016" s="3"/>
      <c r="G2016" s="314"/>
      <c r="H2016" s="3"/>
    </row>
    <row r="2017" ht="12.75" customHeight="1">
      <c r="A2017" s="301"/>
      <c r="C2017" s="1"/>
      <c r="D2017" s="2"/>
      <c r="F2017" s="3"/>
      <c r="G2017" s="314"/>
      <c r="H2017" s="3"/>
    </row>
    <row r="2018" ht="12.75" customHeight="1">
      <c r="A2018" s="301"/>
      <c r="C2018" s="1"/>
      <c r="D2018" s="2"/>
      <c r="F2018" s="3"/>
      <c r="G2018" s="314"/>
      <c r="H2018" s="3"/>
    </row>
    <row r="2019" ht="12.75" customHeight="1">
      <c r="A2019" s="301"/>
      <c r="C2019" s="1"/>
      <c r="D2019" s="2"/>
      <c r="F2019" s="3"/>
      <c r="G2019" s="314"/>
      <c r="H2019" s="3"/>
    </row>
    <row r="2020" ht="12.75" customHeight="1">
      <c r="A2020" s="301"/>
      <c r="C2020" s="1"/>
      <c r="D2020" s="2"/>
      <c r="F2020" s="3"/>
      <c r="G2020" s="314"/>
      <c r="H2020" s="3"/>
    </row>
    <row r="2021" ht="12.75" customHeight="1">
      <c r="A2021" s="301"/>
      <c r="C2021" s="1"/>
      <c r="D2021" s="2"/>
      <c r="F2021" s="3"/>
      <c r="G2021" s="314"/>
      <c r="H2021" s="3"/>
    </row>
    <row r="2022" ht="12.75" customHeight="1">
      <c r="A2022" s="301"/>
      <c r="C2022" s="1"/>
      <c r="D2022" s="2"/>
      <c r="F2022" s="3"/>
      <c r="G2022" s="314"/>
      <c r="H2022" s="3"/>
    </row>
    <row r="2023" ht="12.75" customHeight="1">
      <c r="A2023" s="301"/>
      <c r="C2023" s="1"/>
      <c r="D2023" s="2"/>
      <c r="F2023" s="3"/>
      <c r="G2023" s="314"/>
      <c r="H2023" s="3"/>
    </row>
    <row r="2024" ht="12.75" customHeight="1">
      <c r="A2024" s="301"/>
      <c r="C2024" s="1"/>
      <c r="D2024" s="2"/>
      <c r="F2024" s="3"/>
      <c r="G2024" s="314"/>
      <c r="H2024" s="3"/>
    </row>
    <row r="2025" ht="12.75" customHeight="1">
      <c r="A2025" s="301"/>
      <c r="C2025" s="1"/>
      <c r="D2025" s="2"/>
      <c r="F2025" s="3"/>
      <c r="G2025" s="314"/>
      <c r="H2025" s="3"/>
    </row>
    <row r="2026" ht="12.75" customHeight="1">
      <c r="A2026" s="301"/>
      <c r="C2026" s="1"/>
      <c r="D2026" s="2"/>
      <c r="F2026" s="3"/>
      <c r="G2026" s="314"/>
      <c r="H2026" s="3"/>
    </row>
    <row r="2027" ht="12.75" customHeight="1">
      <c r="A2027" s="301"/>
      <c r="C2027" s="1"/>
      <c r="D2027" s="2"/>
      <c r="F2027" s="3"/>
      <c r="G2027" s="314"/>
      <c r="H2027" s="3"/>
    </row>
    <row r="2028" ht="12.75" customHeight="1">
      <c r="A2028" s="301"/>
      <c r="C2028" s="1"/>
      <c r="D2028" s="2"/>
      <c r="F2028" s="3"/>
      <c r="G2028" s="314"/>
      <c r="H2028" s="3"/>
    </row>
    <row r="2029" ht="12.75" customHeight="1">
      <c r="A2029" s="301"/>
      <c r="C2029" s="1"/>
      <c r="D2029" s="2"/>
      <c r="F2029" s="3"/>
      <c r="G2029" s="314"/>
      <c r="H2029" s="3"/>
    </row>
    <row r="2030" ht="12.75" customHeight="1">
      <c r="A2030" s="301"/>
      <c r="C2030" s="1"/>
      <c r="D2030" s="2"/>
      <c r="F2030" s="3"/>
      <c r="G2030" s="314"/>
      <c r="H2030" s="3"/>
    </row>
    <row r="2031" ht="12.75" customHeight="1">
      <c r="A2031" s="301"/>
      <c r="C2031" s="1"/>
      <c r="D2031" s="2"/>
      <c r="F2031" s="3"/>
      <c r="G2031" s="314"/>
      <c r="H2031" s="3"/>
    </row>
    <row r="2032" ht="12.75" customHeight="1">
      <c r="A2032" s="301"/>
      <c r="C2032" s="1"/>
      <c r="D2032" s="2"/>
      <c r="F2032" s="3"/>
      <c r="G2032" s="314"/>
      <c r="H2032" s="3"/>
    </row>
    <row r="2033" ht="12.75" customHeight="1">
      <c r="A2033" s="301"/>
      <c r="C2033" s="1"/>
      <c r="D2033" s="2"/>
      <c r="F2033" s="3"/>
      <c r="G2033" s="314"/>
      <c r="H2033" s="3"/>
    </row>
    <row r="2034" ht="12.75" customHeight="1">
      <c r="A2034" s="301"/>
      <c r="C2034" s="1"/>
      <c r="D2034" s="2"/>
      <c r="F2034" s="3"/>
      <c r="G2034" s="314"/>
      <c r="H2034" s="3"/>
    </row>
    <row r="2035" ht="12.75" customHeight="1">
      <c r="A2035" s="301"/>
      <c r="C2035" s="1"/>
      <c r="D2035" s="2"/>
      <c r="F2035" s="3"/>
      <c r="G2035" s="314"/>
      <c r="H2035" s="3"/>
    </row>
    <row r="2036" ht="12.75" customHeight="1">
      <c r="A2036" s="301"/>
      <c r="C2036" s="1"/>
      <c r="D2036" s="2"/>
      <c r="F2036" s="3"/>
      <c r="G2036" s="314"/>
      <c r="H2036" s="3"/>
    </row>
    <row r="2037" ht="12.75" customHeight="1">
      <c r="A2037" s="301"/>
      <c r="C2037" s="1"/>
      <c r="D2037" s="2"/>
      <c r="F2037" s="3"/>
      <c r="G2037" s="314"/>
      <c r="H2037" s="3"/>
    </row>
    <row r="2038" ht="12.75" customHeight="1">
      <c r="A2038" s="301"/>
      <c r="C2038" s="1"/>
      <c r="D2038" s="2"/>
      <c r="F2038" s="3"/>
      <c r="G2038" s="314"/>
      <c r="H2038" s="3"/>
    </row>
    <row r="2039" ht="12.75" customHeight="1">
      <c r="A2039" s="301"/>
      <c r="C2039" s="1"/>
      <c r="D2039" s="2"/>
      <c r="F2039" s="3"/>
      <c r="G2039" s="314"/>
      <c r="H2039" s="3"/>
    </row>
    <row r="2040" ht="12.75" customHeight="1">
      <c r="A2040" s="301"/>
      <c r="C2040" s="1"/>
      <c r="D2040" s="2"/>
      <c r="F2040" s="3"/>
      <c r="G2040" s="314"/>
      <c r="H2040" s="3"/>
    </row>
    <row r="2041" ht="12.75" customHeight="1">
      <c r="A2041" s="301"/>
      <c r="C2041" s="1"/>
      <c r="D2041" s="2"/>
      <c r="F2041" s="3"/>
      <c r="G2041" s="314"/>
      <c r="H2041" s="3"/>
    </row>
    <row r="2042" ht="12.75" customHeight="1">
      <c r="A2042" s="301"/>
      <c r="C2042" s="1"/>
      <c r="D2042" s="2"/>
      <c r="F2042" s="3"/>
      <c r="G2042" s="314"/>
      <c r="H2042" s="3"/>
    </row>
    <row r="2043" ht="12.75" customHeight="1">
      <c r="A2043" s="301"/>
      <c r="C2043" s="1"/>
      <c r="D2043" s="2"/>
      <c r="F2043" s="3"/>
      <c r="G2043" s="314"/>
      <c r="H2043" s="3"/>
    </row>
    <row r="2044" ht="12.75" customHeight="1">
      <c r="A2044" s="301"/>
      <c r="C2044" s="1"/>
      <c r="D2044" s="2"/>
      <c r="F2044" s="3"/>
      <c r="G2044" s="314"/>
      <c r="H2044" s="3"/>
    </row>
    <row r="2045" ht="12.75" customHeight="1">
      <c r="A2045" s="301"/>
      <c r="C2045" s="1"/>
      <c r="D2045" s="2"/>
      <c r="F2045" s="3"/>
      <c r="G2045" s="314"/>
      <c r="H2045" s="3"/>
    </row>
    <row r="2046" ht="12.75" customHeight="1">
      <c r="A2046" s="301"/>
      <c r="C2046" s="1"/>
      <c r="D2046" s="2"/>
      <c r="F2046" s="3"/>
      <c r="G2046" s="314"/>
      <c r="H2046" s="3"/>
    </row>
    <row r="2047" ht="12.75" customHeight="1">
      <c r="A2047" s="301"/>
      <c r="C2047" s="1"/>
      <c r="D2047" s="2"/>
      <c r="F2047" s="3"/>
      <c r="G2047" s="314"/>
      <c r="H2047" s="3"/>
    </row>
    <row r="2048" ht="12.75" customHeight="1">
      <c r="A2048" s="301"/>
      <c r="C2048" s="1"/>
      <c r="D2048" s="2"/>
      <c r="F2048" s="3"/>
      <c r="G2048" s="314"/>
      <c r="H2048" s="3"/>
    </row>
    <row r="2049" ht="12.75" customHeight="1">
      <c r="A2049" s="301"/>
      <c r="C2049" s="1"/>
      <c r="D2049" s="2"/>
      <c r="F2049" s="3"/>
      <c r="G2049" s="314"/>
      <c r="H2049" s="3"/>
    </row>
    <row r="2050" ht="12.75" customHeight="1">
      <c r="A2050" s="301"/>
      <c r="C2050" s="1"/>
      <c r="D2050" s="2"/>
      <c r="F2050" s="3"/>
      <c r="G2050" s="314"/>
      <c r="H2050" s="3"/>
    </row>
    <row r="2051" ht="12.75" customHeight="1">
      <c r="A2051" s="301"/>
      <c r="C2051" s="1"/>
      <c r="D2051" s="2"/>
      <c r="F2051" s="3"/>
      <c r="G2051" s="314"/>
      <c r="H2051" s="3"/>
    </row>
    <row r="2052" ht="12.75" customHeight="1">
      <c r="A2052" s="301"/>
      <c r="C2052" s="1"/>
      <c r="D2052" s="2"/>
      <c r="F2052" s="3"/>
      <c r="G2052" s="314"/>
      <c r="H2052" s="3"/>
    </row>
    <row r="2053" ht="12.75" customHeight="1">
      <c r="A2053" s="301"/>
      <c r="C2053" s="1"/>
      <c r="D2053" s="2"/>
      <c r="F2053" s="3"/>
      <c r="G2053" s="314"/>
      <c r="H2053" s="3"/>
    </row>
    <row r="2054" ht="12.75" customHeight="1">
      <c r="A2054" s="301"/>
      <c r="C2054" s="1"/>
      <c r="D2054" s="2"/>
      <c r="F2054" s="3"/>
      <c r="G2054" s="314"/>
      <c r="H2054" s="3"/>
    </row>
    <row r="2055" ht="12.75" customHeight="1">
      <c r="A2055" s="301"/>
      <c r="C2055" s="1"/>
      <c r="D2055" s="2"/>
      <c r="F2055" s="3"/>
      <c r="G2055" s="314"/>
      <c r="H2055" s="3"/>
    </row>
    <row r="2056" ht="12.75" customHeight="1">
      <c r="A2056" s="301"/>
      <c r="C2056" s="1"/>
      <c r="D2056" s="2"/>
      <c r="F2056" s="3"/>
      <c r="G2056" s="314"/>
      <c r="H2056" s="3"/>
    </row>
    <row r="2057" ht="12.75" customHeight="1">
      <c r="A2057" s="301"/>
      <c r="C2057" s="1"/>
      <c r="D2057" s="2"/>
      <c r="F2057" s="3"/>
      <c r="G2057" s="314"/>
      <c r="H2057" s="3"/>
    </row>
    <row r="2058" ht="12.75" customHeight="1">
      <c r="A2058" s="301"/>
      <c r="C2058" s="1"/>
      <c r="D2058" s="2"/>
      <c r="F2058" s="3"/>
      <c r="G2058" s="314"/>
      <c r="H2058" s="3"/>
    </row>
    <row r="2059" ht="12.75" customHeight="1">
      <c r="A2059" s="301"/>
      <c r="C2059" s="1"/>
      <c r="D2059" s="2"/>
      <c r="F2059" s="3"/>
      <c r="G2059" s="314"/>
      <c r="H2059" s="3"/>
    </row>
    <row r="2060" ht="12.75" customHeight="1">
      <c r="A2060" s="301"/>
      <c r="C2060" s="1"/>
      <c r="D2060" s="2"/>
      <c r="F2060" s="3"/>
      <c r="G2060" s="314"/>
      <c r="H2060" s="3"/>
    </row>
    <row r="2061" ht="12.75" customHeight="1">
      <c r="A2061" s="301"/>
      <c r="C2061" s="1"/>
      <c r="D2061" s="2"/>
      <c r="F2061" s="3"/>
      <c r="G2061" s="314"/>
      <c r="H2061" s="3"/>
    </row>
    <row r="2062" ht="12.75" customHeight="1">
      <c r="A2062" s="301"/>
      <c r="C2062" s="1"/>
      <c r="D2062" s="2"/>
      <c r="F2062" s="3"/>
      <c r="G2062" s="314"/>
      <c r="H2062" s="3"/>
    </row>
    <row r="2063" ht="12.75" customHeight="1">
      <c r="A2063" s="301"/>
      <c r="C2063" s="1"/>
      <c r="D2063" s="2"/>
      <c r="F2063" s="3"/>
      <c r="G2063" s="314"/>
      <c r="H2063" s="3"/>
    </row>
    <row r="2064" ht="12.75" customHeight="1">
      <c r="A2064" s="301"/>
      <c r="C2064" s="1"/>
      <c r="D2064" s="2"/>
      <c r="F2064" s="3"/>
      <c r="G2064" s="314"/>
      <c r="H2064" s="3"/>
    </row>
    <row r="2065" ht="12.75" customHeight="1">
      <c r="A2065" s="301"/>
      <c r="C2065" s="1"/>
      <c r="D2065" s="2"/>
      <c r="F2065" s="3"/>
      <c r="G2065" s="314"/>
      <c r="H2065" s="3"/>
    </row>
    <row r="2066" ht="12.75" customHeight="1">
      <c r="A2066" s="301"/>
      <c r="C2066" s="1"/>
      <c r="D2066" s="2"/>
      <c r="F2066" s="3"/>
      <c r="G2066" s="314"/>
      <c r="H2066" s="3"/>
    </row>
    <row r="2067" ht="12.75" customHeight="1">
      <c r="A2067" s="301"/>
      <c r="C2067" s="1"/>
      <c r="D2067" s="2"/>
      <c r="F2067" s="3"/>
      <c r="G2067" s="314"/>
      <c r="H2067" s="3"/>
    </row>
    <row r="2068" ht="12.75" customHeight="1">
      <c r="A2068" s="301"/>
      <c r="C2068" s="1"/>
      <c r="D2068" s="2"/>
      <c r="F2068" s="3"/>
      <c r="G2068" s="314"/>
      <c r="H2068" s="3"/>
    </row>
    <row r="2069" ht="12.75" customHeight="1">
      <c r="A2069" s="301"/>
      <c r="C2069" s="1"/>
      <c r="D2069" s="2"/>
      <c r="F2069" s="3"/>
      <c r="G2069" s="314"/>
      <c r="H2069" s="3"/>
    </row>
    <row r="2070" ht="12.75" customHeight="1">
      <c r="A2070" s="301"/>
      <c r="C2070" s="1"/>
      <c r="D2070" s="2"/>
      <c r="F2070" s="3"/>
      <c r="G2070" s="314"/>
      <c r="H2070" s="3"/>
    </row>
    <row r="2071" ht="12.75" customHeight="1">
      <c r="A2071" s="301"/>
      <c r="C2071" s="1"/>
      <c r="D2071" s="2"/>
      <c r="F2071" s="3"/>
      <c r="G2071" s="314"/>
      <c r="H2071" s="3"/>
    </row>
    <row r="2072" ht="12.75" customHeight="1">
      <c r="A2072" s="301"/>
      <c r="C2072" s="1"/>
      <c r="D2072" s="2"/>
      <c r="F2072" s="3"/>
      <c r="G2072" s="314"/>
      <c r="H2072" s="3"/>
    </row>
    <row r="2073" ht="12.75" customHeight="1">
      <c r="A2073" s="301"/>
      <c r="C2073" s="1"/>
      <c r="D2073" s="2"/>
      <c r="F2073" s="3"/>
      <c r="G2073" s="314"/>
      <c r="H2073" s="3"/>
    </row>
    <row r="2074" ht="12.75" customHeight="1">
      <c r="A2074" s="301"/>
      <c r="C2074" s="1"/>
      <c r="D2074" s="2"/>
      <c r="F2074" s="3"/>
      <c r="G2074" s="314"/>
      <c r="H2074" s="3"/>
    </row>
    <row r="2075" ht="12.75" customHeight="1">
      <c r="A2075" s="301"/>
      <c r="C2075" s="1"/>
      <c r="D2075" s="2"/>
      <c r="F2075" s="3"/>
      <c r="G2075" s="314"/>
      <c r="H2075" s="3"/>
    </row>
    <row r="2076" ht="12.75" customHeight="1">
      <c r="A2076" s="301"/>
      <c r="C2076" s="1"/>
      <c r="D2076" s="2"/>
      <c r="F2076" s="3"/>
      <c r="G2076" s="314"/>
      <c r="H2076" s="3"/>
    </row>
    <row r="2077" ht="12.75" customHeight="1">
      <c r="A2077" s="301"/>
      <c r="C2077" s="1"/>
      <c r="D2077" s="2"/>
      <c r="F2077" s="3"/>
      <c r="G2077" s="314"/>
      <c r="H2077" s="3"/>
    </row>
    <row r="2078" ht="12.75" customHeight="1">
      <c r="A2078" s="301"/>
      <c r="C2078" s="1"/>
      <c r="D2078" s="2"/>
      <c r="F2078" s="3"/>
      <c r="G2078" s="314"/>
      <c r="H2078" s="3"/>
    </row>
    <row r="2079" ht="12.75" customHeight="1">
      <c r="A2079" s="301"/>
      <c r="C2079" s="1"/>
      <c r="D2079" s="2"/>
      <c r="F2079" s="3"/>
      <c r="G2079" s="314"/>
      <c r="H2079" s="3"/>
    </row>
    <row r="2080" ht="12.75" customHeight="1">
      <c r="A2080" s="301"/>
      <c r="C2080" s="1"/>
      <c r="D2080" s="2"/>
      <c r="F2080" s="3"/>
      <c r="G2080" s="314"/>
      <c r="H2080" s="3"/>
    </row>
    <row r="2081" ht="12.75" customHeight="1">
      <c r="A2081" s="301"/>
      <c r="C2081" s="1"/>
      <c r="D2081" s="2"/>
      <c r="F2081" s="3"/>
      <c r="G2081" s="314"/>
      <c r="H2081" s="3"/>
    </row>
    <row r="2082" ht="12.75" customHeight="1">
      <c r="A2082" s="301"/>
      <c r="C2082" s="1"/>
      <c r="D2082" s="2"/>
      <c r="F2082" s="3"/>
      <c r="G2082" s="314"/>
      <c r="H2082" s="3"/>
    </row>
    <row r="2083" ht="12.75" customHeight="1">
      <c r="A2083" s="301"/>
      <c r="C2083" s="1"/>
      <c r="D2083" s="2"/>
      <c r="F2083" s="3"/>
      <c r="G2083" s="314"/>
      <c r="H2083" s="3"/>
    </row>
    <row r="2084" ht="12.75" customHeight="1">
      <c r="A2084" s="301"/>
      <c r="C2084" s="1"/>
      <c r="D2084" s="2"/>
      <c r="F2084" s="3"/>
      <c r="G2084" s="314"/>
      <c r="H2084" s="3"/>
    </row>
    <row r="2085" ht="12.75" customHeight="1">
      <c r="A2085" s="301"/>
      <c r="C2085" s="1"/>
      <c r="D2085" s="2"/>
      <c r="F2085" s="3"/>
      <c r="G2085" s="314"/>
      <c r="H2085" s="3"/>
    </row>
    <row r="2086" ht="12.75" customHeight="1">
      <c r="A2086" s="301"/>
      <c r="C2086" s="1"/>
      <c r="D2086" s="2"/>
      <c r="F2086" s="3"/>
      <c r="G2086" s="314"/>
      <c r="H2086" s="3"/>
    </row>
    <row r="2087" ht="12.75" customHeight="1">
      <c r="A2087" s="301"/>
      <c r="C2087" s="1"/>
      <c r="D2087" s="2"/>
      <c r="F2087" s="3"/>
      <c r="G2087" s="314"/>
      <c r="H2087" s="3"/>
    </row>
    <row r="2088" ht="12.75" customHeight="1">
      <c r="A2088" s="301"/>
      <c r="C2088" s="1"/>
      <c r="D2088" s="2"/>
      <c r="F2088" s="3"/>
      <c r="G2088" s="314"/>
      <c r="H2088" s="3"/>
    </row>
    <row r="2089" ht="12.75" customHeight="1">
      <c r="A2089" s="301"/>
      <c r="C2089" s="1"/>
      <c r="D2089" s="2"/>
      <c r="F2089" s="3"/>
      <c r="G2089" s="314"/>
      <c r="H2089" s="3"/>
    </row>
    <row r="2090" ht="12.75" customHeight="1">
      <c r="A2090" s="301"/>
      <c r="C2090" s="1"/>
      <c r="D2090" s="2"/>
      <c r="F2090" s="3"/>
      <c r="G2090" s="314"/>
      <c r="H2090" s="3"/>
    </row>
    <row r="2091" ht="12.75" customHeight="1">
      <c r="A2091" s="301"/>
      <c r="C2091" s="1"/>
      <c r="D2091" s="2"/>
      <c r="F2091" s="3"/>
      <c r="G2091" s="314"/>
      <c r="H2091" s="3"/>
    </row>
    <row r="2092" ht="12.75" customHeight="1">
      <c r="A2092" s="301"/>
      <c r="C2092" s="1"/>
      <c r="D2092" s="2"/>
      <c r="F2092" s="3"/>
      <c r="G2092" s="314"/>
      <c r="H2092" s="3"/>
    </row>
    <row r="2093" ht="12.75" customHeight="1">
      <c r="A2093" s="301"/>
      <c r="C2093" s="1"/>
      <c r="D2093" s="2"/>
      <c r="F2093" s="3"/>
      <c r="G2093" s="314"/>
      <c r="H2093" s="3"/>
    </row>
    <row r="2094" ht="12.75" customHeight="1">
      <c r="A2094" s="301"/>
      <c r="C2094" s="1"/>
      <c r="D2094" s="2"/>
      <c r="F2094" s="3"/>
      <c r="G2094" s="314"/>
      <c r="H2094" s="3"/>
    </row>
    <row r="2095" ht="12.75" customHeight="1">
      <c r="A2095" s="301"/>
      <c r="C2095" s="1"/>
      <c r="D2095" s="2"/>
      <c r="F2095" s="3"/>
      <c r="G2095" s="314"/>
      <c r="H2095" s="3"/>
    </row>
    <row r="2096" ht="12.75" customHeight="1">
      <c r="A2096" s="301"/>
      <c r="C2096" s="1"/>
      <c r="D2096" s="2"/>
      <c r="F2096" s="3"/>
      <c r="G2096" s="314"/>
      <c r="H2096" s="3"/>
    </row>
    <row r="2097" ht="12.75" customHeight="1">
      <c r="A2097" s="301"/>
      <c r="C2097" s="1"/>
      <c r="D2097" s="2"/>
      <c r="F2097" s="3"/>
      <c r="G2097" s="314"/>
      <c r="H2097" s="3"/>
    </row>
    <row r="2098" ht="12.75" customHeight="1">
      <c r="A2098" s="301"/>
      <c r="C2098" s="1"/>
      <c r="D2098" s="2"/>
      <c r="F2098" s="3"/>
      <c r="G2098" s="314"/>
      <c r="H2098" s="3"/>
    </row>
    <row r="2099" ht="12.75" customHeight="1">
      <c r="A2099" s="301"/>
      <c r="C2099" s="1"/>
      <c r="D2099" s="2"/>
      <c r="F2099" s="3"/>
      <c r="G2099" s="314"/>
      <c r="H2099" s="3"/>
    </row>
    <row r="2100" ht="12.75" customHeight="1">
      <c r="A2100" s="301"/>
      <c r="C2100" s="1"/>
      <c r="D2100" s="2"/>
      <c r="F2100" s="3"/>
      <c r="G2100" s="314"/>
      <c r="H2100" s="3"/>
    </row>
    <row r="2101" ht="12.75" customHeight="1">
      <c r="A2101" s="301"/>
      <c r="C2101" s="1"/>
      <c r="D2101" s="2"/>
      <c r="F2101" s="3"/>
      <c r="G2101" s="314"/>
      <c r="H2101" s="3"/>
    </row>
    <row r="2102" ht="12.75" customHeight="1">
      <c r="A2102" s="301"/>
      <c r="C2102" s="1"/>
      <c r="D2102" s="2"/>
      <c r="F2102" s="3"/>
      <c r="G2102" s="314"/>
      <c r="H2102" s="3"/>
    </row>
    <row r="2103" ht="12.75" customHeight="1">
      <c r="A2103" s="301"/>
      <c r="C2103" s="1"/>
      <c r="D2103" s="2"/>
      <c r="F2103" s="3"/>
      <c r="G2103" s="314"/>
      <c r="H2103" s="3"/>
    </row>
    <row r="2104" ht="12.75" customHeight="1">
      <c r="A2104" s="301"/>
      <c r="C2104" s="1"/>
      <c r="D2104" s="2"/>
      <c r="F2104" s="3"/>
      <c r="G2104" s="314"/>
      <c r="H2104" s="3"/>
    </row>
    <row r="2105" ht="12.75" customHeight="1">
      <c r="A2105" s="301"/>
      <c r="C2105" s="1"/>
      <c r="D2105" s="2"/>
      <c r="F2105" s="3"/>
      <c r="G2105" s="314"/>
      <c r="H2105" s="3"/>
    </row>
    <row r="2106" ht="12.75" customHeight="1">
      <c r="A2106" s="301"/>
      <c r="C2106" s="1"/>
      <c r="D2106" s="2"/>
      <c r="F2106" s="3"/>
      <c r="G2106" s="314"/>
      <c r="H2106" s="3"/>
    </row>
    <row r="2107" ht="12.75" customHeight="1">
      <c r="A2107" s="301"/>
      <c r="C2107" s="1"/>
      <c r="D2107" s="2"/>
      <c r="F2107" s="3"/>
      <c r="G2107" s="314"/>
      <c r="H2107" s="3"/>
    </row>
    <row r="2108" ht="12.75" customHeight="1">
      <c r="A2108" s="301"/>
      <c r="C2108" s="1"/>
      <c r="D2108" s="2"/>
      <c r="F2108" s="3"/>
      <c r="G2108" s="314"/>
      <c r="H2108" s="3"/>
    </row>
    <row r="2109" ht="12.75" customHeight="1">
      <c r="A2109" s="301"/>
      <c r="C2109" s="1"/>
      <c r="D2109" s="2"/>
      <c r="F2109" s="3"/>
      <c r="G2109" s="314"/>
      <c r="H2109" s="3"/>
    </row>
    <row r="2110" ht="12.75" customHeight="1">
      <c r="A2110" s="301"/>
      <c r="C2110" s="1"/>
      <c r="D2110" s="2"/>
      <c r="F2110" s="3"/>
      <c r="G2110" s="314"/>
      <c r="H2110" s="3"/>
    </row>
    <row r="2111" ht="12.75" customHeight="1">
      <c r="A2111" s="301"/>
      <c r="C2111" s="1"/>
      <c r="D2111" s="2"/>
      <c r="F2111" s="3"/>
      <c r="G2111" s="314"/>
      <c r="H2111" s="3"/>
    </row>
    <row r="2112" ht="12.75" customHeight="1">
      <c r="A2112" s="301"/>
      <c r="C2112" s="1"/>
      <c r="D2112" s="2"/>
      <c r="F2112" s="3"/>
      <c r="G2112" s="314"/>
      <c r="H2112" s="3"/>
    </row>
    <row r="2113" ht="12.75" customHeight="1">
      <c r="A2113" s="301"/>
      <c r="C2113" s="1"/>
      <c r="D2113" s="2"/>
      <c r="F2113" s="3"/>
      <c r="G2113" s="314"/>
      <c r="H2113" s="3"/>
    </row>
    <row r="2114" ht="12.75" customHeight="1">
      <c r="A2114" s="301"/>
      <c r="C2114" s="1"/>
      <c r="D2114" s="2"/>
      <c r="F2114" s="3"/>
      <c r="G2114" s="314"/>
      <c r="H2114" s="3"/>
    </row>
    <row r="2115" ht="12.75" customHeight="1">
      <c r="A2115" s="301"/>
      <c r="C2115" s="1"/>
      <c r="D2115" s="2"/>
      <c r="F2115" s="3"/>
      <c r="G2115" s="314"/>
      <c r="H2115" s="3"/>
    </row>
    <row r="2116" ht="12.75" customHeight="1">
      <c r="A2116" s="301"/>
      <c r="C2116" s="1"/>
      <c r="D2116" s="2"/>
      <c r="F2116" s="3"/>
      <c r="G2116" s="314"/>
      <c r="H2116" s="3"/>
    </row>
    <row r="2117" ht="12.75" customHeight="1">
      <c r="A2117" s="301"/>
      <c r="C2117" s="1"/>
      <c r="D2117" s="2"/>
      <c r="F2117" s="3"/>
      <c r="G2117" s="314"/>
      <c r="H2117" s="3"/>
    </row>
    <row r="2118" ht="12.75" customHeight="1">
      <c r="A2118" s="301"/>
      <c r="C2118" s="1"/>
      <c r="D2118" s="2"/>
      <c r="F2118" s="3"/>
      <c r="G2118" s="314"/>
      <c r="H2118" s="3"/>
    </row>
    <row r="2119" ht="12.75" customHeight="1">
      <c r="A2119" s="301"/>
      <c r="C2119" s="1"/>
      <c r="D2119" s="2"/>
      <c r="F2119" s="3"/>
      <c r="G2119" s="314"/>
      <c r="H2119" s="3"/>
    </row>
    <row r="2120" ht="12.75" customHeight="1">
      <c r="A2120" s="301"/>
      <c r="C2120" s="1"/>
      <c r="D2120" s="2"/>
      <c r="F2120" s="3"/>
      <c r="G2120" s="314"/>
      <c r="H2120" s="3"/>
    </row>
    <row r="2121" ht="12.75" customHeight="1">
      <c r="A2121" s="301"/>
      <c r="C2121" s="1"/>
      <c r="D2121" s="2"/>
      <c r="F2121" s="3"/>
      <c r="G2121" s="314"/>
      <c r="H2121" s="3"/>
    </row>
    <row r="2122" ht="12.75" customHeight="1">
      <c r="A2122" s="301"/>
      <c r="C2122" s="1"/>
      <c r="D2122" s="2"/>
      <c r="F2122" s="3"/>
      <c r="G2122" s="314"/>
      <c r="H2122" s="3"/>
    </row>
    <row r="2123" ht="12.75" customHeight="1">
      <c r="A2123" s="301"/>
      <c r="C2123" s="1"/>
      <c r="D2123" s="2"/>
      <c r="F2123" s="3"/>
      <c r="G2123" s="314"/>
      <c r="H2123" s="3"/>
    </row>
    <row r="2124" ht="12.75" customHeight="1">
      <c r="A2124" s="301"/>
      <c r="C2124" s="1"/>
      <c r="D2124" s="2"/>
      <c r="F2124" s="3"/>
      <c r="G2124" s="314"/>
      <c r="H2124" s="3"/>
    </row>
    <row r="2125" ht="12.75" customHeight="1">
      <c r="A2125" s="301"/>
      <c r="C2125" s="1"/>
      <c r="D2125" s="2"/>
      <c r="F2125" s="3"/>
      <c r="G2125" s="314"/>
      <c r="H2125" s="3"/>
    </row>
    <row r="2126" ht="12.75" customHeight="1">
      <c r="A2126" s="301"/>
      <c r="C2126" s="1"/>
      <c r="D2126" s="2"/>
      <c r="F2126" s="3"/>
      <c r="G2126" s="314"/>
      <c r="H2126" s="3"/>
    </row>
    <row r="2127" ht="12.75" customHeight="1">
      <c r="A2127" s="301"/>
      <c r="C2127" s="1"/>
      <c r="D2127" s="2"/>
      <c r="F2127" s="3"/>
      <c r="G2127" s="314"/>
      <c r="H2127" s="3"/>
    </row>
    <row r="2128" ht="12.75" customHeight="1">
      <c r="A2128" s="301"/>
      <c r="C2128" s="1"/>
      <c r="D2128" s="2"/>
      <c r="F2128" s="3"/>
      <c r="G2128" s="314"/>
      <c r="H2128" s="3"/>
    </row>
    <row r="2129" ht="12.75" customHeight="1">
      <c r="A2129" s="301"/>
      <c r="C2129" s="1"/>
      <c r="D2129" s="2"/>
      <c r="F2129" s="3"/>
      <c r="G2129" s="314"/>
      <c r="H2129" s="3"/>
    </row>
    <row r="2130" ht="12.75" customHeight="1">
      <c r="A2130" s="301"/>
      <c r="C2130" s="1"/>
      <c r="D2130" s="2"/>
      <c r="F2130" s="3"/>
      <c r="G2130" s="314"/>
      <c r="H2130" s="3"/>
    </row>
    <row r="2131" ht="12.75" customHeight="1">
      <c r="A2131" s="301"/>
      <c r="C2131" s="1"/>
      <c r="D2131" s="2"/>
      <c r="F2131" s="3"/>
      <c r="G2131" s="314"/>
      <c r="H2131" s="3"/>
    </row>
    <row r="2132" ht="12.75" customHeight="1">
      <c r="A2132" s="301"/>
      <c r="C2132" s="1"/>
      <c r="D2132" s="2"/>
      <c r="F2132" s="3"/>
      <c r="G2132" s="314"/>
      <c r="H2132" s="3"/>
    </row>
    <row r="2133" ht="12.75" customHeight="1">
      <c r="A2133" s="301"/>
      <c r="C2133" s="1"/>
      <c r="D2133" s="2"/>
      <c r="F2133" s="3"/>
      <c r="G2133" s="314"/>
      <c r="H2133" s="3"/>
    </row>
    <row r="2134" ht="12.75" customHeight="1">
      <c r="A2134" s="301"/>
      <c r="C2134" s="1"/>
      <c r="D2134" s="2"/>
      <c r="F2134" s="3"/>
      <c r="G2134" s="314"/>
      <c r="H2134" s="3"/>
    </row>
    <row r="2135" ht="12.75" customHeight="1">
      <c r="A2135" s="301"/>
      <c r="C2135" s="1"/>
      <c r="D2135" s="2"/>
      <c r="F2135" s="3"/>
      <c r="G2135" s="314"/>
      <c r="H2135" s="3"/>
    </row>
    <row r="2136" ht="12.75" customHeight="1">
      <c r="A2136" s="301"/>
      <c r="C2136" s="1"/>
      <c r="D2136" s="2"/>
      <c r="F2136" s="3"/>
      <c r="G2136" s="314"/>
      <c r="H2136" s="3"/>
    </row>
    <row r="2137" ht="12.75" customHeight="1">
      <c r="A2137" s="301"/>
      <c r="C2137" s="1"/>
      <c r="D2137" s="2"/>
      <c r="F2137" s="3"/>
      <c r="G2137" s="314"/>
      <c r="H2137" s="3"/>
    </row>
    <row r="2138" ht="12.75" customHeight="1">
      <c r="A2138" s="301"/>
      <c r="C2138" s="1"/>
      <c r="D2138" s="2"/>
      <c r="F2138" s="3"/>
      <c r="G2138" s="314"/>
      <c r="H2138" s="3"/>
    </row>
    <row r="2139" ht="12.75" customHeight="1">
      <c r="A2139" s="301"/>
      <c r="C2139" s="1"/>
      <c r="D2139" s="2"/>
      <c r="F2139" s="3"/>
      <c r="G2139" s="314"/>
      <c r="H2139" s="3"/>
    </row>
    <row r="2140" ht="12.75" customHeight="1">
      <c r="A2140" s="301"/>
      <c r="C2140" s="1"/>
      <c r="D2140" s="2"/>
      <c r="F2140" s="3"/>
      <c r="G2140" s="314"/>
      <c r="H2140" s="3"/>
    </row>
    <row r="2141" ht="12.75" customHeight="1">
      <c r="A2141" s="301"/>
      <c r="C2141" s="1"/>
      <c r="D2141" s="2"/>
      <c r="F2141" s="3"/>
      <c r="G2141" s="314"/>
      <c r="H2141" s="3"/>
    </row>
    <row r="2142" ht="12.75" customHeight="1">
      <c r="A2142" s="301"/>
      <c r="C2142" s="1"/>
      <c r="D2142" s="2"/>
      <c r="F2142" s="3"/>
      <c r="G2142" s="314"/>
      <c r="H2142" s="3"/>
    </row>
    <row r="2143" ht="12.75" customHeight="1">
      <c r="A2143" s="301"/>
      <c r="G2143" s="314"/>
    </row>
    <row r="2144" ht="12.75" customHeight="1">
      <c r="A2144" s="301"/>
      <c r="G2144" s="314"/>
    </row>
    <row r="2145" ht="12.75" customHeight="1">
      <c r="A2145" s="301"/>
      <c r="G2145" s="314"/>
    </row>
    <row r="2146" ht="12.75" customHeight="1">
      <c r="A2146" s="301"/>
      <c r="G2146" s="314"/>
    </row>
    <row r="2147" ht="12.75" customHeight="1">
      <c r="A2147" s="301"/>
      <c r="G2147" s="314"/>
    </row>
    <row r="2148" ht="12.75" customHeight="1">
      <c r="A2148" s="301"/>
      <c r="G2148" s="314"/>
    </row>
    <row r="2149" ht="12.75" customHeight="1">
      <c r="A2149" s="301"/>
      <c r="G2149" s="314"/>
    </row>
    <row r="2150" ht="12.75" customHeight="1">
      <c r="A2150" s="301"/>
      <c r="G2150" s="314"/>
    </row>
    <row r="2151" ht="12.75" customHeight="1">
      <c r="A2151" s="301"/>
      <c r="G2151" s="314"/>
    </row>
    <row r="2152" ht="12.75" customHeight="1">
      <c r="A2152" s="301"/>
      <c r="G2152" s="314"/>
    </row>
    <row r="2153" ht="12.75" customHeight="1">
      <c r="A2153" s="301"/>
      <c r="G2153" s="314"/>
    </row>
    <row r="2154" ht="12.75" customHeight="1">
      <c r="A2154" s="301"/>
      <c r="G2154" s="314"/>
    </row>
    <row r="2155" ht="12.75" customHeight="1">
      <c r="A2155" s="301"/>
      <c r="G2155" s="314"/>
    </row>
    <row r="2156" ht="12.75" customHeight="1">
      <c r="A2156" s="301"/>
      <c r="G2156" s="314"/>
    </row>
    <row r="2157" ht="12.75" customHeight="1">
      <c r="A2157" s="301"/>
      <c r="G2157" s="314"/>
    </row>
    <row r="2158" ht="12.75" customHeight="1">
      <c r="A2158" s="301"/>
      <c r="G2158" s="314"/>
    </row>
    <row r="2159" ht="12.75" customHeight="1">
      <c r="A2159" s="301"/>
      <c r="G2159" s="314"/>
    </row>
    <row r="2160" ht="12.75" customHeight="1">
      <c r="A2160" s="301"/>
      <c r="G2160" s="314"/>
    </row>
    <row r="2161" ht="12.75" customHeight="1">
      <c r="A2161" s="301"/>
      <c r="G2161" s="314"/>
    </row>
    <row r="2162" ht="12.75" customHeight="1">
      <c r="A2162" s="301"/>
      <c r="G2162" s="314"/>
    </row>
    <row r="2163" ht="12.75" customHeight="1">
      <c r="A2163" s="301"/>
      <c r="G2163" s="314"/>
    </row>
    <row r="2164" ht="12.75" customHeight="1">
      <c r="A2164" s="301"/>
      <c r="G2164" s="314"/>
    </row>
    <row r="2165" ht="12.75" customHeight="1">
      <c r="A2165" s="301"/>
      <c r="G2165" s="314"/>
    </row>
    <row r="2166" ht="12.75" customHeight="1">
      <c r="A2166" s="301"/>
      <c r="G2166" s="314"/>
    </row>
    <row r="2167" ht="12.75" customHeight="1">
      <c r="A2167" s="301"/>
      <c r="G2167" s="314"/>
      <c r="AQ2167" s="188" t="s">
        <v>8</v>
      </c>
      <c r="AR2167" s="188" t="s">
        <v>179</v>
      </c>
      <c r="AS2167" s="4" t="s">
        <v>180</v>
      </c>
      <c r="AT2167" s="5" t="s">
        <v>181</v>
      </c>
      <c r="AU2167" s="5" t="s">
        <v>182</v>
      </c>
      <c r="AV2167" s="5" t="s">
        <v>183</v>
      </c>
    </row>
    <row r="2168" ht="12.75" customHeight="1">
      <c r="A2168" s="301"/>
      <c r="G2168" s="314"/>
      <c r="AQ2168" s="4">
        <v>20.01</v>
      </c>
      <c r="AR2168" s="189" t="s">
        <v>184</v>
      </c>
      <c r="AS2168" s="4" t="s">
        <v>119</v>
      </c>
      <c r="AT2168" s="5" t="s">
        <v>148</v>
      </c>
      <c r="AU2168" s="5" t="s">
        <v>156</v>
      </c>
      <c r="AV2168" s="5" t="s">
        <v>164</v>
      </c>
    </row>
    <row r="2169" ht="12.75" customHeight="1">
      <c r="A2169" s="301"/>
      <c r="G2169" s="314"/>
      <c r="AQ2169" s="4">
        <v>34.01</v>
      </c>
      <c r="AR2169" s="189" t="s">
        <v>184</v>
      </c>
      <c r="AS2169" s="4" t="s">
        <v>119</v>
      </c>
      <c r="AT2169" s="5" t="s">
        <v>148</v>
      </c>
      <c r="AU2169" s="5" t="s">
        <v>156</v>
      </c>
      <c r="AV2169" s="5" t="s">
        <v>164</v>
      </c>
      <c r="AX2169" s="188" t="s">
        <v>185</v>
      </c>
      <c r="AY2169" s="5" t="s">
        <v>180</v>
      </c>
      <c r="AZ2169" s="5" t="s">
        <v>186</v>
      </c>
      <c r="BA2169" s="5" t="s">
        <v>182</v>
      </c>
      <c r="BB2169" s="5" t="s">
        <v>183</v>
      </c>
    </row>
    <row r="2170" ht="12.75" customHeight="1">
      <c r="A2170" s="301"/>
      <c r="G2170" s="314"/>
      <c r="AQ2170" s="4">
        <v>36.01</v>
      </c>
      <c r="AR2170" s="189" t="s">
        <v>184</v>
      </c>
      <c r="AS2170" s="4" t="s">
        <v>119</v>
      </c>
      <c r="AT2170" s="5" t="s">
        <v>148</v>
      </c>
      <c r="AU2170" s="5" t="s">
        <v>156</v>
      </c>
      <c r="AV2170" s="5" t="s">
        <v>164</v>
      </c>
      <c r="AW2170" s="4">
        <v>20.01</v>
      </c>
      <c r="AX2170" s="5" t="s">
        <v>187</v>
      </c>
      <c r="AY2170" s="4" t="s">
        <v>188</v>
      </c>
      <c r="AZ2170" s="5" t="s">
        <v>127</v>
      </c>
      <c r="BA2170" s="5" t="s">
        <v>134</v>
      </c>
      <c r="BB2170" s="5" t="s">
        <v>141</v>
      </c>
    </row>
    <row r="2171" ht="12.75" customHeight="1">
      <c r="A2171" s="301"/>
      <c r="G2171" s="314"/>
      <c r="AQ2171" s="4">
        <v>40.01</v>
      </c>
      <c r="AR2171" s="189" t="s">
        <v>189</v>
      </c>
      <c r="AS2171" s="4" t="s">
        <v>190</v>
      </c>
      <c r="AT2171" s="5" t="s">
        <v>148</v>
      </c>
      <c r="AU2171" s="5" t="s">
        <v>156</v>
      </c>
      <c r="AV2171" s="5" t="s">
        <v>164</v>
      </c>
      <c r="AW2171" s="4">
        <v>30.01</v>
      </c>
      <c r="AX2171" s="5" t="s">
        <v>187</v>
      </c>
      <c r="AY2171" s="4" t="s">
        <v>188</v>
      </c>
      <c r="AZ2171" s="5" t="s">
        <v>127</v>
      </c>
      <c r="BA2171" s="5" t="s">
        <v>134</v>
      </c>
      <c r="BB2171" s="5" t="s">
        <v>141</v>
      </c>
    </row>
    <row r="2172" ht="12.75" customHeight="1">
      <c r="A2172" s="301"/>
      <c r="G2172" s="314"/>
      <c r="AQ2172" s="4">
        <v>45.01</v>
      </c>
      <c r="AR2172" s="189" t="s">
        <v>113</v>
      </c>
      <c r="AS2172" s="4" t="s">
        <v>191</v>
      </c>
      <c r="AT2172" s="5" t="s">
        <v>149</v>
      </c>
      <c r="AU2172" s="5" t="s">
        <v>156</v>
      </c>
      <c r="AV2172" s="5" t="s">
        <v>164</v>
      </c>
      <c r="AW2172" s="190">
        <v>35.01</v>
      </c>
      <c r="AX2172" s="5" t="s">
        <v>187</v>
      </c>
      <c r="AY2172" s="4" t="s">
        <v>188</v>
      </c>
      <c r="AZ2172" s="5" t="s">
        <v>127</v>
      </c>
      <c r="BA2172" s="5" t="s">
        <v>134</v>
      </c>
      <c r="BB2172" s="5" t="s">
        <v>141</v>
      </c>
    </row>
    <row r="2173" ht="12.75" customHeight="1">
      <c r="A2173" s="301"/>
      <c r="G2173" s="314"/>
      <c r="AQ2173" s="4">
        <v>50.01</v>
      </c>
      <c r="AR2173" s="189" t="s">
        <v>192</v>
      </c>
      <c r="AS2173" s="4" t="s">
        <v>123</v>
      </c>
      <c r="AT2173" s="5" t="s">
        <v>150</v>
      </c>
      <c r="AU2173" s="5" t="s">
        <v>156</v>
      </c>
      <c r="AV2173" s="5" t="s">
        <v>164</v>
      </c>
      <c r="AW2173" s="4">
        <v>36.01</v>
      </c>
      <c r="AX2173" s="5" t="s">
        <v>193</v>
      </c>
      <c r="AY2173" s="4" t="s">
        <v>194</v>
      </c>
      <c r="AZ2173" s="5" t="s">
        <v>127</v>
      </c>
      <c r="BA2173" s="5" t="s">
        <v>134</v>
      </c>
      <c r="BB2173" s="5" t="s">
        <v>141</v>
      </c>
    </row>
    <row r="2174" ht="12.75" customHeight="1">
      <c r="A2174" s="301"/>
      <c r="G2174" s="314"/>
      <c r="AQ2174" s="4">
        <v>50.01</v>
      </c>
      <c r="AR2174" s="189" t="s">
        <v>192</v>
      </c>
      <c r="AS2174" s="4" t="s">
        <v>123</v>
      </c>
      <c r="AT2174" s="5" t="s">
        <v>150</v>
      </c>
      <c r="AU2174" s="5" t="s">
        <v>156</v>
      </c>
      <c r="AV2174" s="5" t="s">
        <v>164</v>
      </c>
      <c r="AW2174" s="4">
        <v>40.01</v>
      </c>
      <c r="AX2174" s="5" t="s">
        <v>195</v>
      </c>
      <c r="AY2174" s="4" t="s">
        <v>196</v>
      </c>
      <c r="AZ2174" s="5" t="s">
        <v>127</v>
      </c>
      <c r="BA2174" s="5" t="s">
        <v>134</v>
      </c>
      <c r="BB2174" s="5" t="s">
        <v>141</v>
      </c>
    </row>
    <row r="2175" ht="12.75" customHeight="1">
      <c r="A2175" s="301"/>
      <c r="G2175" s="314"/>
      <c r="AQ2175" s="4">
        <v>56.01</v>
      </c>
      <c r="AR2175" s="189" t="s">
        <v>197</v>
      </c>
      <c r="AS2175" s="4" t="s">
        <v>124</v>
      </c>
      <c r="AT2175" s="5" t="s">
        <v>151</v>
      </c>
      <c r="AU2175" s="5" t="s">
        <v>157</v>
      </c>
      <c r="AV2175" s="5" t="s">
        <v>165</v>
      </c>
      <c r="AW2175" s="4">
        <v>44.01</v>
      </c>
      <c r="AX2175" s="5" t="s">
        <v>198</v>
      </c>
      <c r="AY2175" s="4" t="s">
        <v>199</v>
      </c>
      <c r="AZ2175" s="5" t="s">
        <v>128</v>
      </c>
      <c r="BA2175" s="5" t="s">
        <v>134</v>
      </c>
      <c r="BB2175" s="5" t="s">
        <v>141</v>
      </c>
    </row>
    <row r="2176" ht="12.75" customHeight="1">
      <c r="A2176" s="301"/>
      <c r="G2176" s="314"/>
      <c r="AQ2176" s="4">
        <v>62.01</v>
      </c>
      <c r="AR2176" s="189" t="s">
        <v>200</v>
      </c>
      <c r="AS2176" s="4" t="s">
        <v>125</v>
      </c>
      <c r="AT2176" s="5" t="s">
        <v>152</v>
      </c>
      <c r="AU2176" s="5" t="s">
        <v>158</v>
      </c>
      <c r="AV2176" s="5" t="s">
        <v>166</v>
      </c>
      <c r="AW2176" s="4">
        <v>48.01</v>
      </c>
      <c r="AX2176" s="5" t="s">
        <v>201</v>
      </c>
      <c r="AY2176" s="4" t="s">
        <v>202</v>
      </c>
      <c r="AZ2176" s="5" t="s">
        <v>129</v>
      </c>
      <c r="BA2176" s="5" t="s">
        <v>135</v>
      </c>
      <c r="BB2176" s="5" t="s">
        <v>142</v>
      </c>
    </row>
    <row r="2177" ht="12.75" customHeight="1">
      <c r="A2177" s="301"/>
      <c r="G2177" s="314"/>
      <c r="AQ2177" s="4">
        <v>69.01</v>
      </c>
      <c r="AR2177" s="189" t="s">
        <v>203</v>
      </c>
      <c r="AS2177" s="4" t="s">
        <v>204</v>
      </c>
      <c r="AT2177" s="5" t="s">
        <v>153</v>
      </c>
      <c r="AU2177" s="5" t="s">
        <v>159</v>
      </c>
      <c r="AV2177" s="5" t="s">
        <v>167</v>
      </c>
      <c r="AW2177" s="4">
        <v>53.01</v>
      </c>
      <c r="AX2177" s="5" t="s">
        <v>205</v>
      </c>
      <c r="AY2177" s="4" t="s">
        <v>206</v>
      </c>
      <c r="AZ2177" s="5" t="s">
        <v>130</v>
      </c>
      <c r="BA2177" s="5" t="s">
        <v>136</v>
      </c>
      <c r="BB2177" s="5" t="s">
        <v>143</v>
      </c>
    </row>
    <row r="2178" ht="12.75" customHeight="1">
      <c r="A2178" s="301"/>
      <c r="G2178" s="314"/>
      <c r="AQ2178" s="4">
        <v>77.01</v>
      </c>
      <c r="AR2178" s="189" t="s">
        <v>207</v>
      </c>
      <c r="AS2178" s="4" t="s">
        <v>208</v>
      </c>
      <c r="AT2178" s="5" t="s">
        <v>154</v>
      </c>
      <c r="AU2178" s="5" t="s">
        <v>160</v>
      </c>
      <c r="AV2178" s="5" t="s">
        <v>168</v>
      </c>
      <c r="AW2178" s="4">
        <v>58.01</v>
      </c>
      <c r="AX2178" s="5" t="s">
        <v>209</v>
      </c>
      <c r="AY2178" s="4" t="s">
        <v>210</v>
      </c>
      <c r="AZ2178" s="5" t="s">
        <v>131</v>
      </c>
      <c r="BA2178" s="5" t="s">
        <v>137</v>
      </c>
      <c r="BB2178" s="5" t="s">
        <v>144</v>
      </c>
    </row>
    <row r="2179" ht="12.75" customHeight="1">
      <c r="A2179" s="301"/>
      <c r="G2179" s="314"/>
      <c r="AQ2179" s="4">
        <v>85.01</v>
      </c>
      <c r="AR2179" s="189" t="s">
        <v>207</v>
      </c>
      <c r="AS2179" s="4" t="s">
        <v>208</v>
      </c>
      <c r="AT2179" s="5" t="s">
        <v>155</v>
      </c>
      <c r="AU2179" s="5" t="s">
        <v>161</v>
      </c>
      <c r="AV2179" s="5" t="s">
        <v>169</v>
      </c>
      <c r="AW2179" s="4">
        <v>63.01</v>
      </c>
      <c r="AX2179" s="5" t="s">
        <v>209</v>
      </c>
      <c r="AY2179" s="4" t="s">
        <v>210</v>
      </c>
      <c r="AZ2179" s="5" t="s">
        <v>132</v>
      </c>
      <c r="BA2179" s="5" t="s">
        <v>138</v>
      </c>
      <c r="BB2179" s="5" t="s">
        <v>145</v>
      </c>
    </row>
    <row r="2180" ht="12.75" customHeight="1">
      <c r="A2180" s="301"/>
      <c r="G2180" s="314"/>
      <c r="AQ2180" s="4">
        <v>94.01</v>
      </c>
      <c r="AR2180" s="189" t="s">
        <v>207</v>
      </c>
      <c r="AS2180" s="4" t="s">
        <v>208</v>
      </c>
      <c r="AT2180" s="5" t="s">
        <v>155</v>
      </c>
      <c r="AU2180" s="5" t="s">
        <v>162</v>
      </c>
      <c r="AV2180" s="5" t="s">
        <v>170</v>
      </c>
      <c r="AW2180" s="4">
        <v>69.01</v>
      </c>
      <c r="AX2180" s="5" t="s">
        <v>209</v>
      </c>
      <c r="AY2180" s="4" t="s">
        <v>210</v>
      </c>
      <c r="AZ2180" s="5" t="s">
        <v>133</v>
      </c>
      <c r="BA2180" s="5" t="s">
        <v>139</v>
      </c>
      <c r="BB2180" s="5" t="s">
        <v>146</v>
      </c>
    </row>
    <row r="2181" ht="12.75" customHeight="1">
      <c r="A2181" s="301"/>
      <c r="G2181" s="314"/>
      <c r="AQ2181" s="4">
        <v>105.01</v>
      </c>
      <c r="AR2181" s="189" t="s">
        <v>207</v>
      </c>
      <c r="AS2181" s="4" t="s">
        <v>208</v>
      </c>
      <c r="AT2181" s="5" t="s">
        <v>155</v>
      </c>
      <c r="AU2181" s="5" t="s">
        <v>163</v>
      </c>
      <c r="AV2181" s="5" t="s">
        <v>171</v>
      </c>
      <c r="AW2181" s="4">
        <v>75.01</v>
      </c>
      <c r="AX2181" s="5" t="s">
        <v>209</v>
      </c>
      <c r="AY2181" s="4" t="s">
        <v>210</v>
      </c>
      <c r="AZ2181" s="5" t="s">
        <v>133</v>
      </c>
      <c r="BA2181" s="5" t="s">
        <v>140</v>
      </c>
      <c r="BB2181" s="5" t="s">
        <v>147</v>
      </c>
    </row>
    <row r="2182" ht="12.75" customHeight="1">
      <c r="A2182" s="301"/>
      <c r="G2182" s="314"/>
      <c r="AQ2182" s="4">
        <v>110.0</v>
      </c>
      <c r="AR2182" s="189" t="s">
        <v>207</v>
      </c>
      <c r="AS2182" s="4" t="s">
        <v>208</v>
      </c>
      <c r="AT2182" s="5" t="s">
        <v>155</v>
      </c>
      <c r="AU2182" s="5" t="s">
        <v>163</v>
      </c>
      <c r="AV2182" s="5" t="s">
        <v>171</v>
      </c>
      <c r="AW2182" s="4">
        <v>110.0</v>
      </c>
      <c r="AX2182" s="5" t="s">
        <v>209</v>
      </c>
      <c r="AY2182" s="4" t="s">
        <v>210</v>
      </c>
      <c r="AZ2182" s="5" t="s">
        <v>133</v>
      </c>
      <c r="BA2182" s="5" t="s">
        <v>140</v>
      </c>
      <c r="BB2182" s="5" t="s">
        <v>147</v>
      </c>
    </row>
    <row r="2183" ht="12.75" customHeight="1">
      <c r="A2183" s="301"/>
      <c r="G2183" s="314"/>
      <c r="AQ2183" s="4">
        <v>120.0</v>
      </c>
      <c r="AR2183" s="189" t="s">
        <v>207</v>
      </c>
      <c r="AS2183" s="4" t="s">
        <v>208</v>
      </c>
      <c r="AT2183" s="5" t="s">
        <v>155</v>
      </c>
      <c r="AU2183" s="5" t="s">
        <v>163</v>
      </c>
      <c r="AV2183" s="5" t="s">
        <v>171</v>
      </c>
      <c r="AW2183" s="4">
        <v>140.0</v>
      </c>
      <c r="AX2183" s="5" t="s">
        <v>209</v>
      </c>
      <c r="AY2183" s="4" t="s">
        <v>210</v>
      </c>
      <c r="AZ2183" s="5" t="s">
        <v>133</v>
      </c>
      <c r="BA2183" s="5" t="s">
        <v>140</v>
      </c>
      <c r="BB2183" s="5" t="s">
        <v>147</v>
      </c>
    </row>
    <row r="2184" ht="12.75" customHeight="1">
      <c r="A2184" s="301"/>
      <c r="G2184" s="314"/>
      <c r="AQ2184" s="4">
        <v>130.0</v>
      </c>
      <c r="AR2184" s="189" t="s">
        <v>207</v>
      </c>
      <c r="AS2184" s="4" t="s">
        <v>208</v>
      </c>
      <c r="AT2184" s="5" t="s">
        <v>155</v>
      </c>
      <c r="AU2184" s="5" t="s">
        <v>163</v>
      </c>
      <c r="AV2184" s="5" t="s">
        <v>171</v>
      </c>
    </row>
    <row r="2185" ht="12.75" customHeight="1">
      <c r="A2185" s="301"/>
      <c r="G2185" s="314"/>
      <c r="AQ2185" s="4">
        <v>140.0</v>
      </c>
      <c r="AR2185" s="189" t="s">
        <v>207</v>
      </c>
      <c r="AS2185" s="4" t="s">
        <v>208</v>
      </c>
      <c r="AT2185" s="5" t="s">
        <v>155</v>
      </c>
      <c r="AU2185" s="5" t="s">
        <v>163</v>
      </c>
      <c r="AV2185" s="5" t="s">
        <v>171</v>
      </c>
    </row>
  </sheetData>
  <mergeCells count="22">
    <mergeCell ref="E20:K20"/>
    <mergeCell ref="M20:P20"/>
    <mergeCell ref="R20:S20"/>
    <mergeCell ref="D21:E21"/>
    <mergeCell ref="F21:G21"/>
    <mergeCell ref="Q21:S21"/>
    <mergeCell ref="T22:U22"/>
    <mergeCell ref="N40:P40"/>
    <mergeCell ref="N42:P42"/>
    <mergeCell ref="R42:S42"/>
    <mergeCell ref="N43:P43"/>
    <mergeCell ref="R43:S43"/>
    <mergeCell ref="F44:J44"/>
    <mergeCell ref="N44:P44"/>
    <mergeCell ref="R44:S44"/>
    <mergeCell ref="J21:M21"/>
    <mergeCell ref="F35:S35"/>
    <mergeCell ref="F38:J38"/>
    <mergeCell ref="R38:S38"/>
    <mergeCell ref="R39:S39"/>
    <mergeCell ref="R40:S40"/>
    <mergeCell ref="F41:J41"/>
  </mergeCells>
  <conditionalFormatting sqref="F1:F19 F21:F22 F28:F2185">
    <cfRule type="cellIs" dxfId="0" priority="1" operator="greaterThan">
      <formula>2011</formula>
    </cfRule>
  </conditionalFormatting>
  <conditionalFormatting sqref="J1:K19 L1:L34 N1:P19 J21:K34 N21:P34 J36:J37 K36:L2185 N36:P2185 J39:J40 J42:J43 J45:J2185">
    <cfRule type="cellIs" dxfId="0" priority="2" operator="lessThan">
      <formula>0</formula>
    </cfRule>
  </conditionalFormatting>
  <printOptions horizontalCentered="1" verticalCentered="1"/>
  <pageMargins bottom="0.31496062992125984" footer="0.0" header="0.0" left="0.1968503937007874" right="0.1968503937007874" top="0.3937007874015748"/>
  <pageSetup paperSize="9" orientation="landscape"/>
  <headerFooter>
    <oddFooter>&amp;RDM/FFHMFAC/UNSS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2013-01-15T12:14:31Z</dcterms:created>
  <dc:creator>Daniel MENONI</dc:creator>
</cp:coreProperties>
</file>