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checkCompatibility="1" defaultThemeVersion="124226"/>
  <bookViews>
    <workbookView xWindow="0" yWindow="45" windowWidth="19245" windowHeight="5625"/>
  </bookViews>
  <sheets>
    <sheet name="MINIMES GARCONS et FILLES" sheetId="9" r:id="rId1"/>
    <sheet name="Feuil1" sheetId="7" state="hidden" r:id="rId2"/>
  </sheets>
  <definedNames>
    <definedName name="_xlnm._FilterDatabase" localSheetId="0" hidden="1">'MINIMES GARCONS et FILLES'!$A$1:$X$27</definedName>
    <definedName name="_xlnm.Print_Area" localSheetId="0">'MINIMES GARCONS et FILLES'!$B$1:$Y$33</definedName>
  </definedNames>
  <calcPr calcId="145621"/>
</workbook>
</file>

<file path=xl/calcChain.xml><?xml version="1.0" encoding="utf-8"?>
<calcChain xmlns="http://schemas.openxmlformats.org/spreadsheetml/2006/main">
  <c r="X27" i="9" l="1"/>
  <c r="X26" i="9"/>
  <c r="X25" i="9"/>
  <c r="X23" i="9"/>
  <c r="X22" i="9"/>
  <c r="X21" i="9"/>
  <c r="X19" i="9"/>
  <c r="X18" i="9"/>
  <c r="X17" i="9"/>
  <c r="X15" i="9"/>
  <c r="X14" i="9"/>
  <c r="X13" i="9"/>
  <c r="X11" i="9"/>
  <c r="X10" i="9"/>
  <c r="X9" i="9"/>
  <c r="X7" i="9"/>
  <c r="X5" i="9"/>
  <c r="X6" i="9"/>
  <c r="U27" i="9" l="1"/>
  <c r="U26" i="9"/>
  <c r="Y24" i="9" s="1"/>
  <c r="U25" i="9"/>
  <c r="U23" i="9"/>
  <c r="U22" i="9"/>
  <c r="U21" i="9"/>
  <c r="Y20" i="9" s="1"/>
  <c r="U19" i="9"/>
  <c r="U18" i="9"/>
  <c r="U17" i="9"/>
  <c r="U15" i="9"/>
  <c r="U14" i="9"/>
  <c r="U13" i="9"/>
  <c r="U11" i="9"/>
  <c r="U10" i="9"/>
  <c r="U9" i="9"/>
  <c r="Y8" i="9" s="1"/>
  <c r="U7" i="9"/>
  <c r="Y16" i="9" l="1"/>
  <c r="Y12" i="9"/>
  <c r="T7" i="9"/>
  <c r="T11" i="9"/>
  <c r="T10" i="9"/>
  <c r="T9" i="9"/>
  <c r="T27" i="9"/>
  <c r="T26" i="9"/>
  <c r="T25" i="9"/>
  <c r="T23" i="9"/>
  <c r="T22" i="9"/>
  <c r="T21" i="9"/>
  <c r="T19" i="9"/>
  <c r="T18" i="9"/>
  <c r="T17" i="9"/>
  <c r="T15" i="9"/>
  <c r="T14" i="9"/>
  <c r="X24" i="9" l="1"/>
  <c r="X20" i="9"/>
  <c r="X16" i="9"/>
  <c r="X12" i="9"/>
  <c r="X8" i="9"/>
  <c r="S27" i="9" l="1"/>
  <c r="O27" i="9"/>
  <c r="S26" i="9"/>
  <c r="O26" i="9"/>
  <c r="AD26" i="9" s="1"/>
  <c r="S25" i="9"/>
  <c r="O25" i="9"/>
  <c r="W24" i="9"/>
  <c r="V24" i="9"/>
  <c r="U24" i="9"/>
  <c r="T24" i="9"/>
  <c r="AF24" i="9" s="1"/>
  <c r="AB23" i="9"/>
  <c r="S23" i="9"/>
  <c r="O23" i="9"/>
  <c r="S22" i="9"/>
  <c r="O22" i="9"/>
  <c r="S21" i="9"/>
  <c r="O21" i="9"/>
  <c r="Z21" i="9" s="1"/>
  <c r="AG20" i="9"/>
  <c r="AO20" i="9" s="1"/>
  <c r="AD20" i="9"/>
  <c r="AC20" i="9"/>
  <c r="AA20" i="9"/>
  <c r="W20" i="9"/>
  <c r="V20" i="9"/>
  <c r="U20" i="9"/>
  <c r="T20" i="9"/>
  <c r="AF20" i="9" s="1"/>
  <c r="S19" i="9"/>
  <c r="O19" i="9"/>
  <c r="S18" i="9"/>
  <c r="O18" i="9"/>
  <c r="AB18" i="9" s="1"/>
  <c r="AE17" i="9"/>
  <c r="S17" i="9"/>
  <c r="O17" i="9"/>
  <c r="AE16" i="9"/>
  <c r="AD16" i="9"/>
  <c r="AA16" i="9"/>
  <c r="W16" i="9"/>
  <c r="V16" i="9"/>
  <c r="U16" i="9"/>
  <c r="T16" i="9"/>
  <c r="AG16" i="9" s="1"/>
  <c r="AO16" i="9" s="1"/>
  <c r="S15" i="9"/>
  <c r="O15" i="9"/>
  <c r="S14" i="9"/>
  <c r="O14" i="9"/>
  <c r="S13" i="9"/>
  <c r="O13" i="9"/>
  <c r="T13" i="9" s="1"/>
  <c r="W12" i="9"/>
  <c r="V12" i="9"/>
  <c r="U12" i="9"/>
  <c r="T12" i="9"/>
  <c r="AB12" i="9" s="1"/>
  <c r="S11" i="9"/>
  <c r="O11" i="9"/>
  <c r="S10" i="9"/>
  <c r="AC10" i="9" s="1"/>
  <c r="O10" i="9"/>
  <c r="S9" i="9"/>
  <c r="O9" i="9"/>
  <c r="AG8" i="9"/>
  <c r="AO8" i="9" s="1"/>
  <c r="W8" i="9"/>
  <c r="V8" i="9"/>
  <c r="U8" i="9"/>
  <c r="T8" i="9"/>
  <c r="AF8" i="9" s="1"/>
  <c r="Z7" i="9"/>
  <c r="S7" i="9"/>
  <c r="O7" i="9"/>
  <c r="S6" i="9"/>
  <c r="O6" i="9"/>
  <c r="T6" i="9" s="1"/>
  <c r="U6" i="9" s="1"/>
  <c r="S5" i="9"/>
  <c r="O5" i="9"/>
  <c r="T5" i="9" s="1"/>
  <c r="U5" i="9" s="1"/>
  <c r="X4" i="9"/>
  <c r="W4" i="9"/>
  <c r="V4" i="9"/>
  <c r="U4" i="9"/>
  <c r="T4" i="9"/>
  <c r="AG4" i="9" s="1"/>
  <c r="AO4" i="9" s="1"/>
  <c r="S4" i="9"/>
  <c r="O4" i="9"/>
  <c r="Y4" i="9" l="1"/>
  <c r="AD4" i="9"/>
  <c r="AC14" i="9"/>
  <c r="AC19" i="9"/>
  <c r="Z4" i="9"/>
  <c r="Z16" i="9"/>
  <c r="Z20" i="9"/>
  <c r="AE20" i="9"/>
  <c r="AE22" i="9"/>
  <c r="AE4" i="9"/>
  <c r="AA4" i="9"/>
  <c r="AC8" i="9"/>
  <c r="AD7" i="9"/>
  <c r="Z26" i="9"/>
  <c r="AD21" i="9"/>
  <c r="AB13" i="9"/>
  <c r="AC11" i="9"/>
  <c r="AE5" i="9"/>
  <c r="AA5" i="9"/>
  <c r="AD5" i="9"/>
  <c r="Z5" i="9"/>
  <c r="AG5" i="9"/>
  <c r="AO5" i="9" s="1"/>
  <c r="AC5" i="9"/>
  <c r="AF5" i="9"/>
  <c r="AG15" i="9"/>
  <c r="AO15" i="9" s="1"/>
  <c r="AC15" i="9"/>
  <c r="AF15" i="9"/>
  <c r="AB15" i="9"/>
  <c r="AE15" i="9"/>
  <c r="AA15" i="9"/>
  <c r="AF6" i="9"/>
  <c r="AB6" i="9"/>
  <c r="AE6" i="9"/>
  <c r="AA6" i="9"/>
  <c r="AD6" i="9"/>
  <c r="Z6" i="9"/>
  <c r="AC6" i="9"/>
  <c r="AG7" i="9"/>
  <c r="AO7" i="9" s="1"/>
  <c r="AC7" i="9"/>
  <c r="AF7" i="9"/>
  <c r="AB7" i="9"/>
  <c r="AE7" i="9"/>
  <c r="AA7" i="9"/>
  <c r="AF10" i="9"/>
  <c r="AB10" i="9"/>
  <c r="AE10" i="9"/>
  <c r="AA10" i="9"/>
  <c r="AD10" i="9"/>
  <c r="Z10" i="9"/>
  <c r="AG10" i="9"/>
  <c r="AO10" i="9" s="1"/>
  <c r="AF14" i="9"/>
  <c r="AB14" i="9"/>
  <c r="AE14" i="9"/>
  <c r="AA14" i="9"/>
  <c r="AD14" i="9"/>
  <c r="Z14" i="9"/>
  <c r="AG14" i="9"/>
  <c r="AO14" i="9" s="1"/>
  <c r="AE18" i="9"/>
  <c r="AA18" i="9"/>
  <c r="AD18" i="9"/>
  <c r="Z18" i="9"/>
  <c r="AG18" i="9"/>
  <c r="AO18" i="9" s="1"/>
  <c r="AC18" i="9"/>
  <c r="AF18" i="9"/>
  <c r="AE23" i="9"/>
  <c r="AA23" i="9"/>
  <c r="AD23" i="9"/>
  <c r="Z23" i="9"/>
  <c r="AG23" i="9"/>
  <c r="AO23" i="9" s="1"/>
  <c r="AC23" i="9"/>
  <c r="AF23" i="9"/>
  <c r="AG26" i="9"/>
  <c r="AO26" i="9" s="1"/>
  <c r="AC26" i="9"/>
  <c r="AF26" i="9"/>
  <c r="AB26" i="9"/>
  <c r="AE26" i="9"/>
  <c r="AA26" i="9"/>
  <c r="AE12" i="9"/>
  <c r="AA12" i="9"/>
  <c r="AD12" i="9"/>
  <c r="Z12" i="9"/>
  <c r="AG12" i="9"/>
  <c r="AO12" i="9" s="1"/>
  <c r="AC12" i="9"/>
  <c r="AG6" i="9"/>
  <c r="AO6" i="9" s="1"/>
  <c r="AF12" i="9"/>
  <c r="Z15" i="9"/>
  <c r="AG21" i="9"/>
  <c r="AO21" i="9" s="1"/>
  <c r="AC21" i="9"/>
  <c r="AF21" i="9"/>
  <c r="AB21" i="9"/>
  <c r="AE21" i="9"/>
  <c r="AA21" i="9"/>
  <c r="AE24" i="9"/>
  <c r="AA24" i="9"/>
  <c r="AD24" i="9"/>
  <c r="Z24" i="9"/>
  <c r="AG24" i="9"/>
  <c r="AO24" i="9" s="1"/>
  <c r="AC24" i="9"/>
  <c r="AD27" i="9"/>
  <c r="Z27" i="9"/>
  <c r="AG27" i="9"/>
  <c r="AO27" i="9" s="1"/>
  <c r="AC27" i="9"/>
  <c r="AF27" i="9"/>
  <c r="AB27" i="9"/>
  <c r="AA27" i="9"/>
  <c r="AB5" i="9"/>
  <c r="AF11" i="9"/>
  <c r="AB11" i="9"/>
  <c r="AE11" i="9"/>
  <c r="AA11" i="9"/>
  <c r="AD11" i="9"/>
  <c r="Z11" i="9"/>
  <c r="AG11" i="9"/>
  <c r="AO11" i="9" s="1"/>
  <c r="AE13" i="9"/>
  <c r="AA13" i="9"/>
  <c r="AD13" i="9"/>
  <c r="Z13" i="9"/>
  <c r="AG13" i="9"/>
  <c r="AO13" i="9" s="1"/>
  <c r="AC13" i="9"/>
  <c r="AF13" i="9"/>
  <c r="AD15" i="9"/>
  <c r="AD17" i="9"/>
  <c r="Z17" i="9"/>
  <c r="AG17" i="9"/>
  <c r="AO17" i="9" s="1"/>
  <c r="AC17" i="9"/>
  <c r="AF17" i="9"/>
  <c r="AB17" i="9"/>
  <c r="AA17" i="9"/>
  <c r="AF19" i="9"/>
  <c r="AB19" i="9"/>
  <c r="AE19" i="9"/>
  <c r="AA19" i="9"/>
  <c r="AD19" i="9"/>
  <c r="Z19" i="9"/>
  <c r="AG19" i="9"/>
  <c r="AO19" i="9" s="1"/>
  <c r="AD22" i="9"/>
  <c r="Z22" i="9"/>
  <c r="AG22" i="9"/>
  <c r="AO22" i="9" s="1"/>
  <c r="AC22" i="9"/>
  <c r="AF22" i="9"/>
  <c r="AB22" i="9"/>
  <c r="AA22" i="9"/>
  <c r="AB24" i="9"/>
  <c r="AE27" i="9"/>
  <c r="AB4" i="9"/>
  <c r="AF4" i="9"/>
  <c r="Z8" i="9"/>
  <c r="AD8" i="9"/>
  <c r="AC4" i="9"/>
  <c r="AA8" i="9"/>
  <c r="AE8" i="9"/>
  <c r="AB16" i="9"/>
  <c r="AF16" i="9"/>
  <c r="AB8" i="9"/>
  <c r="AC16" i="9"/>
  <c r="AB20" i="9"/>
  <c r="AZ10" i="9" l="1"/>
  <c r="AZ7" i="9"/>
  <c r="AF25" i="9"/>
  <c r="AB25" i="9"/>
  <c r="AE25" i="9"/>
  <c r="AA25" i="9"/>
  <c r="AD25" i="9"/>
  <c r="Z25" i="9"/>
  <c r="AG25" i="9"/>
  <c r="AO25" i="9" s="1"/>
  <c r="AC25" i="9"/>
  <c r="AF9" i="9"/>
  <c r="AB9" i="9"/>
  <c r="AE9" i="9"/>
  <c r="AA9" i="9"/>
  <c r="AD9" i="9"/>
  <c r="Z9" i="9"/>
  <c r="AG9" i="9"/>
  <c r="AO9" i="9" s="1"/>
  <c r="AC9" i="9"/>
  <c r="AZ8" i="9" l="1"/>
  <c r="AZ12" i="9"/>
  <c r="AZ9" i="9"/>
  <c r="AZ11" i="9"/>
  <c r="N8" i="9" l="1"/>
  <c r="N12" i="9"/>
  <c r="N20" i="9"/>
  <c r="N24" i="9"/>
  <c r="N16" i="9"/>
  <c r="N4" i="9"/>
</calcChain>
</file>

<file path=xl/comments1.xml><?xml version="1.0" encoding="utf-8"?>
<comments xmlns="http://schemas.openxmlformats.org/spreadsheetml/2006/main">
  <authors>
    <author>GRICOURT</author>
  </authors>
  <commentList>
    <comment ref="J6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J7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J10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J11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J14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J15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J18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J19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J22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J23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J26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J27" authorId="0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</commentList>
</comments>
</file>

<file path=xl/sharedStrings.xml><?xml version="1.0" encoding="utf-8"?>
<sst xmlns="http://schemas.openxmlformats.org/spreadsheetml/2006/main" count="383" uniqueCount="134">
  <si>
    <t>REG.</t>
  </si>
  <si>
    <t>LICENCE</t>
  </si>
  <si>
    <t>NAT</t>
  </si>
  <si>
    <t>Place</t>
  </si>
  <si>
    <t>NOMS</t>
  </si>
  <si>
    <t>Prénoms</t>
  </si>
  <si>
    <t>CLUB</t>
  </si>
  <si>
    <t>AN</t>
  </si>
  <si>
    <t>POIDS</t>
  </si>
  <si>
    <t>ARR</t>
  </si>
  <si>
    <t>EP-J</t>
  </si>
  <si>
    <t>IWF</t>
  </si>
  <si>
    <t>Catég</t>
  </si>
  <si>
    <t xml:space="preserve"> </t>
  </si>
  <si>
    <t>FJ48</t>
  </si>
  <si>
    <t>FJ53</t>
  </si>
  <si>
    <t>FJ58</t>
  </si>
  <si>
    <t>FJ63</t>
  </si>
  <si>
    <t>FJ69</t>
  </si>
  <si>
    <t>FJ75</t>
  </si>
  <si>
    <t>FJ+75</t>
  </si>
  <si>
    <t>FS48</t>
  </si>
  <si>
    <t>FS53</t>
  </si>
  <si>
    <t>FS58</t>
  </si>
  <si>
    <t>FS63</t>
  </si>
  <si>
    <t>FS69</t>
  </si>
  <si>
    <t>FS75</t>
  </si>
  <si>
    <t>FS+75</t>
  </si>
  <si>
    <t>J56</t>
  </si>
  <si>
    <t>J62</t>
  </si>
  <si>
    <t>J69</t>
  </si>
  <si>
    <t>J77</t>
  </si>
  <si>
    <t>J85</t>
  </si>
  <si>
    <t>J94</t>
  </si>
  <si>
    <t>J105</t>
  </si>
  <si>
    <t>J+105</t>
  </si>
  <si>
    <t>S56</t>
  </si>
  <si>
    <t>S62</t>
  </si>
  <si>
    <t>S69</t>
  </si>
  <si>
    <t>S77</t>
  </si>
  <si>
    <t>S85</t>
  </si>
  <si>
    <t>S94</t>
  </si>
  <si>
    <t>S105</t>
  </si>
  <si>
    <t>S+105</t>
  </si>
  <si>
    <t>DEPARTEMENTAL</t>
  </si>
  <si>
    <t>REGIONAL</t>
  </si>
  <si>
    <t>INTERREGIONAL</t>
  </si>
  <si>
    <t>FEDERAL</t>
  </si>
  <si>
    <t>NATIONAL</t>
  </si>
  <si>
    <t>OLYMPIQUE</t>
  </si>
  <si>
    <t>MINIME</t>
  </si>
  <si>
    <t>CADET</t>
  </si>
  <si>
    <t>JUNIOR</t>
  </si>
  <si>
    <t>SENIOR</t>
  </si>
  <si>
    <t>CADETTE</t>
  </si>
  <si>
    <t>LIEU :</t>
  </si>
  <si>
    <t>REGION :</t>
  </si>
  <si>
    <t>SEXE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</si>
  <si>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</si>
  <si>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</si>
  <si>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</si>
  <si>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</si>
  <si>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</si>
  <si>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</si>
  <si>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</si>
  <si>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</si>
  <si>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NCL</t>
  </si>
  <si>
    <t>INTERNATIONAL B</t>
  </si>
  <si>
    <t>INTERNATIONAL A</t>
  </si>
  <si>
    <t>Secrétaire de Compétition</t>
  </si>
  <si>
    <t>Arbitre</t>
  </si>
  <si>
    <t>Nom :</t>
  </si>
  <si>
    <t>Signature :</t>
  </si>
  <si>
    <t>TOUR :</t>
  </si>
  <si>
    <t>Date :</t>
  </si>
  <si>
    <t>Points</t>
  </si>
  <si>
    <t>Classement :</t>
  </si>
  <si>
    <t>F</t>
  </si>
  <si>
    <t>Clst</t>
  </si>
  <si>
    <t>Tirage au sort :</t>
  </si>
  <si>
    <t>TOTAL</t>
  </si>
  <si>
    <t>FM44</t>
  </si>
  <si>
    <t>M50</t>
  </si>
  <si>
    <t>FM36</t>
  </si>
  <si>
    <t>FM40</t>
  </si>
  <si>
    <t>FM48</t>
  </si>
  <si>
    <t>FM53</t>
  </si>
  <si>
    <t>FM58</t>
  </si>
  <si>
    <t>FM+58</t>
  </si>
  <si>
    <t>H</t>
  </si>
  <si>
    <t>M40</t>
  </si>
  <si>
    <t>M45</t>
  </si>
  <si>
    <t>M56</t>
  </si>
  <si>
    <t>M62</t>
  </si>
  <si>
    <t>M69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</si>
  <si>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</si>
  <si>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</si>
  <si>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</si>
  <si>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</si>
  <si>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</si>
  <si>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</si>
  <si>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</si>
  <si>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</si>
  <si>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</si>
  <si>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</si>
  <si>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</si>
  <si>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</si>
  <si>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</si>
  <si>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FC2 +69</t>
  </si>
  <si>
    <t>C1 50</t>
  </si>
  <si>
    <t>C1 56</t>
  </si>
  <si>
    <t>C1 62</t>
  </si>
  <si>
    <t>C1 69</t>
  </si>
  <si>
    <t>C1 77</t>
  </si>
  <si>
    <t>C1 85</t>
  </si>
  <si>
    <t>C1 94</t>
  </si>
  <si>
    <t>C1 +94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</si>
  <si>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</si>
  <si>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</si>
  <si>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</si>
  <si>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</si>
  <si>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</si>
  <si>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</si>
  <si>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</si>
  <si>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</si>
  <si>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DEBUTANT</t>
  </si>
  <si>
    <t>FC1 40</t>
  </si>
  <si>
    <t>C1 45</t>
  </si>
  <si>
    <t>COUPE DE FRANCE DES CLUBS JEUNES    2017</t>
  </si>
  <si>
    <t xml:space="preserve">MINIMES </t>
  </si>
  <si>
    <t>M35</t>
  </si>
  <si>
    <t>M+69</t>
  </si>
  <si>
    <t>NON</t>
  </si>
  <si>
    <t>BENJAMIN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</si>
</sst>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_)"/>
    <numFmt numFmtId="165" formatCode="0.0_)"/>
    <numFmt numFmtId="166" formatCode="0.00_)"/>
    <numFmt numFmtId="167" formatCode="0.00_ ;[Red]\-0.00\ "/>
    <numFmt numFmtId="168" formatCode="0_ ;[Red]\-0\ "/>
    <numFmt numFmtId="169" formatCode="dd/mm/yy;@"/>
    <numFmt numFmtId="170" formatCode="[$-40C]d\-mmm\-yy;@"/>
    <numFmt numFmtId="171" formatCode="0.000"/>
  </numFmts>
  <fonts count="32" x14ac:knownFonts="1">
    <font>
      <sz val="10"/>
      <name val="Arial"/>
    </font>
    <font>
      <sz val="8"/>
      <color indexed="81"/>
      <name val="Tahoma"/>
      <family val="2"/>
    </font>
    <font>
      <sz val="10"/>
      <name val="Calibri"/>
      <family val="2"/>
    </font>
    <font>
      <b/>
      <sz val="16"/>
      <name val="Calibri"/>
      <family val="2"/>
    </font>
    <font>
      <sz val="18"/>
      <color indexed="12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6"/>
      <color indexed="12"/>
      <name val="Calibri"/>
      <family val="2"/>
    </font>
    <font>
      <b/>
      <sz val="10"/>
      <color indexed="10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6"/>
      <color indexed="16"/>
      <name val="Arial"/>
      <family val="2"/>
    </font>
    <font>
      <b/>
      <sz val="12"/>
      <color indexed="9"/>
      <name val="Arial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8"/>
      <color indexed="9"/>
      <name val="Calibri"/>
      <family val="2"/>
    </font>
    <font>
      <b/>
      <sz val="16"/>
      <color theme="6" tint="-0.249977111117893"/>
      <name val="Arial"/>
      <family val="2"/>
    </font>
    <font>
      <b/>
      <sz val="10"/>
      <color rgb="FF0070C0"/>
      <name val="Arial"/>
      <family val="2"/>
    </font>
    <font>
      <sz val="10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5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5" fontId="15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66" fontId="16" fillId="0" borderId="0" xfId="0" applyNumberFormat="1" applyFont="1" applyBorder="1" applyAlignment="1" applyProtection="1">
      <alignment horizontal="center" vertical="center"/>
      <protection locked="0"/>
    </xf>
    <xf numFmtId="168" fontId="17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2" fontId="10" fillId="0" borderId="3" xfId="0" applyNumberFormat="1" applyFont="1" applyFill="1" applyBorder="1" applyAlignment="1" applyProtection="1">
      <alignment horizontal="center" vertical="center"/>
      <protection locked="0"/>
    </xf>
    <xf numFmtId="168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left" vertical="center"/>
      <protection locked="0"/>
    </xf>
    <xf numFmtId="2" fontId="10" fillId="0" borderId="6" xfId="0" applyNumberFormat="1" applyFont="1" applyFill="1" applyBorder="1" applyAlignment="1" applyProtection="1">
      <alignment horizontal="center" vertical="center"/>
      <protection locked="0"/>
    </xf>
    <xf numFmtId="168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left" vertical="center"/>
      <protection locked="0"/>
    </xf>
    <xf numFmtId="2" fontId="10" fillId="0" borderId="8" xfId="0" applyNumberFormat="1" applyFont="1" applyFill="1" applyBorder="1" applyAlignment="1" applyProtection="1">
      <alignment horizontal="center" vertical="center"/>
      <protection locked="0"/>
    </xf>
    <xf numFmtId="168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165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64" fontId="7" fillId="2" borderId="12" xfId="0" applyNumberFormat="1" applyFont="1" applyFill="1" applyBorder="1" applyAlignment="1" applyProtection="1">
      <alignment horizontal="center" vertical="center"/>
    </xf>
    <xf numFmtId="164" fontId="25" fillId="2" borderId="13" xfId="0" applyNumberFormat="1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167" fontId="24" fillId="3" borderId="14" xfId="0" applyNumberFormat="1" applyFont="1" applyFill="1" applyBorder="1" applyAlignment="1" applyProtection="1">
      <alignment horizontal="center" vertical="center"/>
    </xf>
    <xf numFmtId="0" fontId="23" fillId="2" borderId="15" xfId="0" applyFont="1" applyFill="1" applyBorder="1" applyAlignment="1" applyProtection="1">
      <alignment horizontal="center" vertical="center"/>
    </xf>
    <xf numFmtId="2" fontId="12" fillId="0" borderId="16" xfId="0" applyNumberFormat="1" applyFont="1" applyFill="1" applyBorder="1" applyAlignment="1">
      <alignment horizontal="center" vertical="center"/>
    </xf>
    <xf numFmtId="165" fontId="26" fillId="0" borderId="17" xfId="0" applyNumberFormat="1" applyFont="1" applyBorder="1" applyAlignment="1" applyProtection="1">
      <alignment vertical="center"/>
      <protection locked="0"/>
    </xf>
    <xf numFmtId="165" fontId="26" fillId="6" borderId="18" xfId="0" applyNumberFormat="1" applyFont="1" applyFill="1" applyBorder="1" applyAlignment="1" applyProtection="1">
      <alignment vertical="center"/>
      <protection locked="0"/>
    </xf>
    <xf numFmtId="165" fontId="26" fillId="0" borderId="19" xfId="0" applyNumberFormat="1" applyFont="1" applyBorder="1" applyAlignment="1" applyProtection="1">
      <alignment vertical="center"/>
      <protection locked="0"/>
    </xf>
    <xf numFmtId="165" fontId="26" fillId="0" borderId="20" xfId="0" applyNumberFormat="1" applyFont="1" applyBorder="1" applyAlignment="1" applyProtection="1">
      <alignment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168" fontId="12" fillId="0" borderId="17" xfId="0" applyNumberFormat="1" applyFont="1" applyFill="1" applyBorder="1" applyAlignment="1" applyProtection="1">
      <alignment horizontal="center" vertical="center"/>
      <protection locked="0"/>
    </xf>
    <xf numFmtId="168" fontId="12" fillId="0" borderId="17" xfId="0" applyNumberFormat="1" applyFont="1" applyFill="1" applyBorder="1" applyAlignment="1" applyProtection="1">
      <alignment horizontal="center" vertical="center"/>
    </xf>
    <xf numFmtId="168" fontId="13" fillId="0" borderId="17" xfId="0" applyNumberFormat="1" applyFont="1" applyFill="1" applyBorder="1" applyAlignment="1" applyProtection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 applyProtection="1">
      <alignment horizontal="right" vertical="center"/>
    </xf>
    <xf numFmtId="1" fontId="11" fillId="0" borderId="17" xfId="0" applyNumberFormat="1" applyFont="1" applyFill="1" applyBorder="1" applyAlignment="1" applyProtection="1">
      <alignment horizontal="left" vertical="center"/>
    </xf>
    <xf numFmtId="0" fontId="11" fillId="0" borderId="21" xfId="0" applyFont="1" applyFill="1" applyBorder="1" applyAlignment="1" applyProtection="1">
      <alignment horizontal="center" vertical="center"/>
    </xf>
    <xf numFmtId="168" fontId="3" fillId="0" borderId="17" xfId="0" applyNumberFormat="1" applyFont="1" applyFill="1" applyBorder="1" applyAlignment="1" applyProtection="1">
      <alignment horizontal="center" vertical="center"/>
    </xf>
    <xf numFmtId="168" fontId="26" fillId="3" borderId="18" xfId="0" applyNumberFormat="1" applyFont="1" applyFill="1" applyBorder="1" applyAlignment="1" applyProtection="1">
      <alignment horizontal="center" vertical="center"/>
      <protection locked="0"/>
    </xf>
    <xf numFmtId="0" fontId="11" fillId="7" borderId="23" xfId="0" applyFont="1" applyFill="1" applyBorder="1" applyAlignment="1" applyProtection="1">
      <alignment horizontal="right" vertical="center"/>
      <protection locked="0"/>
    </xf>
    <xf numFmtId="0" fontId="11" fillId="7" borderId="8" xfId="0" applyFont="1" applyFill="1" applyBorder="1" applyAlignment="1" applyProtection="1">
      <alignment horizontal="right" vertical="center"/>
      <protection locked="0"/>
    </xf>
    <xf numFmtId="164" fontId="28" fillId="2" borderId="1" xfId="0" applyNumberFormat="1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165" fontId="15" fillId="0" borderId="28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166" fontId="16" fillId="0" borderId="28" xfId="0" applyNumberFormat="1" applyFont="1" applyBorder="1" applyAlignment="1" applyProtection="1">
      <alignment horizontal="center" vertical="center"/>
      <protection locked="0"/>
    </xf>
    <xf numFmtId="168" fontId="17" fillId="0" borderId="28" xfId="0" applyNumberFormat="1" applyFont="1" applyBorder="1" applyAlignment="1" applyProtection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/>
    </xf>
    <xf numFmtId="0" fontId="19" fillId="8" borderId="9" xfId="0" applyFont="1" applyFill="1" applyBorder="1" applyAlignment="1">
      <alignment horizontal="center" vertical="center"/>
    </xf>
    <xf numFmtId="168" fontId="12" fillId="0" borderId="29" xfId="0" applyNumberFormat="1" applyFont="1" applyFill="1" applyBorder="1" applyAlignment="1" applyProtection="1">
      <alignment horizontal="center" vertical="center"/>
      <protection locked="0"/>
    </xf>
    <xf numFmtId="168" fontId="12" fillId="0" borderId="30" xfId="0" applyNumberFormat="1" applyFont="1" applyFill="1" applyBorder="1" applyAlignment="1" applyProtection="1">
      <alignment horizontal="center" vertical="center"/>
      <protection locked="0"/>
    </xf>
    <xf numFmtId="168" fontId="12" fillId="0" borderId="31" xfId="0" applyNumberFormat="1" applyFont="1" applyFill="1" applyBorder="1" applyAlignment="1" applyProtection="1">
      <alignment horizontal="center" vertical="center"/>
      <protection locked="0"/>
    </xf>
    <xf numFmtId="168" fontId="12" fillId="0" borderId="23" xfId="0" applyNumberFormat="1" applyFont="1" applyFill="1" applyBorder="1" applyAlignment="1" applyProtection="1">
      <alignment horizontal="center" vertical="center"/>
      <protection locked="0"/>
    </xf>
    <xf numFmtId="168" fontId="12" fillId="0" borderId="32" xfId="0" applyNumberFormat="1" applyFont="1" applyFill="1" applyBorder="1" applyAlignment="1" applyProtection="1">
      <alignment horizontal="center" vertical="center"/>
      <protection locked="0"/>
    </xf>
    <xf numFmtId="171" fontId="14" fillId="0" borderId="6" xfId="0" applyNumberFormat="1" applyFont="1" applyFill="1" applyBorder="1" applyAlignment="1">
      <alignment horizontal="center" vertical="center"/>
    </xf>
    <xf numFmtId="168" fontId="13" fillId="0" borderId="22" xfId="0" applyNumberFormat="1" applyFont="1" applyFill="1" applyBorder="1" applyAlignment="1" applyProtection="1">
      <alignment horizontal="center" vertical="center"/>
    </xf>
    <xf numFmtId="168" fontId="13" fillId="0" borderId="23" xfId="0" applyNumberFormat="1" applyFont="1" applyFill="1" applyBorder="1" applyAlignment="1" applyProtection="1">
      <alignment horizontal="center" vertical="center"/>
    </xf>
    <xf numFmtId="168" fontId="13" fillId="0" borderId="32" xfId="0" applyNumberFormat="1" applyFont="1" applyFill="1" applyBorder="1" applyAlignment="1" applyProtection="1">
      <alignment horizontal="center" vertical="center"/>
    </xf>
    <xf numFmtId="0" fontId="7" fillId="9" borderId="1" xfId="0" applyFont="1" applyFill="1" applyBorder="1" applyAlignment="1" applyProtection="1">
      <alignment horizontal="center" vertical="center"/>
    </xf>
    <xf numFmtId="0" fontId="7" fillId="10" borderId="1" xfId="0" applyFont="1" applyFill="1" applyBorder="1" applyAlignment="1" applyProtection="1">
      <alignment horizontal="center" vertical="center"/>
    </xf>
    <xf numFmtId="1" fontId="29" fillId="0" borderId="33" xfId="0" applyNumberFormat="1" applyFont="1" applyFill="1" applyBorder="1" applyAlignment="1" applyProtection="1">
      <alignment horizontal="center" vertical="center"/>
      <protection hidden="1"/>
    </xf>
    <xf numFmtId="1" fontId="29" fillId="0" borderId="34" xfId="0" applyNumberFormat="1" applyFont="1" applyFill="1" applyBorder="1" applyAlignment="1" applyProtection="1">
      <alignment horizontal="center" vertical="center"/>
      <protection hidden="1"/>
    </xf>
    <xf numFmtId="1" fontId="29" fillId="0" borderId="36" xfId="0" applyNumberFormat="1" applyFont="1" applyFill="1" applyBorder="1" applyAlignment="1" applyProtection="1">
      <alignment horizontal="center" vertical="center"/>
      <protection hidden="1"/>
    </xf>
    <xf numFmtId="0" fontId="19" fillId="0" borderId="37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11" fillId="11" borderId="6" xfId="0" applyFont="1" applyFill="1" applyBorder="1" applyAlignment="1" applyProtection="1">
      <alignment horizontal="right" vertical="center"/>
    </xf>
    <xf numFmtId="1" fontId="11" fillId="11" borderId="6" xfId="0" applyNumberFormat="1" applyFont="1" applyFill="1" applyBorder="1" applyAlignment="1" applyProtection="1">
      <alignment horizontal="left" vertical="center"/>
    </xf>
    <xf numFmtId="0" fontId="11" fillId="11" borderId="3" xfId="0" applyFont="1" applyFill="1" applyBorder="1" applyAlignment="1" applyProtection="1">
      <alignment horizontal="right" vertical="center"/>
    </xf>
    <xf numFmtId="1" fontId="11" fillId="11" borderId="3" xfId="0" applyNumberFormat="1" applyFont="1" applyFill="1" applyBorder="1" applyAlignment="1" applyProtection="1">
      <alignment horizontal="left" vertical="center"/>
    </xf>
    <xf numFmtId="0" fontId="11" fillId="11" borderId="8" xfId="0" applyFont="1" applyFill="1" applyBorder="1" applyAlignment="1" applyProtection="1">
      <alignment horizontal="right" vertical="center"/>
    </xf>
    <xf numFmtId="1" fontId="11" fillId="11" borderId="8" xfId="0" applyNumberFormat="1" applyFont="1" applyFill="1" applyBorder="1" applyAlignment="1" applyProtection="1">
      <alignment horizontal="left" vertical="center"/>
    </xf>
    <xf numFmtId="168" fontId="12" fillId="0" borderId="38" xfId="0" applyNumberFormat="1" applyFont="1" applyFill="1" applyBorder="1" applyAlignment="1" applyProtection="1">
      <alignment horizontal="center" vertical="center"/>
      <protection locked="0"/>
    </xf>
    <xf numFmtId="168" fontId="12" fillId="0" borderId="39" xfId="0" applyNumberFormat="1" applyFont="1" applyFill="1" applyBorder="1" applyAlignment="1" applyProtection="1">
      <alignment horizontal="center" vertical="center"/>
      <protection locked="0"/>
    </xf>
    <xf numFmtId="168" fontId="12" fillId="0" borderId="40" xfId="0" applyNumberFormat="1" applyFont="1" applyFill="1" applyBorder="1" applyAlignment="1" applyProtection="1">
      <alignment horizontal="center" vertical="center"/>
      <protection locked="0"/>
    </xf>
    <xf numFmtId="4" fontId="9" fillId="12" borderId="0" xfId="0" applyNumberFormat="1" applyFont="1" applyFill="1" applyBorder="1" applyAlignment="1" applyProtection="1">
      <alignment horizontal="center" vertical="center"/>
      <protection locked="0"/>
    </xf>
    <xf numFmtId="4" fontId="9" fillId="13" borderId="0" xfId="0" applyNumberFormat="1" applyFont="1" applyFill="1" applyBorder="1" applyAlignment="1" applyProtection="1">
      <alignment horizontal="center" vertical="center"/>
      <protection locked="0"/>
    </xf>
    <xf numFmtId="0" fontId="27" fillId="4" borderId="41" xfId="0" applyFont="1" applyFill="1" applyBorder="1" applyAlignment="1" applyProtection="1">
      <alignment horizontal="center" vertical="center"/>
      <protection locked="0"/>
    </xf>
    <xf numFmtId="0" fontId="27" fillId="4" borderId="42" xfId="0" applyFont="1" applyFill="1" applyBorder="1" applyAlignment="1" applyProtection="1">
      <alignment horizontal="center" vertical="center"/>
      <protection locked="0"/>
    </xf>
    <xf numFmtId="0" fontId="27" fillId="4" borderId="43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left" vertical="center"/>
      <protection locked="0"/>
    </xf>
    <xf numFmtId="0" fontId="10" fillId="0" borderId="30" xfId="0" applyFont="1" applyFill="1" applyBorder="1" applyAlignment="1" applyProtection="1">
      <alignment horizontal="left" vertical="center"/>
      <protection locked="0"/>
    </xf>
    <xf numFmtId="0" fontId="10" fillId="0" borderId="31" xfId="0" applyFont="1" applyFill="1" applyBorder="1" applyAlignment="1" applyProtection="1">
      <alignment horizontal="left" vertical="center"/>
      <protection locked="0"/>
    </xf>
    <xf numFmtId="165" fontId="27" fillId="0" borderId="39" xfId="0" applyNumberFormat="1" applyFont="1" applyFill="1" applyBorder="1" applyAlignment="1" applyProtection="1">
      <alignment horizontal="center" vertical="center"/>
      <protection locked="0"/>
    </xf>
    <xf numFmtId="165" fontId="27" fillId="0" borderId="44" xfId="0" applyNumberFormat="1" applyFont="1" applyFill="1" applyBorder="1" applyAlignment="1" applyProtection="1">
      <alignment horizontal="center" vertical="center"/>
      <protection locked="0"/>
    </xf>
    <xf numFmtId="165" fontId="27" fillId="0" borderId="45" xfId="0" applyNumberFormat="1" applyFont="1" applyFill="1" applyBorder="1" applyAlignment="1" applyProtection="1">
      <alignment horizontal="center" vertical="center"/>
      <protection locked="0"/>
    </xf>
    <xf numFmtId="167" fontId="2" fillId="0" borderId="0" xfId="0" applyNumberFormat="1" applyFont="1" applyFill="1" applyBorder="1" applyAlignment="1">
      <alignment vertical="center"/>
    </xf>
    <xf numFmtId="0" fontId="18" fillId="0" borderId="0" xfId="0" applyFont="1"/>
    <xf numFmtId="0" fontId="0" fillId="16" borderId="0" xfId="0" applyFill="1"/>
    <xf numFmtId="1" fontId="0" fillId="16" borderId="0" xfId="0" applyNumberFormat="1" applyFill="1"/>
    <xf numFmtId="0" fontId="18" fillId="0" borderId="0" xfId="0" applyFont="1" applyBorder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30" fillId="6" borderId="0" xfId="0" applyFont="1" applyFill="1"/>
    <xf numFmtId="0" fontId="30" fillId="6" borderId="0" xfId="0" applyFont="1" applyFill="1" applyBorder="1"/>
    <xf numFmtId="171" fontId="14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1" fontId="0" fillId="19" borderId="0" xfId="0" applyNumberFormat="1" applyFill="1"/>
    <xf numFmtId="1" fontId="0" fillId="20" borderId="0" xfId="0" applyNumberFormat="1" applyFill="1"/>
    <xf numFmtId="0" fontId="19" fillId="0" borderId="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70" fontId="22" fillId="0" borderId="0" xfId="0" applyNumberFormat="1" applyFont="1" applyBorder="1" applyAlignment="1">
      <alignment horizontal="right" vertical="center"/>
    </xf>
    <xf numFmtId="169" fontId="22" fillId="0" borderId="0" xfId="0" applyNumberFormat="1" applyFont="1" applyBorder="1" applyAlignment="1">
      <alignment horizontal="center" vertical="center"/>
    </xf>
    <xf numFmtId="169" fontId="22" fillId="0" borderId="49" xfId="0" applyNumberFormat="1" applyFont="1" applyBorder="1" applyAlignment="1">
      <alignment horizontal="center" vertical="center"/>
    </xf>
    <xf numFmtId="0" fontId="19" fillId="5" borderId="52" xfId="0" applyFont="1" applyFill="1" applyBorder="1" applyAlignment="1">
      <alignment horizontal="center" vertical="center"/>
    </xf>
    <xf numFmtId="0" fontId="19" fillId="5" borderId="53" xfId="0" applyFont="1" applyFill="1" applyBorder="1" applyAlignment="1">
      <alignment horizontal="center" vertical="center"/>
    </xf>
    <xf numFmtId="0" fontId="19" fillId="5" borderId="54" xfId="0" applyFont="1" applyFill="1" applyBorder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4" fontId="6" fillId="15" borderId="55" xfId="0" applyNumberFormat="1" applyFont="1" applyFill="1" applyBorder="1" applyAlignment="1" applyProtection="1">
      <alignment horizontal="center" vertical="center" wrapText="1"/>
      <protection locked="0"/>
    </xf>
    <xf numFmtId="4" fontId="6" fillId="15" borderId="56" xfId="0" applyNumberFormat="1" applyFont="1" applyFill="1" applyBorder="1" applyAlignment="1" applyProtection="1">
      <alignment horizontal="center" vertical="center" wrapText="1"/>
      <protection locked="0"/>
    </xf>
    <xf numFmtId="4" fontId="6" fillId="15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/>
    </xf>
    <xf numFmtId="0" fontId="7" fillId="2" borderId="51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0" fillId="14" borderId="46" xfId="0" applyFont="1" applyFill="1" applyBorder="1" applyAlignment="1">
      <alignment horizontal="center" vertical="center" wrapText="1"/>
    </xf>
    <xf numFmtId="0" fontId="20" fillId="14" borderId="47" xfId="0" applyFont="1" applyFill="1" applyBorder="1" applyAlignment="1">
      <alignment horizontal="center" vertical="center" wrapText="1"/>
    </xf>
    <xf numFmtId="0" fontId="31" fillId="7" borderId="0" xfId="0" applyFont="1" applyFill="1"/>
    <xf numFmtId="0" fontId="31" fillId="7" borderId="0" xfId="0" applyFont="1" applyFill="1" applyBorder="1"/>
    <xf numFmtId="0" fontId="0" fillId="0" borderId="0" xfId="0" applyFont="1" applyFill="1" applyBorder="1"/>
    <xf numFmtId="0" fontId="18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1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00FF00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>
    <tabColor theme="3" tint="0.39997558519241921"/>
    <pageSetUpPr fitToPage="1"/>
  </sheetPr>
  <dimension ref="A1:AZ1815"/>
  <sheetViews>
    <sheetView tabSelected="1" zoomScale="75" zoomScaleNormal="75" zoomScaleSheetLayoutView="86" workbookViewId="0">
      <selection activeCell="N7" sqref="N7"/>
    </sheetView>
  </sheetViews>
  <sheetFormatPr baseColWidth="10" defaultRowHeight="12.75" x14ac:dyDescent="0.2"/>
  <cols>
    <col min="1" max="1" width="7.5703125" style="24" bestFit="1" customWidth="1"/>
    <col min="2" max="2" width="4.28515625" style="24" customWidth="1"/>
    <col min="3" max="3" width="6.28515625" style="24" customWidth="1"/>
    <col min="4" max="4" width="8" style="24" customWidth="1"/>
    <col min="5" max="5" width="5.7109375" style="54" customWidth="1"/>
    <col min="6" max="6" width="6.42578125" style="54" customWidth="1"/>
    <col min="7" max="7" width="25" style="54" customWidth="1"/>
    <col min="8" max="8" width="16.140625" style="54" customWidth="1"/>
    <col min="9" max="9" width="27.28515625" style="24" customWidth="1"/>
    <col min="10" max="10" width="6.5703125" style="54" bestFit="1" customWidth="1"/>
    <col min="11" max="11" width="8.85546875" style="54" customWidth="1"/>
    <col min="12" max="13" width="6.7109375" style="54" customWidth="1"/>
    <col min="14" max="14" width="8.28515625" style="54" customWidth="1"/>
    <col min="15" max="15" width="8.140625" style="54" customWidth="1"/>
    <col min="16" max="18" width="6.7109375" style="54" customWidth="1"/>
    <col min="19" max="19" width="8.140625" style="54" customWidth="1"/>
    <col min="20" max="20" width="8.85546875" style="54" customWidth="1"/>
    <col min="21" max="21" width="10" style="54" customWidth="1"/>
    <col min="22" max="22" width="8.7109375" style="54" customWidth="1"/>
    <col min="23" max="23" width="5.7109375" style="55" customWidth="1"/>
    <col min="24" max="24" width="10.85546875" style="24" bestFit="1" customWidth="1"/>
    <col min="25" max="25" width="16.85546875" style="54" bestFit="1" customWidth="1"/>
    <col min="26" max="42" width="18.28515625" style="54" hidden="1" customWidth="1"/>
    <col min="43" max="52" width="11.42578125" style="54" hidden="1" customWidth="1"/>
    <col min="53" max="53" width="11.42578125" style="54" customWidth="1"/>
    <col min="54" max="16384" width="11.42578125" style="54"/>
  </cols>
  <sheetData>
    <row r="1" spans="1:52" s="46" customFormat="1" ht="36" customHeight="1" thickTop="1" thickBot="1" x14ac:dyDescent="0.25">
      <c r="A1" s="10"/>
      <c r="B1" s="32"/>
      <c r="C1" s="163" t="s">
        <v>128</v>
      </c>
      <c r="D1" s="164"/>
      <c r="E1" s="164"/>
      <c r="F1" s="164"/>
      <c r="G1" s="164"/>
      <c r="H1" s="164"/>
      <c r="I1" s="164"/>
      <c r="J1" s="164"/>
      <c r="K1" s="165"/>
      <c r="L1" s="116"/>
      <c r="M1" s="118" t="s">
        <v>73</v>
      </c>
      <c r="N1" s="44"/>
      <c r="O1" s="101"/>
      <c r="P1" s="44"/>
      <c r="Q1" s="117"/>
      <c r="R1" s="156" t="s">
        <v>13</v>
      </c>
      <c r="S1" s="156"/>
      <c r="T1" s="156"/>
      <c r="U1" s="156"/>
      <c r="V1" s="156"/>
      <c r="W1" s="156"/>
      <c r="X1" s="45"/>
      <c r="Y1" s="176" t="s">
        <v>129</v>
      </c>
    </row>
    <row r="2" spans="1:52" s="46" customFormat="1" ht="45" customHeight="1" thickBot="1" x14ac:dyDescent="0.25">
      <c r="A2" s="10"/>
      <c r="B2" s="33"/>
      <c r="C2" s="56"/>
      <c r="D2" s="57"/>
      <c r="E2" s="58"/>
      <c r="F2" s="58"/>
      <c r="G2" s="59" t="s">
        <v>55</v>
      </c>
      <c r="H2" s="157"/>
      <c r="I2" s="157"/>
      <c r="J2" s="158" t="s">
        <v>56</v>
      </c>
      <c r="K2" s="158"/>
      <c r="L2" s="159"/>
      <c r="M2" s="159"/>
      <c r="N2" s="159"/>
      <c r="O2" s="159"/>
      <c r="P2" s="159"/>
      <c r="Q2" s="59"/>
      <c r="R2" s="160" t="s">
        <v>74</v>
      </c>
      <c r="S2" s="160"/>
      <c r="T2" s="160"/>
      <c r="U2" s="160"/>
      <c r="V2" s="161"/>
      <c r="W2" s="161"/>
      <c r="X2" s="162"/>
      <c r="Y2" s="177"/>
    </row>
    <row r="3" spans="1:52" s="14" customFormat="1" ht="13.5" customHeight="1" thickTop="1" thickBot="1" x14ac:dyDescent="0.25">
      <c r="A3" s="60" t="s">
        <v>57</v>
      </c>
      <c r="B3" s="61" t="s">
        <v>78</v>
      </c>
      <c r="C3" s="11" t="s">
        <v>0</v>
      </c>
      <c r="D3" s="8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I3" s="13" t="s">
        <v>6</v>
      </c>
      <c r="J3" s="12" t="s">
        <v>7</v>
      </c>
      <c r="K3" s="12" t="s">
        <v>8</v>
      </c>
      <c r="L3" s="12">
        <v>1</v>
      </c>
      <c r="M3" s="12">
        <v>2</v>
      </c>
      <c r="N3" s="12">
        <v>3</v>
      </c>
      <c r="O3" s="111" t="s">
        <v>9</v>
      </c>
      <c r="P3" s="12">
        <v>1</v>
      </c>
      <c r="Q3" s="12">
        <v>2</v>
      </c>
      <c r="R3" s="12">
        <v>3</v>
      </c>
      <c r="S3" s="111" t="s">
        <v>10</v>
      </c>
      <c r="T3" s="112" t="s">
        <v>80</v>
      </c>
      <c r="U3" s="12" t="s">
        <v>11</v>
      </c>
      <c r="V3" s="170"/>
      <c r="W3" s="171"/>
      <c r="X3" s="12" t="s">
        <v>12</v>
      </c>
      <c r="Y3" s="64" t="s">
        <v>75</v>
      </c>
      <c r="Z3" s="25" t="s">
        <v>58</v>
      </c>
      <c r="AA3" s="25" t="s">
        <v>59</v>
      </c>
      <c r="AB3" s="25" t="s">
        <v>60</v>
      </c>
      <c r="AC3" s="25" t="s">
        <v>61</v>
      </c>
      <c r="AD3" s="25" t="s">
        <v>62</v>
      </c>
      <c r="AE3" s="25" t="s">
        <v>63</v>
      </c>
      <c r="AF3" s="25" t="s">
        <v>64</v>
      </c>
      <c r="AG3" s="25" t="s">
        <v>65</v>
      </c>
      <c r="AH3" s="25" t="s">
        <v>66</v>
      </c>
    </row>
    <row r="4" spans="1:52" s="16" customFormat="1" ht="24.75" thickTop="1" thickBot="1" x14ac:dyDescent="0.25">
      <c r="A4" s="15"/>
      <c r="B4" s="69" t="s">
        <v>79</v>
      </c>
      <c r="C4" s="66"/>
      <c r="D4" s="66"/>
      <c r="E4" s="66"/>
      <c r="F4" s="67"/>
      <c r="G4" s="68"/>
      <c r="H4" s="70"/>
      <c r="I4" s="167"/>
      <c r="J4" s="166" t="s">
        <v>76</v>
      </c>
      <c r="K4" s="166"/>
      <c r="L4" s="166"/>
      <c r="M4" s="166"/>
      <c r="N4" s="79">
        <f>IF(Y4="","",RANK(Y4,$AZ$7:$AZ$12,0))</f>
        <v>5</v>
      </c>
      <c r="O4" s="78" t="str">
        <f>IF(K4="","",IF(MAXA(L4:N4)&lt;=0,0,MAXA(L4:N4)))</f>
        <v/>
      </c>
      <c r="P4" s="71"/>
      <c r="Q4" s="71"/>
      <c r="R4" s="71"/>
      <c r="S4" s="72" t="str">
        <f>IF(K4="","",IF(MAXA(P4:R4)&lt;=0,0,MAXA(P4:R4)))</f>
        <v/>
      </c>
      <c r="T4" s="73" t="str">
        <f t="shared" ref="T4:T24" si="0">IF(K4="","",IF(OR(O4=0,S4=0),0,O4+S4))</f>
        <v/>
      </c>
      <c r="U4" s="74" t="str">
        <f>IF(K4="","",IF(A4="H",10^(0.784780654*LOG(K4/173.961)^2)*T4,IF(A4="F",10^(1.056683941 * LOG(K4/125.441)^2)*T4,"")))</f>
        <v/>
      </c>
      <c r="V4" s="75" t="str">
        <f>IF(K4="","",AO4)</f>
        <v/>
      </c>
      <c r="W4" s="76" t="str">
        <f>IF(K4="","",IF(AG4&gt;=0,AG4,IF(AF4&gt;=0,AF4,IF(AE4&gt;=0,AE4,IF(AD4&gt;=0,AD4,IF(AC4&gt;=0,AC4,IF(AB4&gt;=0,AB4,IF(AA4&gt;=0,AA4,Z4))))))))</f>
        <v/>
      </c>
      <c r="X4" s="77" t="str">
        <f>IF(K4="","",IF(A4="H",IF(OR(J4="SEN",J4&lt;90),VLOOKUP(K4,#REF!,5),IF(AND(J4&gt;89,J4&lt;93),VLOOKUP(K4,#REF!,4),IF(AND(J4&gt;89,J4&lt;92),VLOOKUP(K4,#REF!,3),IF(AND(J4&gt;91,J4&lt;96),VLOOKUP(K4,#REF!,3),VLOOKUP(K4,#REF!,2))))),IF(OR(J4="SEN",J4&lt;90),VLOOKUP(K4,#REF!,5),IF(AND(J4&gt;89,J4&lt;93),VLOOKUP(K4,#REF!,4),IF(AND(J4&gt;89,J4&lt;92),VLOOKUP(K4,#REF!,4),IF(AND(J4&gt;89,J4&lt;96),VLOOKUP(K4,#REF!,3),VLOOKUP(K4,#REF!,2)))))))</f>
        <v/>
      </c>
      <c r="Y4" s="63">
        <f>SUM(U5:U7)</f>
        <v>474.06667778761619</v>
      </c>
      <c r="Z4" s="47" t="e">
        <f>T4-HLOOKUP(X4,#REF!,2,FALSE)</f>
        <v>#VALUE!</v>
      </c>
      <c r="AA4" s="47" t="e">
        <f>T4-HLOOKUP(X4,#REF!,3,FALSE)</f>
        <v>#VALUE!</v>
      </c>
      <c r="AB4" s="47" t="e">
        <f>T4-HLOOKUP(X4,#REF!,4,FALSE)</f>
        <v>#VALUE!</v>
      </c>
      <c r="AC4" s="47" t="e">
        <f>T4-HLOOKUP(X4,#REF!,5,FALSE)</f>
        <v>#VALUE!</v>
      </c>
      <c r="AD4" s="47" t="e">
        <f>T4-HLOOKUP(X4,#REF!,6,FALSE)</f>
        <v>#VALUE!</v>
      </c>
      <c r="AE4" s="47" t="e">
        <f>T4-HLOOKUP(X4,#REF!,7,FALSE)</f>
        <v>#VALUE!</v>
      </c>
      <c r="AF4" s="47" t="e">
        <f>T4-HLOOKUP(X4,#REF!,8,FALSE)</f>
        <v>#VALUE!</v>
      </c>
      <c r="AG4" s="47" t="e">
        <f>T4-HLOOKUP(X4,#REF!,9,FALSE)</f>
        <v>#VALUE!</v>
      </c>
      <c r="AO4" s="16" t="e">
        <f t="shared" ref="AO4:AO27" si="1">IF(AG4&gt;=0,$AG$3,IF(AF4&gt;=0,$AF$3,IF(AE4&gt;=0,$AE$3,IF(AD4&gt;=0,$AD$3,IF(AC4&gt;=0,$AC$3,IF(AB4&gt;=0,$AB$3,IF(AA4&gt;=0,$AA$3,IF(Z4&gt;=0,$Z$3,$AH$3))))))))</f>
        <v>#VALUE!</v>
      </c>
    </row>
    <row r="5" spans="1:52" s="16" customFormat="1" ht="20.25" customHeight="1" x14ac:dyDescent="0.2">
      <c r="A5" s="128" t="s">
        <v>77</v>
      </c>
      <c r="B5" s="26"/>
      <c r="C5" s="27"/>
      <c r="D5" s="80"/>
      <c r="E5" s="136"/>
      <c r="F5" s="34"/>
      <c r="G5" s="35"/>
      <c r="H5" s="133"/>
      <c r="I5" s="168"/>
      <c r="J5" s="130">
        <v>2004</v>
      </c>
      <c r="K5" s="36">
        <v>65</v>
      </c>
      <c r="L5" s="37">
        <v>-25</v>
      </c>
      <c r="M5" s="37">
        <v>25</v>
      </c>
      <c r="N5" s="102">
        <v>-25</v>
      </c>
      <c r="O5" s="113">
        <f>IF(MAXA(L5+M5,M5+N5,L5+N5,L5,M5,N5)&lt;=0,0,MAXA(L5+M5,M5+N5,L5+N5,L5,M5,N5))</f>
        <v>25</v>
      </c>
      <c r="P5" s="125">
        <v>25</v>
      </c>
      <c r="Q5" s="126">
        <v>27</v>
      </c>
      <c r="R5" s="127"/>
      <c r="S5" s="113">
        <f>IF(MAXA(P5+Q5,Q5+R5,P5+R5,P5,Q5,R5)&lt;=0,0,MAXA(P5+Q5,Q5+R5,P5+R5,P5,Q5,R5))</f>
        <v>52</v>
      </c>
      <c r="T5" s="108">
        <f>IF(K5="","",O5+S5)</f>
        <v>77</v>
      </c>
      <c r="U5" s="107">
        <f>IF(K5="","",IF(A5="H",10^(0.794358141*LOG(K5/174.393)^2)*T5,IF(A5="F",10^(0.794358141 * LOG(K5/174.393)^2)*T5,"")))</f>
        <v>107.7515138498905</v>
      </c>
      <c r="V5" s="119"/>
      <c r="W5" s="120"/>
      <c r="X5" s="62" t="str">
        <f>IF(A5="F",(IF(AND(J5&gt;2003,J5&lt;2007),VLOOKUP(K5,Feuil1!$H$11:$J$25,3))),IF(A5="H",(IF(AND(J5&gt;2003,J5&lt;2007),VLOOKUP(K5,Feuil1!$A$11:$G$29,3),VLOOKUP(K5,Feuil1!$A$11:$C$29,2)))))</f>
        <v>FM+58</v>
      </c>
      <c r="Y5" s="65"/>
      <c r="Z5" s="47" t="e">
        <f>T5-HLOOKUP(X5,#REF!,2,FALSE)</f>
        <v>#REF!</v>
      </c>
      <c r="AA5" s="47" t="e">
        <f>T5-HLOOKUP(X5,#REF!,3,FALSE)</f>
        <v>#REF!</v>
      </c>
      <c r="AB5" s="47" t="e">
        <f>T5-HLOOKUP(X5,#REF!,4,FALSE)</f>
        <v>#REF!</v>
      </c>
      <c r="AC5" s="47" t="e">
        <f>T5-HLOOKUP(X5,#REF!,5,FALSE)</f>
        <v>#REF!</v>
      </c>
      <c r="AD5" s="47" t="e">
        <f>T5-HLOOKUP(X5,#REF!,6,FALSE)</f>
        <v>#REF!</v>
      </c>
      <c r="AE5" s="47" t="e">
        <f>T5-HLOOKUP(X5,#REF!,7,FALSE)</f>
        <v>#REF!</v>
      </c>
      <c r="AF5" s="47" t="e">
        <f>T5-HLOOKUP(X5,#REF!,8,FALSE)</f>
        <v>#REF!</v>
      </c>
      <c r="AG5" s="47" t="e">
        <f>T5-HLOOKUP(X5,#REF!,9,FALSE)</f>
        <v>#REF!</v>
      </c>
      <c r="AO5" s="16" t="e">
        <f t="shared" si="1"/>
        <v>#REF!</v>
      </c>
    </row>
    <row r="6" spans="1:52" s="16" customFormat="1" ht="20.25" customHeight="1" x14ac:dyDescent="0.2">
      <c r="A6" s="129" t="s">
        <v>89</v>
      </c>
      <c r="B6" s="26"/>
      <c r="C6" s="27"/>
      <c r="D6" s="80"/>
      <c r="E6" s="137"/>
      <c r="F6" s="28"/>
      <c r="G6" s="29"/>
      <c r="H6" s="134"/>
      <c r="I6" s="168"/>
      <c r="J6" s="131">
        <v>2006</v>
      </c>
      <c r="K6" s="30">
        <v>60</v>
      </c>
      <c r="L6" s="31">
        <v>25</v>
      </c>
      <c r="M6" s="31">
        <v>27</v>
      </c>
      <c r="N6" s="103">
        <v>-29</v>
      </c>
      <c r="O6" s="114">
        <f>IF(MAXA(L6+M6,M6+N6,L6+N6,L6,M6,N6)&lt;=0,0,MAXA(L6+M6,M6+N6,L6+N6,L6,M6,N6))</f>
        <v>52</v>
      </c>
      <c r="P6" s="105">
        <v>30</v>
      </c>
      <c r="Q6" s="31">
        <v>32</v>
      </c>
      <c r="R6" s="103"/>
      <c r="S6" s="114">
        <f>IF(MAXA(P6+Q6,Q6+R6,P6+R6,P6,Q6,R6)&lt;=0,0,MAXA(P6+Q6,Q6+R6,P6+R6,P6,Q6,R6))</f>
        <v>62</v>
      </c>
      <c r="T6" s="109">
        <f t="shared" ref="T6:T7" si="2">IF(K6="","",O6+S6)</f>
        <v>114</v>
      </c>
      <c r="U6" s="107">
        <f>IF(K6="","",IF(A6="H",10^(0.794358141*LOG(K6/174.393)^2)*T6,IF(A6="F",10^(0.794358141 * LOG(K6/174.393)^2)*T6,"")))</f>
        <v>168.83738780770253</v>
      </c>
      <c r="V6" s="121"/>
      <c r="W6" s="122"/>
      <c r="X6" s="62" t="str">
        <f>IF(A6="F",(IF(AND(J6&gt;2003,J6&lt;2007),VLOOKUP(K6,Feuil1!$H$11:$J$25,3))),IF(A6="H",(IF(AND(J6&gt;2003,J6&lt;2007),VLOOKUP(K6,Feuil1!$A$11:$G$29,3),VLOOKUP(K6,Feuil1!$A$11:$C$29,2)))))</f>
        <v>M62</v>
      </c>
      <c r="Y6" s="65"/>
      <c r="Z6" s="47" t="e">
        <f>T6-HLOOKUP(X6,#REF!,2,FALSE)</f>
        <v>#REF!</v>
      </c>
      <c r="AA6" s="47" t="e">
        <f>T6-HLOOKUP(X6,#REF!,3,FALSE)</f>
        <v>#REF!</v>
      </c>
      <c r="AB6" s="47" t="e">
        <f>T6-HLOOKUP(X6,#REF!,4,FALSE)</f>
        <v>#REF!</v>
      </c>
      <c r="AC6" s="47" t="e">
        <f>T6-HLOOKUP(X6,#REF!,5,FALSE)</f>
        <v>#REF!</v>
      </c>
      <c r="AD6" s="47" t="e">
        <f>T6-HLOOKUP(X6,#REF!,6,FALSE)</f>
        <v>#REF!</v>
      </c>
      <c r="AE6" s="47" t="e">
        <f>T6-HLOOKUP(X6,#REF!,7,FALSE)</f>
        <v>#REF!</v>
      </c>
      <c r="AF6" s="47" t="e">
        <f>T6-HLOOKUP(X6,#REF!,8,FALSE)</f>
        <v>#REF!</v>
      </c>
      <c r="AG6" s="47" t="e">
        <f>T6-HLOOKUP(X6,#REF!,9,FALSE)</f>
        <v>#REF!</v>
      </c>
      <c r="AO6" s="16" t="e">
        <f t="shared" si="1"/>
        <v>#REF!</v>
      </c>
    </row>
    <row r="7" spans="1:52" s="16" customFormat="1" ht="21" customHeight="1" thickBot="1" x14ac:dyDescent="0.25">
      <c r="A7" s="129" t="s">
        <v>77</v>
      </c>
      <c r="B7" s="38"/>
      <c r="C7" s="39"/>
      <c r="D7" s="81"/>
      <c r="E7" s="138"/>
      <c r="F7" s="40"/>
      <c r="G7" s="41"/>
      <c r="H7" s="135"/>
      <c r="I7" s="169"/>
      <c r="J7" s="132">
        <v>2005</v>
      </c>
      <c r="K7" s="42">
        <v>58</v>
      </c>
      <c r="L7" s="43">
        <v>30</v>
      </c>
      <c r="M7" s="43">
        <v>31</v>
      </c>
      <c r="N7" s="104"/>
      <c r="O7" s="115">
        <f>IF(MAXA(L7+M7,M7+N7,L7+N7,L7,M7,N7)&lt;=0,0,MAXA(L7+M7,M7+N7,L7+N7,L7,M7,N7))</f>
        <v>61</v>
      </c>
      <c r="P7" s="106">
        <v>34</v>
      </c>
      <c r="Q7" s="43">
        <v>35</v>
      </c>
      <c r="R7" s="104"/>
      <c r="S7" s="115">
        <f>IF(MAXA(P7+Q7,Q7+R7,P7+R7,P7,Q7,R7)&lt;=0,0,MAXA(P7+Q7,Q7+R7,P7+R7,P7,Q7,R7))</f>
        <v>69</v>
      </c>
      <c r="T7" s="110">
        <f t="shared" si="2"/>
        <v>130</v>
      </c>
      <c r="U7" s="107">
        <f>IF(K7="","",IF(A7="H",10^(0.794358141*LOG(K7/174.393)^2)*T7,IF(A7="F",10^(0.794358141 * LOG(K7/174.393)^2)*T7,"")))</f>
        <v>197.47777613002313</v>
      </c>
      <c r="V7" s="123"/>
      <c r="W7" s="124"/>
      <c r="X7" s="62" t="str">
        <f>IF(A7="F",(IF(AND(J7&gt;2003,J7&lt;2007),VLOOKUP(K7,Feuil1!$H$11:$J$25,3))),IF(A7="H",(IF(AND(J7&gt;2003,J7&lt;2007),VLOOKUP(K7,Feuil1!$A$11:$C$29,3),VLOOKUP(K7,Feuil1!$A$11:$C$29,2)))))</f>
        <v>FM58</v>
      </c>
      <c r="Y7" s="65"/>
      <c r="Z7" s="47" t="e">
        <f>T7-HLOOKUP(X7,#REF!,2,FALSE)</f>
        <v>#REF!</v>
      </c>
      <c r="AA7" s="47" t="e">
        <f>T7-HLOOKUP(X7,#REF!,3,FALSE)</f>
        <v>#REF!</v>
      </c>
      <c r="AB7" s="47" t="e">
        <f>T7-HLOOKUP(X7,#REF!,4,FALSE)</f>
        <v>#REF!</v>
      </c>
      <c r="AC7" s="47" t="e">
        <f>T7-HLOOKUP(X7,#REF!,5,FALSE)</f>
        <v>#REF!</v>
      </c>
      <c r="AD7" s="47" t="e">
        <f>T7-HLOOKUP(X7,#REF!,6,FALSE)</f>
        <v>#REF!</v>
      </c>
      <c r="AE7" s="47" t="e">
        <f>T7-HLOOKUP(X7,#REF!,7,FALSE)</f>
        <v>#REF!</v>
      </c>
      <c r="AF7" s="47" t="e">
        <f>T7-HLOOKUP(X7,#REF!,8,FALSE)</f>
        <v>#REF!</v>
      </c>
      <c r="AG7" s="47" t="e">
        <f>T7-HLOOKUP(X7,#REF!,9,FALSE)</f>
        <v>#REF!</v>
      </c>
      <c r="AO7" s="16" t="e">
        <f t="shared" si="1"/>
        <v>#REF!</v>
      </c>
      <c r="AZ7" s="139">
        <f>Y4</f>
        <v>474.06667778761619</v>
      </c>
    </row>
    <row r="8" spans="1:52" s="16" customFormat="1" ht="24.75" thickTop="1" thickBot="1" x14ac:dyDescent="0.25">
      <c r="A8" s="15"/>
      <c r="B8" s="69" t="s">
        <v>79</v>
      </c>
      <c r="C8" s="66"/>
      <c r="D8" s="66"/>
      <c r="E8" s="66"/>
      <c r="F8" s="67"/>
      <c r="G8" s="68"/>
      <c r="H8" s="70"/>
      <c r="I8" s="167"/>
      <c r="J8" s="166" t="s">
        <v>76</v>
      </c>
      <c r="K8" s="166"/>
      <c r="L8" s="166"/>
      <c r="M8" s="166"/>
      <c r="N8" s="79">
        <f>IF(Y8="","",RANK(Y8,$AZ$7:$AZ$12,0))</f>
        <v>2</v>
      </c>
      <c r="O8" s="78"/>
      <c r="P8" s="71"/>
      <c r="Q8" s="71"/>
      <c r="R8" s="71"/>
      <c r="S8" s="72"/>
      <c r="T8" s="73" t="str">
        <f t="shared" si="0"/>
        <v/>
      </c>
      <c r="U8" s="74" t="str">
        <f>IF(K8="","",IF(A8="H",10^(0.784780654*LOG(K8/173.961)^2)*T8,IF(A8="F",10^(1.056683941 * LOG(K8/125.441)^2)*T8,"")))</f>
        <v/>
      </c>
      <c r="V8" s="75" t="str">
        <f>IF(K8="","",AO8)</f>
        <v/>
      </c>
      <c r="W8" s="76" t="str">
        <f>IF(K8="","",IF(AG8&gt;=0,AG8,IF(AF8&gt;=0,AF8,IF(AE8&gt;=0,AE8,IF(AD8&gt;=0,AD8,IF(AC8&gt;=0,AC8,IF(AB8&gt;=0,AB8,IF(AA8&gt;=0,AA8,Z8))))))))</f>
        <v/>
      </c>
      <c r="X8" s="77" t="str">
        <f>IF(K8="","",IF(A8="H",IF(OR(J8="SEN",J8&lt;90),VLOOKUP(K8,#REF!,5),IF(AND(J8&gt;89,J8&lt;93),VLOOKUP(K8,#REF!,4),IF(AND(J8&gt;89,J8&lt;92),VLOOKUP(K8,#REF!,3),IF(AND(J8&gt;91,J8&lt;96),VLOOKUP(K8,#REF!,3),VLOOKUP(K8,#REF!,2))))),IF(OR(J8="SEN",J8&lt;90),VLOOKUP(K8,#REF!,5),IF(AND(J8&gt;89,J8&lt;93),VLOOKUP(K8,#REF!,4),IF(AND(J8&gt;89,J8&lt;92),VLOOKUP(K8,#REF!,4),IF(AND(J8&gt;89,J8&lt;96),VLOOKUP(K8,#REF!,3),VLOOKUP(K8,#REF!,2)))))))</f>
        <v/>
      </c>
      <c r="Y8" s="63">
        <f>SUM(U9:U11)</f>
        <v>519.26929838627245</v>
      </c>
      <c r="Z8" s="47" t="e">
        <f>T8-HLOOKUP(X8,#REF!,2,FALSE)</f>
        <v>#VALUE!</v>
      </c>
      <c r="AA8" s="47" t="e">
        <f>T8-HLOOKUP(X8,#REF!,3,FALSE)</f>
        <v>#VALUE!</v>
      </c>
      <c r="AB8" s="47" t="e">
        <f>T8-HLOOKUP(X8,#REF!,4,FALSE)</f>
        <v>#VALUE!</v>
      </c>
      <c r="AC8" s="47" t="e">
        <f>T8-HLOOKUP(X8,#REF!,5,FALSE)</f>
        <v>#VALUE!</v>
      </c>
      <c r="AD8" s="47" t="e">
        <f>T8-HLOOKUP(X8,#REF!,6,FALSE)</f>
        <v>#VALUE!</v>
      </c>
      <c r="AE8" s="47" t="e">
        <f>T8-HLOOKUP(X8,#REF!,7,FALSE)</f>
        <v>#VALUE!</v>
      </c>
      <c r="AF8" s="47" t="e">
        <f>T8-HLOOKUP(X8,#REF!,8,FALSE)</f>
        <v>#VALUE!</v>
      </c>
      <c r="AG8" s="47" t="e">
        <f>T8-HLOOKUP(X8,#REF!,9,FALSE)</f>
        <v>#VALUE!</v>
      </c>
      <c r="AO8" s="16" t="e">
        <f t="shared" si="1"/>
        <v>#VALUE!</v>
      </c>
      <c r="AZ8" s="139">
        <f>Y8</f>
        <v>519.26929838627245</v>
      </c>
    </row>
    <row r="9" spans="1:52" s="16" customFormat="1" ht="20.25" customHeight="1" x14ac:dyDescent="0.2">
      <c r="A9" s="128" t="s">
        <v>89</v>
      </c>
      <c r="B9" s="26"/>
      <c r="C9" s="27"/>
      <c r="D9" s="80"/>
      <c r="E9" s="136"/>
      <c r="F9" s="34"/>
      <c r="G9" s="35"/>
      <c r="H9" s="133"/>
      <c r="I9" s="168"/>
      <c r="J9" s="130">
        <v>2004</v>
      </c>
      <c r="K9" s="36">
        <v>56</v>
      </c>
      <c r="L9" s="37">
        <v>22</v>
      </c>
      <c r="M9" s="37">
        <v>24</v>
      </c>
      <c r="N9" s="102"/>
      <c r="O9" s="113">
        <f>IF(MAXA(L9+M9,M9+N9,L9+N9,L9,M9,N9)&lt;=0,0,MAXA(L9+M9,M9+N9,L9+N9,L9,M9,N9))</f>
        <v>46</v>
      </c>
      <c r="P9" s="125">
        <v>25</v>
      </c>
      <c r="Q9" s="126">
        <v>27</v>
      </c>
      <c r="R9" s="127"/>
      <c r="S9" s="113">
        <f>IF(MAXA(P9+Q9,Q9+R9,P9+R9,P9,Q9,R9)&lt;=0,0,MAXA(P9+Q9,Q9+R9,P9+R9,P9,Q9,R9))</f>
        <v>52</v>
      </c>
      <c r="T9" s="108">
        <f>IF(K9="","",O9+S9)</f>
        <v>98</v>
      </c>
      <c r="U9" s="107">
        <f>IF(K9="","",IF(A9="H",10^(0.794358141*LOG(K9/174.393)^2)*T9,IF(A9="F",10^(0.794358141 * LOG(K9/174.393)^2)*T9,"")))</f>
        <v>152.9541344485468</v>
      </c>
      <c r="V9" s="119"/>
      <c r="W9" s="120"/>
      <c r="X9" s="62" t="str">
        <f>IF(A9="F",(IF(AND(J9&gt;2003,J9&lt;2007),VLOOKUP(K9,Feuil1!$H$11:$J$25,3))),IF(A9="H",(IF(AND(J9&gt;2003,J9&lt;2007),VLOOKUP(K9,Feuil1!$A$11:$G$29,3),VLOOKUP(K9,Feuil1!$A$11:$C$29,2)))))</f>
        <v>M56</v>
      </c>
      <c r="Y9" s="65"/>
      <c r="Z9" s="47" t="e">
        <f>T9-HLOOKUP(X9,#REF!,2,FALSE)</f>
        <v>#REF!</v>
      </c>
      <c r="AA9" s="47" t="e">
        <f>T9-HLOOKUP(X9,#REF!,3,FALSE)</f>
        <v>#REF!</v>
      </c>
      <c r="AB9" s="47" t="e">
        <f>T9-HLOOKUP(X9,#REF!,4,FALSE)</f>
        <v>#REF!</v>
      </c>
      <c r="AC9" s="47" t="e">
        <f>T9-HLOOKUP(X9,#REF!,5,FALSE)</f>
        <v>#REF!</v>
      </c>
      <c r="AD9" s="47" t="e">
        <f>T9-HLOOKUP(X9,#REF!,6,FALSE)</f>
        <v>#REF!</v>
      </c>
      <c r="AE9" s="47" t="e">
        <f>T9-HLOOKUP(X9,#REF!,7,FALSE)</f>
        <v>#REF!</v>
      </c>
      <c r="AF9" s="47" t="e">
        <f>T9-HLOOKUP(X9,#REF!,8,FALSE)</f>
        <v>#REF!</v>
      </c>
      <c r="AG9" s="47" t="e">
        <f>T9-HLOOKUP(X9,#REF!,9,FALSE)</f>
        <v>#REF!</v>
      </c>
      <c r="AO9" s="16" t="e">
        <f t="shared" si="1"/>
        <v>#REF!</v>
      </c>
      <c r="AZ9" s="139">
        <f>Y12</f>
        <v>450.5960135318229</v>
      </c>
    </row>
    <row r="10" spans="1:52" s="16" customFormat="1" ht="20.25" customHeight="1" x14ac:dyDescent="0.2">
      <c r="A10" s="129" t="s">
        <v>89</v>
      </c>
      <c r="B10" s="26"/>
      <c r="C10" s="27"/>
      <c r="D10" s="80"/>
      <c r="E10" s="137"/>
      <c r="F10" s="28"/>
      <c r="G10" s="29"/>
      <c r="H10" s="134"/>
      <c r="I10" s="168"/>
      <c r="J10" s="131">
        <v>2008</v>
      </c>
      <c r="K10" s="30">
        <v>60</v>
      </c>
      <c r="L10" s="31">
        <v>25</v>
      </c>
      <c r="M10" s="31">
        <v>27</v>
      </c>
      <c r="N10" s="103"/>
      <c r="O10" s="114">
        <f>IF(MAXA(L10+M10,M10+N10,L10+N10,L10,M10,N10)&lt;=0,0,MAXA(L10+M10,M10+N10,L10+N10,L10,M10,N10))</f>
        <v>52</v>
      </c>
      <c r="P10" s="105">
        <v>30</v>
      </c>
      <c r="Q10" s="31">
        <v>32</v>
      </c>
      <c r="R10" s="103"/>
      <c r="S10" s="114">
        <f>IF(MAXA(P10+Q10,Q10+R10,P10+R10,P10,Q10,R10)&lt;=0,0,MAXA(P10+Q10,Q10+R10,P10+R10,P10,Q10,R10))</f>
        <v>62</v>
      </c>
      <c r="T10" s="109">
        <f t="shared" ref="T10:T11" si="3">IF(K10="","",O10+S10)</f>
        <v>114</v>
      </c>
      <c r="U10" s="107">
        <f>IF(K10="","",IF(A10="H",10^(0.794358141*LOG(K10/174.393)^2)*T10,IF(A10="F",10^(0.794358141 * LOG(K10/174.393)^2)*T10,"")))</f>
        <v>168.83738780770253</v>
      </c>
      <c r="V10" s="121"/>
      <c r="W10" s="122"/>
      <c r="X10" s="62" t="str">
        <f>IF(A10="F",(IF(AND(J10&gt;2003,J10&lt;2007),VLOOKUP(K10,Feuil1!$H$11:$J$25,3))),IF(A10="H",(IF(AND(J10&gt;2003,J10&lt;2007),VLOOKUP(K10,Feuil1!$A$11:$G$29,3),VLOOKUP(K10,Feuil1!$A$11:$C$29,2)))))</f>
        <v>NON</v>
      </c>
      <c r="Y10" s="65"/>
      <c r="Z10" s="47" t="e">
        <f>T10-HLOOKUP(X10,#REF!,2,FALSE)</f>
        <v>#REF!</v>
      </c>
      <c r="AA10" s="47" t="e">
        <f>T10-HLOOKUP(X10,#REF!,3,FALSE)</f>
        <v>#REF!</v>
      </c>
      <c r="AB10" s="47" t="e">
        <f>T10-HLOOKUP(X10,#REF!,4,FALSE)</f>
        <v>#REF!</v>
      </c>
      <c r="AC10" s="47" t="e">
        <f>T10-HLOOKUP(X10,#REF!,5,FALSE)</f>
        <v>#REF!</v>
      </c>
      <c r="AD10" s="47" t="e">
        <f>T10-HLOOKUP(X10,#REF!,6,FALSE)</f>
        <v>#REF!</v>
      </c>
      <c r="AE10" s="47" t="e">
        <f>T10-HLOOKUP(X10,#REF!,7,FALSE)</f>
        <v>#REF!</v>
      </c>
      <c r="AF10" s="47" t="e">
        <f>T10-HLOOKUP(X10,#REF!,8,FALSE)</f>
        <v>#REF!</v>
      </c>
      <c r="AG10" s="47" t="e">
        <f>T10-HLOOKUP(X10,#REF!,9,FALSE)</f>
        <v>#REF!</v>
      </c>
      <c r="AO10" s="16" t="e">
        <f t="shared" si="1"/>
        <v>#REF!</v>
      </c>
      <c r="AZ10" s="139">
        <f>Y16</f>
        <v>544.68131374108043</v>
      </c>
    </row>
    <row r="11" spans="1:52" s="16" customFormat="1" ht="21" customHeight="1" thickBot="1" x14ac:dyDescent="0.25">
      <c r="A11" s="129" t="s">
        <v>89</v>
      </c>
      <c r="B11" s="38"/>
      <c r="C11" s="39"/>
      <c r="D11" s="81"/>
      <c r="E11" s="138"/>
      <c r="F11" s="40"/>
      <c r="G11" s="41"/>
      <c r="H11" s="135"/>
      <c r="I11" s="169"/>
      <c r="J11" s="132">
        <v>2003</v>
      </c>
      <c r="K11" s="42">
        <v>58</v>
      </c>
      <c r="L11" s="43">
        <v>30</v>
      </c>
      <c r="M11" s="43">
        <v>31</v>
      </c>
      <c r="N11" s="104"/>
      <c r="O11" s="115">
        <f>IF(MAXA(L11+M11,M11+N11,L11+N11,L11,M11,N11)&lt;=0,0,MAXA(L11+M11,M11+N11,L11+N11,L11,M11,N11))</f>
        <v>61</v>
      </c>
      <c r="P11" s="106">
        <v>34</v>
      </c>
      <c r="Q11" s="43">
        <v>35</v>
      </c>
      <c r="R11" s="104"/>
      <c r="S11" s="115">
        <f>IF(MAXA(P11+Q11,Q11+R11,P11+R11,P11,Q11,R11)&lt;=0,0,MAXA(P11+Q11,Q11+R11,P11+R11,P11,Q11,R11))</f>
        <v>69</v>
      </c>
      <c r="T11" s="110">
        <f t="shared" si="3"/>
        <v>130</v>
      </c>
      <c r="U11" s="107">
        <f>IF(K11="","",IF(A11="H",10^(0.794358141*LOG(K11/174.393)^2)*T11,IF(A11="F",10^(0.794358141 * LOG(K11/174.393)^2)*T11,"")))</f>
        <v>197.47777613002313</v>
      </c>
      <c r="V11" s="123"/>
      <c r="W11" s="124"/>
      <c r="X11" s="62" t="str">
        <f>IF(A11="F",(IF(AND(J11&gt;2003,J11&lt;2007),VLOOKUP(K11,Feuil1!$H$11:$J$25,3))),IF(A11="H",(IF(AND(J11&gt;2003,J11&lt;2007),VLOOKUP(K11,Feuil1!$A$11:$C$29,3),VLOOKUP(K11,Feuil1!$A$11:$C$29,2)))))</f>
        <v>NON</v>
      </c>
      <c r="Y11" s="65"/>
      <c r="Z11" s="47" t="e">
        <f>T11-HLOOKUP(X11,#REF!,2,FALSE)</f>
        <v>#REF!</v>
      </c>
      <c r="AA11" s="47" t="e">
        <f>T11-HLOOKUP(X11,#REF!,3,FALSE)</f>
        <v>#REF!</v>
      </c>
      <c r="AB11" s="47" t="e">
        <f>T11-HLOOKUP(X11,#REF!,4,FALSE)</f>
        <v>#REF!</v>
      </c>
      <c r="AC11" s="47" t="e">
        <f>T11-HLOOKUP(X11,#REF!,5,FALSE)</f>
        <v>#REF!</v>
      </c>
      <c r="AD11" s="47" t="e">
        <f>T11-HLOOKUP(X11,#REF!,6,FALSE)</f>
        <v>#REF!</v>
      </c>
      <c r="AE11" s="47" t="e">
        <f>T11-HLOOKUP(X11,#REF!,7,FALSE)</f>
        <v>#REF!</v>
      </c>
      <c r="AF11" s="47" t="e">
        <f>T11-HLOOKUP(X11,#REF!,8,FALSE)</f>
        <v>#REF!</v>
      </c>
      <c r="AG11" s="47" t="e">
        <f>T11-HLOOKUP(X11,#REF!,9,FALSE)</f>
        <v>#REF!</v>
      </c>
      <c r="AO11" s="16" t="e">
        <f t="shared" si="1"/>
        <v>#REF!</v>
      </c>
      <c r="AZ11" s="139">
        <f>Y20</f>
        <v>517.70854191230774</v>
      </c>
    </row>
    <row r="12" spans="1:52" s="16" customFormat="1" ht="24.75" thickTop="1" thickBot="1" x14ac:dyDescent="0.25">
      <c r="A12" s="15"/>
      <c r="B12" s="69" t="s">
        <v>79</v>
      </c>
      <c r="C12" s="66"/>
      <c r="D12" s="66"/>
      <c r="E12" s="66"/>
      <c r="F12" s="67"/>
      <c r="G12" s="68"/>
      <c r="H12" s="70"/>
      <c r="I12" s="167"/>
      <c r="J12" s="166" t="s">
        <v>76</v>
      </c>
      <c r="K12" s="166"/>
      <c r="L12" s="166"/>
      <c r="M12" s="166"/>
      <c r="N12" s="79">
        <f>IF(Y12="","",RANK(Y12,$AZ$7:$AZ$12,0))</f>
        <v>6</v>
      </c>
      <c r="O12" s="78"/>
      <c r="P12" s="71"/>
      <c r="Q12" s="71"/>
      <c r="R12" s="71"/>
      <c r="S12" s="72"/>
      <c r="T12" s="73" t="str">
        <f t="shared" si="0"/>
        <v/>
      </c>
      <c r="U12" s="74" t="str">
        <f>IF(K12="","",IF(A12="H",10^(0.784780654*LOG(K12/173.961)^2)*T12,IF(A12="F",10^(1.056683941 * LOG(K12/125.441)^2)*T12,"")))</f>
        <v/>
      </c>
      <c r="V12" s="75" t="str">
        <f>IF(K12="","",AO12)</f>
        <v/>
      </c>
      <c r="W12" s="76" t="str">
        <f>IF(K12="","",IF(AG12&gt;=0,AG12,IF(AF12&gt;=0,AF12,IF(AE12&gt;=0,AE12,IF(AD12&gt;=0,AD12,IF(AC12&gt;=0,AC12,IF(AB12&gt;=0,AB12,IF(AA12&gt;=0,AA12,Z12))))))))</f>
        <v/>
      </c>
      <c r="X12" s="77" t="str">
        <f>IF(K12="","",IF(A12="H",IF(OR(J12="SEN",J12&lt;90),VLOOKUP(K12,#REF!,5),IF(AND(J12&gt;89,J12&lt;93),VLOOKUP(K12,#REF!,4),IF(AND(J12&gt;89,J12&lt;92),VLOOKUP(K12,#REF!,3),IF(AND(J12&gt;91,J12&lt;96),VLOOKUP(K12,#REF!,3),VLOOKUP(K12,#REF!,2))))),IF(OR(J12="SEN",J12&lt;90),VLOOKUP(K12,#REF!,5),IF(AND(J12&gt;89,J12&lt;93),VLOOKUP(K12,#REF!,4),IF(AND(J12&gt;89,J12&lt;92),VLOOKUP(K12,#REF!,4),IF(AND(J12&gt;89,J12&lt;96),VLOOKUP(K12,#REF!,3),VLOOKUP(K12,#REF!,2)))))))</f>
        <v/>
      </c>
      <c r="Y12" s="63">
        <f>SUM(U13:U15)</f>
        <v>450.5960135318229</v>
      </c>
      <c r="Z12" s="47" t="e">
        <f>T12-HLOOKUP(X12,#REF!,2,FALSE)</f>
        <v>#VALUE!</v>
      </c>
      <c r="AA12" s="47" t="e">
        <f>T12-HLOOKUP(X12,#REF!,3,FALSE)</f>
        <v>#VALUE!</v>
      </c>
      <c r="AB12" s="47" t="e">
        <f>T12-HLOOKUP(X12,#REF!,4,FALSE)</f>
        <v>#VALUE!</v>
      </c>
      <c r="AC12" s="47" t="e">
        <f>T12-HLOOKUP(X12,#REF!,5,FALSE)</f>
        <v>#VALUE!</v>
      </c>
      <c r="AD12" s="47" t="e">
        <f>T12-HLOOKUP(X12,#REF!,6,FALSE)</f>
        <v>#VALUE!</v>
      </c>
      <c r="AE12" s="47" t="e">
        <f>T12-HLOOKUP(X12,#REF!,7,FALSE)</f>
        <v>#VALUE!</v>
      </c>
      <c r="AF12" s="47" t="e">
        <f>T12-HLOOKUP(X12,#REF!,8,FALSE)</f>
        <v>#VALUE!</v>
      </c>
      <c r="AG12" s="47" t="e">
        <f>T12-HLOOKUP(X12,#REF!,9,FALSE)</f>
        <v>#VALUE!</v>
      </c>
      <c r="AO12" s="16" t="e">
        <f t="shared" si="1"/>
        <v>#VALUE!</v>
      </c>
      <c r="AZ12" s="139">
        <f>Y24</f>
        <v>513.02627249041336</v>
      </c>
    </row>
    <row r="13" spans="1:52" s="16" customFormat="1" ht="20.25" customHeight="1" x14ac:dyDescent="0.2">
      <c r="A13" s="128" t="s">
        <v>77</v>
      </c>
      <c r="B13" s="26"/>
      <c r="C13" s="27"/>
      <c r="D13" s="80"/>
      <c r="E13" s="136"/>
      <c r="F13" s="34"/>
      <c r="G13" s="35"/>
      <c r="H13" s="133"/>
      <c r="I13" s="168"/>
      <c r="J13" s="130">
        <v>2002</v>
      </c>
      <c r="K13" s="36">
        <v>56</v>
      </c>
      <c r="L13" s="37"/>
      <c r="M13" s="37"/>
      <c r="N13" s="102"/>
      <c r="O13" s="113">
        <f>IF(MAXA(L13+M13,M13+N13,L13+N13,L13,M13,N13)&lt;=0,0,MAXA(L13+M13,M13+N13,L13+N13,L13,M13,N13))</f>
        <v>0</v>
      </c>
      <c r="P13" s="125">
        <v>26</v>
      </c>
      <c r="Q13" s="126">
        <v>28</v>
      </c>
      <c r="R13" s="127"/>
      <c r="S13" s="113">
        <f>IF(MAXA(P13+Q13,Q13+R13,P13+R13,P13,Q13,R13)&lt;=0,0,MAXA(P13+Q13,Q13+R13,P13+R13,P13,Q13,R13))</f>
        <v>54</v>
      </c>
      <c r="T13" s="108">
        <f>IF(K13="","",O13+S13)</f>
        <v>54</v>
      </c>
      <c r="U13" s="107">
        <f>IF(K13="","",IF(A13="H",10^(0.794358141*LOG(K13/174.393)^2)*T13,IF(A13="F",10^(0.794358141 * LOG(K13/174.393)^2)*T13,"")))</f>
        <v>84.280849594097219</v>
      </c>
      <c r="V13" s="119"/>
      <c r="W13" s="120"/>
      <c r="X13" s="62" t="b">
        <f>IF(A13="F",(IF(AND(J13&gt;2003,J13&lt;2007),VLOOKUP(K13,Feuil1!$H$11:$J$25,3))),IF(A13="H",(IF(AND(J13&gt;2003,J13&lt;2007),VLOOKUP(K13,Feuil1!$A$11:$G$29,3),VLOOKUP(K13,Feuil1!$A$11:$C$29,2)))))</f>
        <v>0</v>
      </c>
      <c r="Y13" s="65"/>
      <c r="Z13" s="47" t="e">
        <f>T13-HLOOKUP(X13,#REF!,2,FALSE)</f>
        <v>#REF!</v>
      </c>
      <c r="AA13" s="47" t="e">
        <f>T13-HLOOKUP(X13,#REF!,3,FALSE)</f>
        <v>#REF!</v>
      </c>
      <c r="AB13" s="47" t="e">
        <f>T13-HLOOKUP(X13,#REF!,4,FALSE)</f>
        <v>#REF!</v>
      </c>
      <c r="AC13" s="47" t="e">
        <f>T13-HLOOKUP(X13,#REF!,5,FALSE)</f>
        <v>#REF!</v>
      </c>
      <c r="AD13" s="47" t="e">
        <f>T13-HLOOKUP(X13,#REF!,6,FALSE)</f>
        <v>#REF!</v>
      </c>
      <c r="AE13" s="47" t="e">
        <f>T13-HLOOKUP(X13,#REF!,7,FALSE)</f>
        <v>#REF!</v>
      </c>
      <c r="AF13" s="47" t="e">
        <f>T13-HLOOKUP(X13,#REF!,8,FALSE)</f>
        <v>#REF!</v>
      </c>
      <c r="AG13" s="47" t="e">
        <f>T13-HLOOKUP(X13,#REF!,9,FALSE)</f>
        <v>#REF!</v>
      </c>
      <c r="AO13" s="16" t="e">
        <f t="shared" si="1"/>
        <v>#REF!</v>
      </c>
    </row>
    <row r="14" spans="1:52" s="16" customFormat="1" ht="20.25" customHeight="1" x14ac:dyDescent="0.2">
      <c r="A14" s="129" t="s">
        <v>77</v>
      </c>
      <c r="B14" s="26"/>
      <c r="C14" s="27"/>
      <c r="D14" s="80"/>
      <c r="E14" s="137"/>
      <c r="F14" s="28"/>
      <c r="G14" s="29"/>
      <c r="H14" s="134"/>
      <c r="I14" s="168"/>
      <c r="J14" s="131">
        <v>2005</v>
      </c>
      <c r="K14" s="30">
        <v>60</v>
      </c>
      <c r="L14" s="31">
        <v>25</v>
      </c>
      <c r="M14" s="31">
        <v>27</v>
      </c>
      <c r="N14" s="103"/>
      <c r="O14" s="114">
        <f>IF(MAXA(L14+M14,M14+N14,L14+N14,L14,M14,N14)&lt;=0,0,MAXA(L14+M14,M14+N14,L14+N14,L14,M14,N14))</f>
        <v>52</v>
      </c>
      <c r="P14" s="105">
        <v>30</v>
      </c>
      <c r="Q14" s="31">
        <v>32</v>
      </c>
      <c r="R14" s="103"/>
      <c r="S14" s="114">
        <f>IF(MAXA(P14+Q14,Q14+R14,P14+R14,P14,Q14,R14)&lt;=0,0,MAXA(P14+Q14,Q14+R14,P14+R14,P14,Q14,R14))</f>
        <v>62</v>
      </c>
      <c r="T14" s="109">
        <f t="shared" ref="T14:T15" si="4">IF(K14="","",O14+S14)</f>
        <v>114</v>
      </c>
      <c r="U14" s="107">
        <f>IF(K14="","",IF(A14="H",10^(0.794358141*LOG(K14/174.393)^2)*T14,IF(A14="F",10^(0.794358141 * LOG(K14/174.393)^2)*T14,"")))</f>
        <v>168.83738780770253</v>
      </c>
      <c r="V14" s="121"/>
      <c r="W14" s="122"/>
      <c r="X14" s="62" t="str">
        <f>IF(A14="F",(IF(AND(J14&gt;2003,J14&lt;2007),VLOOKUP(K14,Feuil1!$H$11:$J$25,3))),IF(A14="H",(IF(AND(J14&gt;2003,J14&lt;2007),VLOOKUP(K14,Feuil1!$A$11:$G$29,3),VLOOKUP(K14,Feuil1!$A$11:$C$29,2)))))</f>
        <v>FM+58</v>
      </c>
      <c r="Y14" s="65"/>
      <c r="Z14" s="47" t="e">
        <f>T14-HLOOKUP(X14,#REF!,2,FALSE)</f>
        <v>#REF!</v>
      </c>
      <c r="AA14" s="47" t="e">
        <f>T14-HLOOKUP(X14,#REF!,3,FALSE)</f>
        <v>#REF!</v>
      </c>
      <c r="AB14" s="47" t="e">
        <f>T14-HLOOKUP(X14,#REF!,4,FALSE)</f>
        <v>#REF!</v>
      </c>
      <c r="AC14" s="47" t="e">
        <f>T14-HLOOKUP(X14,#REF!,5,FALSE)</f>
        <v>#REF!</v>
      </c>
      <c r="AD14" s="47" t="e">
        <f>T14-HLOOKUP(X14,#REF!,6,FALSE)</f>
        <v>#REF!</v>
      </c>
      <c r="AE14" s="47" t="e">
        <f>T14-HLOOKUP(X14,#REF!,7,FALSE)</f>
        <v>#REF!</v>
      </c>
      <c r="AF14" s="47" t="e">
        <f>T14-HLOOKUP(X14,#REF!,8,FALSE)</f>
        <v>#REF!</v>
      </c>
      <c r="AG14" s="47" t="e">
        <f>T14-HLOOKUP(X14,#REF!,9,FALSE)</f>
        <v>#REF!</v>
      </c>
      <c r="AO14" s="16" t="e">
        <f t="shared" si="1"/>
        <v>#REF!</v>
      </c>
    </row>
    <row r="15" spans="1:52" s="16" customFormat="1" ht="21" customHeight="1" thickBot="1" x14ac:dyDescent="0.25">
      <c r="A15" s="129" t="s">
        <v>89</v>
      </c>
      <c r="B15" s="38"/>
      <c r="C15" s="39"/>
      <c r="D15" s="81"/>
      <c r="E15" s="138"/>
      <c r="F15" s="40"/>
      <c r="G15" s="41"/>
      <c r="H15" s="135"/>
      <c r="I15" s="169"/>
      <c r="J15" s="132">
        <v>2003</v>
      </c>
      <c r="K15" s="42">
        <v>58</v>
      </c>
      <c r="L15" s="43">
        <v>30</v>
      </c>
      <c r="M15" s="43">
        <v>31</v>
      </c>
      <c r="N15" s="104"/>
      <c r="O15" s="115">
        <f>IF(MAXA(L15+M15,M15+N15,L15+N15,L15,M15,N15)&lt;=0,0,MAXA(L15+M15,M15+N15,L15+N15,L15,M15,N15))</f>
        <v>61</v>
      </c>
      <c r="P15" s="106">
        <v>34</v>
      </c>
      <c r="Q15" s="43">
        <v>35</v>
      </c>
      <c r="R15" s="104"/>
      <c r="S15" s="115">
        <f>IF(MAXA(P15+Q15,Q15+R15,P15+R15,P15,Q15,R15)&lt;=0,0,MAXA(P15+Q15,Q15+R15,P15+R15,P15,Q15,R15))</f>
        <v>69</v>
      </c>
      <c r="T15" s="110">
        <f t="shared" si="4"/>
        <v>130</v>
      </c>
      <c r="U15" s="107">
        <f>IF(K15="","",IF(A15="H",10^(0.794358141*LOG(K15/174.393)^2)*T15,IF(A15="F",10^(0.794358141 * LOG(K15/174.393)^2)*T15,"")))</f>
        <v>197.47777613002313</v>
      </c>
      <c r="V15" s="123"/>
      <c r="W15" s="124"/>
      <c r="X15" s="62" t="str">
        <f>IF(A15="F",(IF(AND(J15&gt;2003,J15&lt;2007),VLOOKUP(K15,Feuil1!$H$11:$J$25,3))),IF(A15="H",(IF(AND(J15&gt;2003,J15&lt;2007),VLOOKUP(K15,Feuil1!$A$11:$C$29,3),VLOOKUP(K15,Feuil1!$A$11:$C$29,2)))))</f>
        <v>NON</v>
      </c>
      <c r="Y15" s="65"/>
      <c r="Z15" s="47" t="e">
        <f>T15-HLOOKUP(X15,#REF!,2,FALSE)</f>
        <v>#REF!</v>
      </c>
      <c r="AA15" s="47" t="e">
        <f>T15-HLOOKUP(X15,#REF!,3,FALSE)</f>
        <v>#REF!</v>
      </c>
      <c r="AB15" s="47" t="e">
        <f>T15-HLOOKUP(X15,#REF!,4,FALSE)</f>
        <v>#REF!</v>
      </c>
      <c r="AC15" s="47" t="e">
        <f>T15-HLOOKUP(X15,#REF!,5,FALSE)</f>
        <v>#REF!</v>
      </c>
      <c r="AD15" s="47" t="e">
        <f>T15-HLOOKUP(X15,#REF!,6,FALSE)</f>
        <v>#REF!</v>
      </c>
      <c r="AE15" s="47" t="e">
        <f>T15-HLOOKUP(X15,#REF!,7,FALSE)</f>
        <v>#REF!</v>
      </c>
      <c r="AF15" s="47" t="e">
        <f>T15-HLOOKUP(X15,#REF!,8,FALSE)</f>
        <v>#REF!</v>
      </c>
      <c r="AG15" s="47" t="e">
        <f>T15-HLOOKUP(X15,#REF!,9,FALSE)</f>
        <v>#REF!</v>
      </c>
      <c r="AO15" s="16" t="e">
        <f t="shared" si="1"/>
        <v>#REF!</v>
      </c>
    </row>
    <row r="16" spans="1:52" s="16" customFormat="1" ht="24.75" thickTop="1" thickBot="1" x14ac:dyDescent="0.25">
      <c r="A16" s="15"/>
      <c r="B16" s="69" t="s">
        <v>79</v>
      </c>
      <c r="C16" s="66"/>
      <c r="D16" s="66"/>
      <c r="E16" s="66"/>
      <c r="F16" s="67"/>
      <c r="G16" s="68"/>
      <c r="H16" s="70"/>
      <c r="I16" s="167"/>
      <c r="J16" s="166" t="s">
        <v>76</v>
      </c>
      <c r="K16" s="166"/>
      <c r="L16" s="166"/>
      <c r="M16" s="166"/>
      <c r="N16" s="79">
        <f>IF(Y16="","",RANK(Y16,$AZ$7:$AZ$12,0))</f>
        <v>1</v>
      </c>
      <c r="O16" s="78"/>
      <c r="P16" s="71"/>
      <c r="Q16" s="71"/>
      <c r="R16" s="71"/>
      <c r="S16" s="72"/>
      <c r="T16" s="73" t="str">
        <f t="shared" si="0"/>
        <v/>
      </c>
      <c r="U16" s="74" t="str">
        <f>IF(K16="","",IF(A16="H",10^(0.784780654*LOG(K16/173.961)^2)*T16,IF(A16="F",10^(1.056683941 * LOG(K16/125.441)^2)*T16,"")))</f>
        <v/>
      </c>
      <c r="V16" s="75" t="str">
        <f>IF(K16="","",AO16)</f>
        <v/>
      </c>
      <c r="W16" s="76" t="str">
        <f>IF(K16="","",IF(AG16&gt;=0,AG16,IF(AF16&gt;=0,AF16,IF(AE16&gt;=0,AE16,IF(AD16&gt;=0,AD16,IF(AC16&gt;=0,AC16,IF(AB16&gt;=0,AB16,IF(AA16&gt;=0,AA16,Z16))))))))</f>
        <v/>
      </c>
      <c r="X16" s="77" t="str">
        <f>IF(K16="","",IF(A16="H",IF(OR(J16="SEN",J16&lt;90),VLOOKUP(K16,#REF!,5),IF(AND(J16&gt;89,J16&lt;93),VLOOKUP(K16,#REF!,4),IF(AND(J16&gt;89,J16&lt;92),VLOOKUP(K16,#REF!,3),IF(AND(J16&gt;91,J16&lt;96),VLOOKUP(K16,#REF!,3),VLOOKUP(K16,#REF!,2))))),IF(OR(J16="SEN",J16&lt;90),VLOOKUP(K16,#REF!,5),IF(AND(J16&gt;89,J16&lt;93),VLOOKUP(K16,#REF!,4),IF(AND(J16&gt;89,J16&lt;92),VLOOKUP(K16,#REF!,4),IF(AND(J16&gt;89,J16&lt;96),VLOOKUP(K16,#REF!,3),VLOOKUP(K16,#REF!,2)))))))</f>
        <v/>
      </c>
      <c r="Y16" s="63">
        <f>SUM(U17:U19)</f>
        <v>544.68131374108043</v>
      </c>
      <c r="Z16" s="47" t="e">
        <f>T16-HLOOKUP(X16,#REF!,2,FALSE)</f>
        <v>#VALUE!</v>
      </c>
      <c r="AA16" s="47" t="e">
        <f>T16-HLOOKUP(X16,#REF!,3,FALSE)</f>
        <v>#VALUE!</v>
      </c>
      <c r="AB16" s="47" t="e">
        <f>T16-HLOOKUP(X16,#REF!,4,FALSE)</f>
        <v>#VALUE!</v>
      </c>
      <c r="AC16" s="47" t="e">
        <f>T16-HLOOKUP(X16,#REF!,5,FALSE)</f>
        <v>#VALUE!</v>
      </c>
      <c r="AD16" s="47" t="e">
        <f>T16-HLOOKUP(X16,#REF!,6,FALSE)</f>
        <v>#VALUE!</v>
      </c>
      <c r="AE16" s="47" t="e">
        <f>T16-HLOOKUP(X16,#REF!,7,FALSE)</f>
        <v>#VALUE!</v>
      </c>
      <c r="AF16" s="47" t="e">
        <f>T16-HLOOKUP(X16,#REF!,8,FALSE)</f>
        <v>#VALUE!</v>
      </c>
      <c r="AG16" s="47" t="e">
        <f>T16-HLOOKUP(X16,#REF!,9,FALSE)</f>
        <v>#VALUE!</v>
      </c>
      <c r="AO16" s="16" t="e">
        <f t="shared" si="1"/>
        <v>#VALUE!</v>
      </c>
    </row>
    <row r="17" spans="1:41" s="16" customFormat="1" ht="20.25" customHeight="1" x14ac:dyDescent="0.2">
      <c r="A17" s="128" t="s">
        <v>77</v>
      </c>
      <c r="B17" s="26"/>
      <c r="C17" s="27"/>
      <c r="D17" s="80"/>
      <c r="E17" s="136"/>
      <c r="F17" s="34"/>
      <c r="G17" s="35"/>
      <c r="H17" s="133"/>
      <c r="I17" s="168"/>
      <c r="J17" s="130">
        <v>2005</v>
      </c>
      <c r="K17" s="36">
        <v>50.1</v>
      </c>
      <c r="L17" s="37">
        <v>18</v>
      </c>
      <c r="M17" s="37">
        <v>19</v>
      </c>
      <c r="N17" s="102"/>
      <c r="O17" s="113">
        <f>IF(MAXA(L17+M17,M17+N17,L17+N17,L17,M17,N17)&lt;=0,0,MAXA(L17+M17,M17+N17,L17+N17,L17,M17,N17))</f>
        <v>37</v>
      </c>
      <c r="P17" s="125">
        <v>25</v>
      </c>
      <c r="Q17" s="126">
        <v>27</v>
      </c>
      <c r="R17" s="127"/>
      <c r="S17" s="113">
        <f>IF(MAXA(P17+Q17,Q17+R17,P17+R17,P17,Q17,R17)&lt;=0,0,MAXA(P17+Q17,Q17+R17,P17+R17,P17,Q17,R17))</f>
        <v>52</v>
      </c>
      <c r="T17" s="108">
        <f>IF(K17="","",O17+S17)</f>
        <v>89</v>
      </c>
      <c r="U17" s="107">
        <f>IF(K17="","",IF(A17="H",10^(0.794358141*LOG(K17/174.393)^2)*T17,IF(A17="F",10^(0.794358141 * LOG(K17/174.393)^2)*T17,"")))</f>
        <v>152.22224062750786</v>
      </c>
      <c r="V17" s="119"/>
      <c r="W17" s="120"/>
      <c r="X17" s="62" t="str">
        <f>IF(A17="F",(IF(AND(J17&gt;2003,J17&lt;2007),VLOOKUP(K17,Feuil1!$H$11:$J$25,3))),IF(A17="H",(IF(AND(J17&gt;2003,J17&lt;2007),VLOOKUP(K17,Feuil1!$A$11:$G$29,3),VLOOKUP(K17,Feuil1!$A$11:$C$29,2)))))</f>
        <v>FM53</v>
      </c>
      <c r="Y17" s="65"/>
      <c r="Z17" s="47" t="e">
        <f>T17-HLOOKUP(X17,#REF!,2,FALSE)</f>
        <v>#REF!</v>
      </c>
      <c r="AA17" s="47" t="e">
        <f>T17-HLOOKUP(X17,#REF!,3,FALSE)</f>
        <v>#REF!</v>
      </c>
      <c r="AB17" s="47" t="e">
        <f>T17-HLOOKUP(X17,#REF!,4,FALSE)</f>
        <v>#REF!</v>
      </c>
      <c r="AC17" s="47" t="e">
        <f>T17-HLOOKUP(X17,#REF!,5,FALSE)</f>
        <v>#REF!</v>
      </c>
      <c r="AD17" s="47" t="e">
        <f>T17-HLOOKUP(X17,#REF!,6,FALSE)</f>
        <v>#REF!</v>
      </c>
      <c r="AE17" s="47" t="e">
        <f>T17-HLOOKUP(X17,#REF!,7,FALSE)</f>
        <v>#REF!</v>
      </c>
      <c r="AF17" s="47" t="e">
        <f>T17-HLOOKUP(X17,#REF!,8,FALSE)</f>
        <v>#REF!</v>
      </c>
      <c r="AG17" s="47" t="e">
        <f>T17-HLOOKUP(X17,#REF!,9,FALSE)</f>
        <v>#REF!</v>
      </c>
      <c r="AO17" s="16" t="e">
        <f t="shared" si="1"/>
        <v>#REF!</v>
      </c>
    </row>
    <row r="18" spans="1:41" s="16" customFormat="1" ht="20.25" customHeight="1" x14ac:dyDescent="0.2">
      <c r="A18" s="129" t="s">
        <v>77</v>
      </c>
      <c r="B18" s="26"/>
      <c r="C18" s="27"/>
      <c r="D18" s="80"/>
      <c r="E18" s="137"/>
      <c r="F18" s="28"/>
      <c r="G18" s="29"/>
      <c r="H18" s="134"/>
      <c r="I18" s="168"/>
      <c r="J18" s="131">
        <v>2006</v>
      </c>
      <c r="K18" s="30">
        <v>50.1</v>
      </c>
      <c r="L18" s="31">
        <v>25</v>
      </c>
      <c r="M18" s="31">
        <v>27</v>
      </c>
      <c r="N18" s="103"/>
      <c r="O18" s="114">
        <f>IF(MAXA(L18+M18,M18+N18,L18+N18,L18,M18,N18)&lt;=0,0,MAXA(L18+M18,M18+N18,L18+N18,L18,M18,N18))</f>
        <v>52</v>
      </c>
      <c r="P18" s="105">
        <v>30</v>
      </c>
      <c r="Q18" s="31">
        <v>32</v>
      </c>
      <c r="R18" s="103"/>
      <c r="S18" s="114">
        <f>IF(MAXA(P18+Q18,Q18+R18,P18+R18,P18,Q18,R18)&lt;=0,0,MAXA(P18+Q18,Q18+R18,P18+R18,P18,Q18,R18))</f>
        <v>62</v>
      </c>
      <c r="T18" s="109">
        <f t="shared" ref="T18:T19" si="5">IF(K18="","",O18+S18)</f>
        <v>114</v>
      </c>
      <c r="U18" s="107">
        <f>IF(K18="","",IF(A18="H",10^(0.794358141*LOG(K18/174.393)^2)*T18,IF(A18="F",10^(0.794358141 * LOG(K18/174.393)^2)*T18,"")))</f>
        <v>194.98129698354938</v>
      </c>
      <c r="V18" s="121"/>
      <c r="W18" s="122"/>
      <c r="X18" s="62" t="str">
        <f>IF(A18="F",(IF(AND(J18&gt;2003,J18&lt;2007),VLOOKUP(K18,Feuil1!$H$11:$J$25,3))),IF(A18="H",(IF(AND(J18&gt;2003,J18&lt;2007),VLOOKUP(K18,Feuil1!$A$11:$G$29,3),VLOOKUP(K18,Feuil1!$A$11:$C$29,2)))))</f>
        <v>FM53</v>
      </c>
      <c r="Y18" s="65"/>
      <c r="Z18" s="47" t="e">
        <f>T18-HLOOKUP(X18,#REF!,2,FALSE)</f>
        <v>#REF!</v>
      </c>
      <c r="AA18" s="47" t="e">
        <f>T18-HLOOKUP(X18,#REF!,3,FALSE)</f>
        <v>#REF!</v>
      </c>
      <c r="AB18" s="47" t="e">
        <f>T18-HLOOKUP(X18,#REF!,4,FALSE)</f>
        <v>#REF!</v>
      </c>
      <c r="AC18" s="47" t="e">
        <f>T18-HLOOKUP(X18,#REF!,5,FALSE)</f>
        <v>#REF!</v>
      </c>
      <c r="AD18" s="47" t="e">
        <f>T18-HLOOKUP(X18,#REF!,6,FALSE)</f>
        <v>#REF!</v>
      </c>
      <c r="AE18" s="47" t="e">
        <f>T18-HLOOKUP(X18,#REF!,7,FALSE)</f>
        <v>#REF!</v>
      </c>
      <c r="AF18" s="47" t="e">
        <f>T18-HLOOKUP(X18,#REF!,8,FALSE)</f>
        <v>#REF!</v>
      </c>
      <c r="AG18" s="47" t="e">
        <f>T18-HLOOKUP(X18,#REF!,9,FALSE)</f>
        <v>#REF!</v>
      </c>
      <c r="AO18" s="16" t="e">
        <f t="shared" si="1"/>
        <v>#REF!</v>
      </c>
    </row>
    <row r="19" spans="1:41" s="16" customFormat="1" ht="21" customHeight="1" thickBot="1" x14ac:dyDescent="0.25">
      <c r="A19" s="129" t="s">
        <v>77</v>
      </c>
      <c r="B19" s="38"/>
      <c r="C19" s="39"/>
      <c r="D19" s="81"/>
      <c r="E19" s="138"/>
      <c r="F19" s="40"/>
      <c r="G19" s="41"/>
      <c r="H19" s="135"/>
      <c r="I19" s="169"/>
      <c r="J19" s="132">
        <v>2004</v>
      </c>
      <c r="K19" s="42">
        <v>58</v>
      </c>
      <c r="L19" s="43">
        <v>30</v>
      </c>
      <c r="M19" s="43">
        <v>31</v>
      </c>
      <c r="N19" s="104"/>
      <c r="O19" s="115">
        <f>IF(MAXA(L19+M19,M19+N19,L19+N19,L19,M19,N19)&lt;=0,0,MAXA(L19+M19,M19+N19,L19+N19,L19,M19,N19))</f>
        <v>61</v>
      </c>
      <c r="P19" s="106">
        <v>34</v>
      </c>
      <c r="Q19" s="43">
        <v>35</v>
      </c>
      <c r="R19" s="104"/>
      <c r="S19" s="115">
        <f>IF(MAXA(P19+Q19,Q19+R19,P19+R19,P19,Q19,R19)&lt;=0,0,MAXA(P19+Q19,Q19+R19,P19+R19,P19,Q19,R19))</f>
        <v>69</v>
      </c>
      <c r="T19" s="110">
        <f t="shared" si="5"/>
        <v>130</v>
      </c>
      <c r="U19" s="107">
        <f>IF(K19="","",IF(A19="H",10^(0.794358141*LOG(K19/174.393)^2)*T19,IF(A19="F",10^(0.794358141 * LOG(K19/174.393)^2)*T19,"")))</f>
        <v>197.47777613002313</v>
      </c>
      <c r="V19" s="123"/>
      <c r="W19" s="124"/>
      <c r="X19" s="62" t="str">
        <f>IF(A19="F",(IF(AND(J19&gt;2003,J19&lt;2007),VLOOKUP(K19,Feuil1!$H$11:$J$25,3))),IF(A19="H",(IF(AND(J19&gt;2003,J19&lt;2007),VLOOKUP(K19,Feuil1!$A$11:$C$29,3),VLOOKUP(K19,Feuil1!$A$11:$C$29,2)))))</f>
        <v>FM58</v>
      </c>
      <c r="Y19" s="65"/>
      <c r="Z19" s="47" t="e">
        <f>T19-HLOOKUP(X19,#REF!,2,FALSE)</f>
        <v>#REF!</v>
      </c>
      <c r="AA19" s="47" t="e">
        <f>T19-HLOOKUP(X19,#REF!,3,FALSE)</f>
        <v>#REF!</v>
      </c>
      <c r="AB19" s="47" t="e">
        <f>T19-HLOOKUP(X19,#REF!,4,FALSE)</f>
        <v>#REF!</v>
      </c>
      <c r="AC19" s="47" t="e">
        <f>T19-HLOOKUP(X19,#REF!,5,FALSE)</f>
        <v>#REF!</v>
      </c>
      <c r="AD19" s="47" t="e">
        <f>T19-HLOOKUP(X19,#REF!,6,FALSE)</f>
        <v>#REF!</v>
      </c>
      <c r="AE19" s="47" t="e">
        <f>T19-HLOOKUP(X19,#REF!,7,FALSE)</f>
        <v>#REF!</v>
      </c>
      <c r="AF19" s="47" t="e">
        <f>T19-HLOOKUP(X19,#REF!,8,FALSE)</f>
        <v>#REF!</v>
      </c>
      <c r="AG19" s="47" t="e">
        <f>T19-HLOOKUP(X19,#REF!,9,FALSE)</f>
        <v>#REF!</v>
      </c>
      <c r="AO19" s="16" t="e">
        <f t="shared" si="1"/>
        <v>#REF!</v>
      </c>
    </row>
    <row r="20" spans="1:41" s="16" customFormat="1" ht="24.75" thickTop="1" thickBot="1" x14ac:dyDescent="0.25">
      <c r="A20" s="15"/>
      <c r="B20" s="69" t="s">
        <v>79</v>
      </c>
      <c r="C20" s="66"/>
      <c r="D20" s="66"/>
      <c r="E20" s="66"/>
      <c r="F20" s="67"/>
      <c r="G20" s="68"/>
      <c r="H20" s="70"/>
      <c r="I20" s="167"/>
      <c r="J20" s="166" t="s">
        <v>76</v>
      </c>
      <c r="K20" s="166"/>
      <c r="L20" s="166"/>
      <c r="M20" s="166"/>
      <c r="N20" s="79">
        <f>IF(Y20="","",RANK(Y20,$AZ$7:$AZ$12,0))</f>
        <v>3</v>
      </c>
      <c r="O20" s="78"/>
      <c r="P20" s="71"/>
      <c r="Q20" s="71"/>
      <c r="R20" s="71"/>
      <c r="S20" s="72"/>
      <c r="T20" s="73" t="str">
        <f t="shared" si="0"/>
        <v/>
      </c>
      <c r="U20" s="74" t="str">
        <f>IF(K20="","",IF(A20="H",10^(0.784780654*LOG(K20/173.961)^2)*T20,IF(A20="F",10^(1.056683941 * LOG(K20/125.441)^2)*T20,"")))</f>
        <v/>
      </c>
      <c r="V20" s="75" t="str">
        <f>IF(K20="","",AO20)</f>
        <v/>
      </c>
      <c r="W20" s="76" t="str">
        <f>IF(K20="","",IF(AG20&gt;=0,AG20,IF(AF20&gt;=0,AF20,IF(AE20&gt;=0,AE20,IF(AD20&gt;=0,AD20,IF(AC20&gt;=0,AC20,IF(AB20&gt;=0,AB20,IF(AA20&gt;=0,AA20,Z20))))))))</f>
        <v/>
      </c>
      <c r="X20" s="77" t="str">
        <f>IF(K20="","",IF(A20="H",IF(OR(J20="SEN",J20&lt;90),VLOOKUP(K20,#REF!,5),IF(AND(J20&gt;89,J20&lt;93),VLOOKUP(K20,#REF!,4),IF(AND(J20&gt;89,J20&lt;92),VLOOKUP(K20,#REF!,3),IF(AND(J20&gt;91,J20&lt;96),VLOOKUP(K20,#REF!,3),VLOOKUP(K20,#REF!,2))))),IF(OR(J20="SEN",J20&lt;90),VLOOKUP(K20,#REF!,5),IF(AND(J20&gt;89,J20&lt;93),VLOOKUP(K20,#REF!,4),IF(AND(J20&gt;89,J20&lt;92),VLOOKUP(K20,#REF!,4),IF(AND(J20&gt;89,J20&lt;96),VLOOKUP(K20,#REF!,3),VLOOKUP(K20,#REF!,2)))))))</f>
        <v/>
      </c>
      <c r="Y20" s="63">
        <f>SUM(U21:U23)</f>
        <v>517.70854191230774</v>
      </c>
      <c r="Z20" s="47" t="e">
        <f>T20-HLOOKUP(X20,#REF!,2,FALSE)</f>
        <v>#VALUE!</v>
      </c>
      <c r="AA20" s="47" t="e">
        <f>T20-HLOOKUP(X20,#REF!,3,FALSE)</f>
        <v>#VALUE!</v>
      </c>
      <c r="AB20" s="47" t="e">
        <f>T20-HLOOKUP(X20,#REF!,4,FALSE)</f>
        <v>#VALUE!</v>
      </c>
      <c r="AC20" s="47" t="e">
        <f>T20-HLOOKUP(X20,#REF!,5,FALSE)</f>
        <v>#VALUE!</v>
      </c>
      <c r="AD20" s="47" t="e">
        <f>T20-HLOOKUP(X20,#REF!,6,FALSE)</f>
        <v>#VALUE!</v>
      </c>
      <c r="AE20" s="47" t="e">
        <f>T20-HLOOKUP(X20,#REF!,7,FALSE)</f>
        <v>#VALUE!</v>
      </c>
      <c r="AF20" s="47" t="e">
        <f>T20-HLOOKUP(X20,#REF!,8,FALSE)</f>
        <v>#VALUE!</v>
      </c>
      <c r="AG20" s="47" t="e">
        <f>T20-HLOOKUP(X20,#REF!,9,FALSE)</f>
        <v>#VALUE!</v>
      </c>
      <c r="AO20" s="16" t="e">
        <f t="shared" si="1"/>
        <v>#VALUE!</v>
      </c>
    </row>
    <row r="21" spans="1:41" s="16" customFormat="1" ht="20.25" customHeight="1" x14ac:dyDescent="0.2">
      <c r="A21" s="128" t="s">
        <v>77</v>
      </c>
      <c r="B21" s="26"/>
      <c r="C21" s="27"/>
      <c r="D21" s="80"/>
      <c r="E21" s="136"/>
      <c r="F21" s="34"/>
      <c r="G21" s="35"/>
      <c r="H21" s="133"/>
      <c r="I21" s="168"/>
      <c r="J21" s="130">
        <v>2003</v>
      </c>
      <c r="K21" s="36">
        <v>56</v>
      </c>
      <c r="L21" s="37">
        <v>22</v>
      </c>
      <c r="M21" s="37">
        <v>23</v>
      </c>
      <c r="N21" s="102"/>
      <c r="O21" s="113">
        <f>IF(MAXA(L21+M21,M21+N21,L21+N21,L21,M21,N21)&lt;=0,0,MAXA(L21+M21,M21+N21,L21+N21,L21,M21,N21))</f>
        <v>45</v>
      </c>
      <c r="P21" s="125">
        <v>25</v>
      </c>
      <c r="Q21" s="126">
        <v>27</v>
      </c>
      <c r="R21" s="127"/>
      <c r="S21" s="113">
        <f>IF(MAXA(P21+Q21,Q21+R21,P21+R21,P21,Q21,R21)&lt;=0,0,MAXA(P21+Q21,Q21+R21,P21+R21,P21,Q21,R21))</f>
        <v>52</v>
      </c>
      <c r="T21" s="108">
        <f>IF(K21="","",O21+S21)</f>
        <v>97</v>
      </c>
      <c r="U21" s="107">
        <f>IF(K21="","",IF(A21="H",10^(0.794358141*LOG(K21/174.393)^2)*T21,IF(A21="F",10^(0.794358141 * LOG(K21/174.393)^2)*T21,"")))</f>
        <v>151.39337797458202</v>
      </c>
      <c r="V21" s="119"/>
      <c r="W21" s="120"/>
      <c r="X21" s="62" t="b">
        <f>IF(A21="F",(IF(AND(J21&gt;2003,J21&lt;2007),VLOOKUP(K21,Feuil1!$H$11:$J$25,3))),IF(A21="H",(IF(AND(J21&gt;2003,J21&lt;2007),VLOOKUP(K21,Feuil1!$A$11:$G$29,3),VLOOKUP(K21,Feuil1!$A$11:$C$29,2)))))</f>
        <v>0</v>
      </c>
      <c r="Y21" s="65"/>
      <c r="Z21" s="47" t="e">
        <f>T21-HLOOKUP(X21,#REF!,2,FALSE)</f>
        <v>#REF!</v>
      </c>
      <c r="AA21" s="47" t="e">
        <f>T21-HLOOKUP(X21,#REF!,3,FALSE)</f>
        <v>#REF!</v>
      </c>
      <c r="AB21" s="47" t="e">
        <f>T21-HLOOKUP(X21,#REF!,4,FALSE)</f>
        <v>#REF!</v>
      </c>
      <c r="AC21" s="47" t="e">
        <f>T21-HLOOKUP(X21,#REF!,5,FALSE)</f>
        <v>#REF!</v>
      </c>
      <c r="AD21" s="47" t="e">
        <f>T21-HLOOKUP(X21,#REF!,6,FALSE)</f>
        <v>#REF!</v>
      </c>
      <c r="AE21" s="47" t="e">
        <f>T21-HLOOKUP(X21,#REF!,7,FALSE)</f>
        <v>#REF!</v>
      </c>
      <c r="AF21" s="47" t="e">
        <f>T21-HLOOKUP(X21,#REF!,8,FALSE)</f>
        <v>#REF!</v>
      </c>
      <c r="AG21" s="47" t="e">
        <f>T21-HLOOKUP(X21,#REF!,9,FALSE)</f>
        <v>#REF!</v>
      </c>
      <c r="AO21" s="16" t="e">
        <f t="shared" si="1"/>
        <v>#REF!</v>
      </c>
    </row>
    <row r="22" spans="1:41" s="16" customFormat="1" ht="20.25" customHeight="1" x14ac:dyDescent="0.2">
      <c r="A22" s="129" t="s">
        <v>89</v>
      </c>
      <c r="B22" s="26"/>
      <c r="C22" s="27"/>
      <c r="D22" s="80"/>
      <c r="E22" s="137"/>
      <c r="F22" s="28"/>
      <c r="G22" s="29"/>
      <c r="H22" s="134"/>
      <c r="I22" s="168"/>
      <c r="J22" s="131">
        <v>2006</v>
      </c>
      <c r="K22" s="30">
        <v>60</v>
      </c>
      <c r="L22" s="31">
        <v>25</v>
      </c>
      <c r="M22" s="31">
        <v>27</v>
      </c>
      <c r="N22" s="103"/>
      <c r="O22" s="114">
        <f>IF(MAXA(L22+M22,M22+N22,L22+N22,L22,M22,N22)&lt;=0,0,MAXA(L22+M22,M22+N22,L22+N22,L22,M22,N22))</f>
        <v>52</v>
      </c>
      <c r="P22" s="105">
        <v>30</v>
      </c>
      <c r="Q22" s="31">
        <v>32</v>
      </c>
      <c r="R22" s="103"/>
      <c r="S22" s="114">
        <f>IF(MAXA(P22+Q22,Q22+R22,P22+R22,P22,Q22,R22)&lt;=0,0,MAXA(P22+Q22,Q22+R22,P22+R22,P22,Q22,R22))</f>
        <v>62</v>
      </c>
      <c r="T22" s="109">
        <f t="shared" ref="T22:T23" si="6">IF(K22="","",O22+S22)</f>
        <v>114</v>
      </c>
      <c r="U22" s="107">
        <f>IF(K22="","",IF(A22="H",10^(0.794358141*LOG(K22/174.393)^2)*T22,IF(A22="F",10^(0.794358141 * LOG(K22/174.393)^2)*T22,"")))</f>
        <v>168.83738780770253</v>
      </c>
      <c r="V22" s="121"/>
      <c r="W22" s="122"/>
      <c r="X22" s="62" t="str">
        <f>IF(A22="F",(IF(AND(J22&gt;2003,J22&lt;2007),VLOOKUP(K22,Feuil1!$H$11:$J$25,3))),IF(A22="H",(IF(AND(J22&gt;2003,J22&lt;2007),VLOOKUP(K22,Feuil1!$A$11:$G$29,3),VLOOKUP(K22,Feuil1!$A$11:$C$29,2)))))</f>
        <v>M62</v>
      </c>
      <c r="Y22" s="65"/>
      <c r="Z22" s="47" t="e">
        <f>T22-HLOOKUP(X22,#REF!,2,FALSE)</f>
        <v>#REF!</v>
      </c>
      <c r="AA22" s="47" t="e">
        <f>T22-HLOOKUP(X22,#REF!,3,FALSE)</f>
        <v>#REF!</v>
      </c>
      <c r="AB22" s="47" t="e">
        <f>T22-HLOOKUP(X22,#REF!,4,FALSE)</f>
        <v>#REF!</v>
      </c>
      <c r="AC22" s="47" t="e">
        <f>T22-HLOOKUP(X22,#REF!,5,FALSE)</f>
        <v>#REF!</v>
      </c>
      <c r="AD22" s="47" t="e">
        <f>T22-HLOOKUP(X22,#REF!,6,FALSE)</f>
        <v>#REF!</v>
      </c>
      <c r="AE22" s="47" t="e">
        <f>T22-HLOOKUP(X22,#REF!,7,FALSE)</f>
        <v>#REF!</v>
      </c>
      <c r="AF22" s="47" t="e">
        <f>T22-HLOOKUP(X22,#REF!,8,FALSE)</f>
        <v>#REF!</v>
      </c>
      <c r="AG22" s="47" t="e">
        <f>T22-HLOOKUP(X22,#REF!,9,FALSE)</f>
        <v>#REF!</v>
      </c>
      <c r="AO22" s="16" t="e">
        <f t="shared" si="1"/>
        <v>#REF!</v>
      </c>
    </row>
    <row r="23" spans="1:41" s="16" customFormat="1" ht="21" customHeight="1" thickBot="1" x14ac:dyDescent="0.25">
      <c r="A23" s="129" t="s">
        <v>89</v>
      </c>
      <c r="B23" s="38"/>
      <c r="C23" s="39"/>
      <c r="D23" s="81"/>
      <c r="E23" s="138"/>
      <c r="F23" s="40"/>
      <c r="G23" s="41"/>
      <c r="H23" s="135"/>
      <c r="I23" s="169"/>
      <c r="J23" s="132">
        <v>2005</v>
      </c>
      <c r="K23" s="42">
        <v>58</v>
      </c>
      <c r="L23" s="43">
        <v>30</v>
      </c>
      <c r="M23" s="43">
        <v>31</v>
      </c>
      <c r="N23" s="104"/>
      <c r="O23" s="115">
        <f>IF(MAXA(L23+M23,M23+N23,L23+N23,L23,M23,N23)&lt;=0,0,MAXA(L23+M23,M23+N23,L23+N23,L23,M23,N23))</f>
        <v>61</v>
      </c>
      <c r="P23" s="106">
        <v>34</v>
      </c>
      <c r="Q23" s="43">
        <v>35</v>
      </c>
      <c r="R23" s="104"/>
      <c r="S23" s="115">
        <f>IF(MAXA(P23+Q23,Q23+R23,P23+R23,P23,Q23,R23)&lt;=0,0,MAXA(P23+Q23,Q23+R23,P23+R23,P23,Q23,R23))</f>
        <v>69</v>
      </c>
      <c r="T23" s="110">
        <f t="shared" si="6"/>
        <v>130</v>
      </c>
      <c r="U23" s="107">
        <f>IF(K23="","",IF(A23="H",10^(0.794358141*LOG(K23/174.393)^2)*T23,IF(A23="F",10^(0.794358141 * LOG(K23/174.393)^2)*T23,"")))</f>
        <v>197.47777613002313</v>
      </c>
      <c r="V23" s="123"/>
      <c r="W23" s="124"/>
      <c r="X23" s="62" t="str">
        <f>IF(A23="F",(IF(AND(J23&gt;2003,J23&lt;2007),VLOOKUP(K23,Feuil1!$H$11:$J$25,3))),IF(A23="H",(IF(AND(J23&gt;2003,J23&lt;2007),VLOOKUP(K23,Feuil1!$A$11:$C$29,3),VLOOKUP(K23,Feuil1!$A$11:$C$29,2)))))</f>
        <v>M62</v>
      </c>
      <c r="Y23" s="65"/>
      <c r="Z23" s="47" t="e">
        <f>T23-HLOOKUP(X23,#REF!,2,FALSE)</f>
        <v>#REF!</v>
      </c>
      <c r="AA23" s="47" t="e">
        <f>T23-HLOOKUP(X23,#REF!,3,FALSE)</f>
        <v>#REF!</v>
      </c>
      <c r="AB23" s="47" t="e">
        <f>T23-HLOOKUP(X23,#REF!,4,FALSE)</f>
        <v>#REF!</v>
      </c>
      <c r="AC23" s="47" t="e">
        <f>T23-HLOOKUP(X23,#REF!,5,FALSE)</f>
        <v>#REF!</v>
      </c>
      <c r="AD23" s="47" t="e">
        <f>T23-HLOOKUP(X23,#REF!,6,FALSE)</f>
        <v>#REF!</v>
      </c>
      <c r="AE23" s="47" t="e">
        <f>T23-HLOOKUP(X23,#REF!,7,FALSE)</f>
        <v>#REF!</v>
      </c>
      <c r="AF23" s="47" t="e">
        <f>T23-HLOOKUP(X23,#REF!,8,FALSE)</f>
        <v>#REF!</v>
      </c>
      <c r="AG23" s="47" t="e">
        <f>T23-HLOOKUP(X23,#REF!,9,FALSE)</f>
        <v>#REF!</v>
      </c>
      <c r="AO23" s="16" t="e">
        <f t="shared" si="1"/>
        <v>#REF!</v>
      </c>
    </row>
    <row r="24" spans="1:41" s="16" customFormat="1" ht="24.75" thickTop="1" thickBot="1" x14ac:dyDescent="0.25">
      <c r="A24" s="15"/>
      <c r="B24" s="69" t="s">
        <v>79</v>
      </c>
      <c r="C24" s="66"/>
      <c r="D24" s="66"/>
      <c r="E24" s="66"/>
      <c r="F24" s="67"/>
      <c r="G24" s="68"/>
      <c r="H24" s="70"/>
      <c r="I24" s="167"/>
      <c r="J24" s="166" t="s">
        <v>76</v>
      </c>
      <c r="K24" s="166"/>
      <c r="L24" s="166"/>
      <c r="M24" s="166"/>
      <c r="N24" s="79">
        <f>IF(Y24="","",RANK(Y24,$AZ$7:$AZ$12,0))</f>
        <v>4</v>
      </c>
      <c r="O24" s="78"/>
      <c r="P24" s="71"/>
      <c r="Q24" s="71"/>
      <c r="R24" s="71"/>
      <c r="S24" s="72"/>
      <c r="T24" s="73" t="str">
        <f t="shared" si="0"/>
        <v/>
      </c>
      <c r="U24" s="74" t="str">
        <f>IF(K24="","",IF(A24="H",10^(0.784780654*LOG(K24/173.961)^2)*T24,IF(A24="F",10^(1.056683941 * LOG(K24/125.441)^2)*T24,"")))</f>
        <v/>
      </c>
      <c r="V24" s="75" t="str">
        <f>IF(K24="","",AO24)</f>
        <v/>
      </c>
      <c r="W24" s="76" t="str">
        <f>IF(K24="","",IF(AG24&gt;=0,AG24,IF(AF24&gt;=0,AF24,IF(AE24&gt;=0,AE24,IF(AD24&gt;=0,AD24,IF(AC24&gt;=0,AC24,IF(AB24&gt;=0,AB24,IF(AA24&gt;=0,AA24,Z24))))))))</f>
        <v/>
      </c>
      <c r="X24" s="77" t="str">
        <f>IF(K24="","",IF(A24="H",IF(OR(J24="SEN",J24&lt;90),VLOOKUP(K24,#REF!,5),IF(AND(J24&gt;89,J24&lt;93),VLOOKUP(K24,#REF!,4),IF(AND(J24&gt;89,J24&lt;92),VLOOKUP(K24,#REF!,3),IF(AND(J24&gt;91,J24&lt;96),VLOOKUP(K24,#REF!,3),VLOOKUP(K24,#REF!,2))))),IF(OR(J24="SEN",J24&lt;90),VLOOKUP(K24,#REF!,5),IF(AND(J24&gt;89,J24&lt;93),VLOOKUP(K24,#REF!,4),IF(AND(J24&gt;89,J24&lt;92),VLOOKUP(K24,#REF!,4),IF(AND(J24&gt;89,J24&lt;96),VLOOKUP(K24,#REF!,3),VLOOKUP(K24,#REF!,2)))))))</f>
        <v/>
      </c>
      <c r="Y24" s="63">
        <f>SUM(U25:U27)</f>
        <v>513.02627249041336</v>
      </c>
      <c r="Z24" s="47" t="e">
        <f>T24-HLOOKUP(X24,#REF!,2,FALSE)</f>
        <v>#VALUE!</v>
      </c>
      <c r="AA24" s="47" t="e">
        <f>T24-HLOOKUP(X24,#REF!,3,FALSE)</f>
        <v>#VALUE!</v>
      </c>
      <c r="AB24" s="47" t="e">
        <f>T24-HLOOKUP(X24,#REF!,4,FALSE)</f>
        <v>#VALUE!</v>
      </c>
      <c r="AC24" s="47" t="e">
        <f>T24-HLOOKUP(X24,#REF!,5,FALSE)</f>
        <v>#VALUE!</v>
      </c>
      <c r="AD24" s="47" t="e">
        <f>T24-HLOOKUP(X24,#REF!,6,FALSE)</f>
        <v>#VALUE!</v>
      </c>
      <c r="AE24" s="47" t="e">
        <f>T24-HLOOKUP(X24,#REF!,7,FALSE)</f>
        <v>#VALUE!</v>
      </c>
      <c r="AF24" s="47" t="e">
        <f>T24-HLOOKUP(X24,#REF!,8,FALSE)</f>
        <v>#VALUE!</v>
      </c>
      <c r="AG24" s="47" t="e">
        <f>T24-HLOOKUP(X24,#REF!,9,FALSE)</f>
        <v>#VALUE!</v>
      </c>
      <c r="AO24" s="16" t="e">
        <f t="shared" si="1"/>
        <v>#VALUE!</v>
      </c>
    </row>
    <row r="25" spans="1:41" s="16" customFormat="1" ht="20.25" customHeight="1" x14ac:dyDescent="0.2">
      <c r="A25" s="128" t="s">
        <v>89</v>
      </c>
      <c r="B25" s="26"/>
      <c r="C25" s="27"/>
      <c r="D25" s="80"/>
      <c r="E25" s="136"/>
      <c r="F25" s="34"/>
      <c r="G25" s="35"/>
      <c r="H25" s="133"/>
      <c r="I25" s="168"/>
      <c r="J25" s="130">
        <v>2004</v>
      </c>
      <c r="K25" s="36">
        <v>56</v>
      </c>
      <c r="L25" s="37">
        <v>20</v>
      </c>
      <c r="M25" s="37">
        <v>22</v>
      </c>
      <c r="N25" s="102"/>
      <c r="O25" s="113">
        <f>IF(MAXA(L25+M25,M25+N25,L25+N25,L25,M25,N25)&lt;=0,0,MAXA(L25+M25,M25+N25,L25+N25,L25,M25,N25))</f>
        <v>42</v>
      </c>
      <c r="P25" s="125">
        <v>25</v>
      </c>
      <c r="Q25" s="126">
        <v>27</v>
      </c>
      <c r="R25" s="127"/>
      <c r="S25" s="113">
        <f>IF(MAXA(P25+Q25,Q25+R25,P25+R25,P25,Q25,R25)&lt;=0,0,MAXA(P25+Q25,Q25+R25,P25+R25,P25,Q25,R25))</f>
        <v>52</v>
      </c>
      <c r="T25" s="108">
        <f>IF(K25="","",O25+S25)</f>
        <v>94</v>
      </c>
      <c r="U25" s="107">
        <f>IF(K25="","",IF(A25="H",10^(0.794358141*LOG(K25/174.393)^2)*T25,IF(A25="F",10^(0.794358141 * LOG(K25/174.393)^2)*T25,"")))</f>
        <v>146.71110855268773</v>
      </c>
      <c r="V25" s="119"/>
      <c r="W25" s="120"/>
      <c r="X25" s="62" t="str">
        <f>IF(A25="F",(IF(AND(J25&gt;2003,J25&lt;2007),VLOOKUP(K25,Feuil1!$H$11:$J$25,3))),IF(A25="H",(IF(AND(J25&gt;2003,J25&lt;2007),VLOOKUP(K25,Feuil1!$A$11:$G$29,3),VLOOKUP(K25,Feuil1!$A$11:$C$29,2)))))</f>
        <v>M56</v>
      </c>
      <c r="Y25" s="65"/>
      <c r="Z25" s="47" t="e">
        <f>T25-HLOOKUP(X25,#REF!,2,FALSE)</f>
        <v>#REF!</v>
      </c>
      <c r="AA25" s="47" t="e">
        <f>T25-HLOOKUP(X25,#REF!,3,FALSE)</f>
        <v>#REF!</v>
      </c>
      <c r="AB25" s="47" t="e">
        <f>T25-HLOOKUP(X25,#REF!,4,FALSE)</f>
        <v>#REF!</v>
      </c>
      <c r="AC25" s="47" t="e">
        <f>T25-HLOOKUP(X25,#REF!,5,FALSE)</f>
        <v>#REF!</v>
      </c>
      <c r="AD25" s="47" t="e">
        <f>T25-HLOOKUP(X25,#REF!,6,FALSE)</f>
        <v>#REF!</v>
      </c>
      <c r="AE25" s="47" t="e">
        <f>T25-HLOOKUP(X25,#REF!,7,FALSE)</f>
        <v>#REF!</v>
      </c>
      <c r="AF25" s="47" t="e">
        <f>T25-HLOOKUP(X25,#REF!,8,FALSE)</f>
        <v>#REF!</v>
      </c>
      <c r="AG25" s="47" t="e">
        <f>T25-HLOOKUP(X25,#REF!,9,FALSE)</f>
        <v>#REF!</v>
      </c>
      <c r="AO25" s="16" t="e">
        <f t="shared" si="1"/>
        <v>#REF!</v>
      </c>
    </row>
    <row r="26" spans="1:41" s="16" customFormat="1" ht="20.25" customHeight="1" x14ac:dyDescent="0.2">
      <c r="A26" s="129" t="s">
        <v>77</v>
      </c>
      <c r="B26" s="26"/>
      <c r="C26" s="27"/>
      <c r="D26" s="80"/>
      <c r="E26" s="137"/>
      <c r="F26" s="28"/>
      <c r="G26" s="29"/>
      <c r="H26" s="134"/>
      <c r="I26" s="168"/>
      <c r="J26" s="131">
        <v>2003</v>
      </c>
      <c r="K26" s="30">
        <v>60</v>
      </c>
      <c r="L26" s="31">
        <v>25</v>
      </c>
      <c r="M26" s="31">
        <v>27</v>
      </c>
      <c r="N26" s="103"/>
      <c r="O26" s="114">
        <f>IF(MAXA(L26+M26,M26+N26,L26+N26,L26,M26,N26)&lt;=0,0,MAXA(L26+M26,M26+N26,L26+N26,L26,M26,N26))</f>
        <v>52</v>
      </c>
      <c r="P26" s="105">
        <v>30</v>
      </c>
      <c r="Q26" s="31">
        <v>32</v>
      </c>
      <c r="R26" s="103"/>
      <c r="S26" s="114">
        <f>IF(MAXA(P26+Q26,Q26+R26,P26+R26,P26,Q26,R26)&lt;=0,0,MAXA(P26+Q26,Q26+R26,P26+R26,P26,Q26,R26))</f>
        <v>62</v>
      </c>
      <c r="T26" s="109">
        <f t="shared" ref="T26:T27" si="7">IF(K26="","",O26+S26)</f>
        <v>114</v>
      </c>
      <c r="U26" s="107">
        <f>IF(K26="","",IF(A26="H",10^(0.794358141*LOG(K26/174.393)^2)*T26,IF(A26="F",10^(0.794358141 * LOG(K26/174.393)^2)*T26,"")))</f>
        <v>168.83738780770253</v>
      </c>
      <c r="V26" s="121"/>
      <c r="W26" s="122"/>
      <c r="X26" s="62" t="b">
        <f>IF(A26="F",(IF(AND(J26&gt;2003,J26&lt;2007),VLOOKUP(K26,Feuil1!$H$11:$J$25,3))),IF(A26="H",(IF(AND(J26&gt;2003,J26&lt;2007),VLOOKUP(K26,Feuil1!$A$11:$G$29,3),VLOOKUP(K26,Feuil1!$A$11:$C$29,2)))))</f>
        <v>0</v>
      </c>
      <c r="Y26" s="65"/>
      <c r="Z26" s="47" t="e">
        <f>T26-HLOOKUP(X26,#REF!,2,FALSE)</f>
        <v>#REF!</v>
      </c>
      <c r="AA26" s="47" t="e">
        <f>T26-HLOOKUP(X26,#REF!,3,FALSE)</f>
        <v>#REF!</v>
      </c>
      <c r="AB26" s="47" t="e">
        <f>T26-HLOOKUP(X26,#REF!,4,FALSE)</f>
        <v>#REF!</v>
      </c>
      <c r="AC26" s="47" t="e">
        <f>T26-HLOOKUP(X26,#REF!,5,FALSE)</f>
        <v>#REF!</v>
      </c>
      <c r="AD26" s="47" t="e">
        <f>T26-HLOOKUP(X26,#REF!,6,FALSE)</f>
        <v>#REF!</v>
      </c>
      <c r="AE26" s="47" t="e">
        <f>T26-HLOOKUP(X26,#REF!,7,FALSE)</f>
        <v>#REF!</v>
      </c>
      <c r="AF26" s="47" t="e">
        <f>T26-HLOOKUP(X26,#REF!,8,FALSE)</f>
        <v>#REF!</v>
      </c>
      <c r="AG26" s="47" t="e">
        <f>T26-HLOOKUP(X26,#REF!,9,FALSE)</f>
        <v>#REF!</v>
      </c>
      <c r="AO26" s="16" t="e">
        <f t="shared" si="1"/>
        <v>#REF!</v>
      </c>
    </row>
    <row r="27" spans="1:41" s="16" customFormat="1" ht="21" customHeight="1" thickBot="1" x14ac:dyDescent="0.25">
      <c r="A27" s="129" t="s">
        <v>89</v>
      </c>
      <c r="B27" s="38"/>
      <c r="C27" s="39"/>
      <c r="D27" s="81"/>
      <c r="E27" s="138"/>
      <c r="F27" s="40"/>
      <c r="G27" s="41"/>
      <c r="H27" s="135"/>
      <c r="I27" s="169"/>
      <c r="J27" s="132">
        <v>2002</v>
      </c>
      <c r="K27" s="42">
        <v>58</v>
      </c>
      <c r="L27" s="43">
        <v>30</v>
      </c>
      <c r="M27" s="43">
        <v>31</v>
      </c>
      <c r="N27" s="104"/>
      <c r="O27" s="115">
        <f>IF(MAXA(L27+M27,M27+N27,L27+N27,L27,M27,N27)&lt;=0,0,MAXA(L27+M27,M27+N27,L27+N27,L27,M27,N27))</f>
        <v>61</v>
      </c>
      <c r="P27" s="106">
        <v>34</v>
      </c>
      <c r="Q27" s="43">
        <v>35</v>
      </c>
      <c r="R27" s="104"/>
      <c r="S27" s="115">
        <f>IF(MAXA(P27+Q27,Q27+R27,P27+R27,P27,Q27,R27)&lt;=0,0,MAXA(P27+Q27,Q27+R27,P27+R27,P27,Q27,R27))</f>
        <v>69</v>
      </c>
      <c r="T27" s="110">
        <f t="shared" si="7"/>
        <v>130</v>
      </c>
      <c r="U27" s="147">
        <f>IF(K27="","",IF(A27="H",10^(0.794358141*LOG(K27/174.393)^2)*T27,IF(A27="F",10^(0.794358141 * LOG(K27/174.393)^2)*T27,"")))</f>
        <v>197.47777613002313</v>
      </c>
      <c r="V27" s="123"/>
      <c r="W27" s="124"/>
      <c r="X27" s="62" t="str">
        <f>IF(A27="F",(IF(AND(J27&gt;2003,J27&lt;2007),VLOOKUP(K27,Feuil1!$H$11:$J$25,3))),IF(A27="H",(IF(AND(J27&gt;2003,J27&lt;2007),VLOOKUP(K27,Feuil1!$A$11:$C$29,3),VLOOKUP(K27,Feuil1!$A$11:$C$29,2)))))</f>
        <v>NON</v>
      </c>
      <c r="Y27" s="65"/>
      <c r="Z27" s="47" t="e">
        <f>T27-HLOOKUP(X27,#REF!,2,FALSE)</f>
        <v>#REF!</v>
      </c>
      <c r="AA27" s="47" t="e">
        <f>T27-HLOOKUP(X27,#REF!,3,FALSE)</f>
        <v>#REF!</v>
      </c>
      <c r="AB27" s="47" t="e">
        <f>T27-HLOOKUP(X27,#REF!,4,FALSE)</f>
        <v>#REF!</v>
      </c>
      <c r="AC27" s="47" t="e">
        <f>T27-HLOOKUP(X27,#REF!,5,FALSE)</f>
        <v>#REF!</v>
      </c>
      <c r="AD27" s="47" t="e">
        <f>T27-HLOOKUP(X27,#REF!,6,FALSE)</f>
        <v>#REF!</v>
      </c>
      <c r="AE27" s="47" t="e">
        <f>T27-HLOOKUP(X27,#REF!,7,FALSE)</f>
        <v>#REF!</v>
      </c>
      <c r="AF27" s="47" t="e">
        <f>T27-HLOOKUP(X27,#REF!,8,FALSE)</f>
        <v>#REF!</v>
      </c>
      <c r="AG27" s="47" t="e">
        <f>T27-HLOOKUP(X27,#REF!,9,FALSE)</f>
        <v>#REF!</v>
      </c>
      <c r="AO27" s="16" t="e">
        <f t="shared" si="1"/>
        <v>#REF!</v>
      </c>
    </row>
    <row r="28" spans="1:41" s="16" customFormat="1" ht="15.75" x14ac:dyDescent="0.2">
      <c r="A28" s="17"/>
      <c r="B28" s="87"/>
      <c r="C28" s="17"/>
      <c r="D28" s="10"/>
      <c r="E28" s="48"/>
      <c r="F28" s="18"/>
      <c r="G28" s="18"/>
      <c r="H28" s="19"/>
      <c r="I28" s="19"/>
      <c r="J28" s="20"/>
      <c r="K28" s="21"/>
      <c r="L28" s="22"/>
      <c r="M28" s="23" t="s">
        <v>13</v>
      </c>
      <c r="N28" s="23" t="s">
        <v>13</v>
      </c>
      <c r="W28" s="49"/>
      <c r="X28" s="83"/>
      <c r="Y28" s="84"/>
    </row>
    <row r="29" spans="1:41" s="16" customFormat="1" ht="15.75" customHeight="1" x14ac:dyDescent="0.2">
      <c r="A29" s="17"/>
      <c r="B29" s="88"/>
      <c r="D29" s="9" t="s">
        <v>69</v>
      </c>
      <c r="F29" s="48"/>
      <c r="G29" s="48"/>
      <c r="I29" s="48" t="s">
        <v>70</v>
      </c>
      <c r="K29" s="9"/>
      <c r="M29" s="9"/>
      <c r="N29" s="9"/>
      <c r="O29" s="9"/>
      <c r="P29" s="48" t="s">
        <v>70</v>
      </c>
      <c r="Q29" s="48"/>
      <c r="R29" s="48" t="s">
        <v>13</v>
      </c>
      <c r="S29" s="89"/>
      <c r="U29" s="50"/>
      <c r="V29" s="48" t="s">
        <v>70</v>
      </c>
      <c r="W29" s="49"/>
      <c r="X29" s="17"/>
      <c r="Y29" s="85"/>
    </row>
    <row r="30" spans="1:41" s="16" customFormat="1" ht="33.75" customHeight="1" x14ac:dyDescent="0.2">
      <c r="A30" s="17"/>
      <c r="B30" s="88"/>
      <c r="C30" s="7" t="s">
        <v>71</v>
      </c>
      <c r="D30" s="172"/>
      <c r="E30" s="172"/>
      <c r="F30" s="172"/>
      <c r="G30" s="6" t="s">
        <v>13</v>
      </c>
      <c r="H30" s="7" t="s">
        <v>71</v>
      </c>
      <c r="I30" s="148"/>
      <c r="K30" s="6" t="s">
        <v>13</v>
      </c>
      <c r="L30" s="6"/>
      <c r="M30" s="6"/>
      <c r="N30" s="7" t="s">
        <v>71</v>
      </c>
      <c r="O30" s="173"/>
      <c r="P30" s="173"/>
      <c r="Q30" s="173"/>
      <c r="R30" s="173"/>
      <c r="S30" s="8"/>
      <c r="T30" s="7" t="s">
        <v>71</v>
      </c>
      <c r="U30" s="172"/>
      <c r="V30" s="172"/>
      <c r="W30" s="172"/>
      <c r="X30" s="17"/>
      <c r="Y30" s="85"/>
    </row>
    <row r="31" spans="1:41" s="16" customFormat="1" ht="33.75" customHeight="1" x14ac:dyDescent="0.2">
      <c r="A31" s="17"/>
      <c r="B31" s="88"/>
      <c r="C31" s="7" t="s">
        <v>72</v>
      </c>
      <c r="D31" s="174"/>
      <c r="E31" s="174"/>
      <c r="F31" s="174"/>
      <c r="G31" s="9" t="s">
        <v>13</v>
      </c>
      <c r="H31" s="7" t="s">
        <v>72</v>
      </c>
      <c r="I31" s="148"/>
      <c r="K31" s="9" t="s">
        <v>13</v>
      </c>
      <c r="L31" s="9"/>
      <c r="M31" s="9"/>
      <c r="N31" s="7" t="s">
        <v>72</v>
      </c>
      <c r="O31" s="175"/>
      <c r="P31" s="175"/>
      <c r="Q31" s="175"/>
      <c r="R31" s="175"/>
      <c r="S31" s="8"/>
      <c r="T31" s="7" t="s">
        <v>72</v>
      </c>
      <c r="U31" s="172"/>
      <c r="V31" s="172"/>
      <c r="W31" s="172"/>
      <c r="X31" s="17"/>
      <c r="Y31" s="85"/>
    </row>
    <row r="32" spans="1:41" s="16" customFormat="1" ht="15.75" customHeight="1" x14ac:dyDescent="0.2">
      <c r="A32" s="17"/>
      <c r="B32" s="88"/>
      <c r="W32" s="49"/>
      <c r="X32" s="17"/>
      <c r="Y32" s="85"/>
    </row>
    <row r="33" spans="1:25" s="16" customFormat="1" ht="12" customHeight="1" thickBot="1" x14ac:dyDescent="0.25">
      <c r="A33" s="17"/>
      <c r="B33" s="90"/>
      <c r="C33" s="91"/>
      <c r="D33" s="91"/>
      <c r="E33" s="92"/>
      <c r="F33" s="93"/>
      <c r="G33" s="93"/>
      <c r="H33" s="94"/>
      <c r="I33" s="94"/>
      <c r="J33" s="95"/>
      <c r="K33" s="96"/>
      <c r="L33" s="97"/>
      <c r="M33" s="98" t="s">
        <v>13</v>
      </c>
      <c r="N33" s="98" t="s">
        <v>13</v>
      </c>
      <c r="O33" s="99"/>
      <c r="P33" s="99"/>
      <c r="Q33" s="99"/>
      <c r="R33" s="99"/>
      <c r="S33" s="99"/>
      <c r="T33" s="99"/>
      <c r="U33" s="99"/>
      <c r="V33" s="99"/>
      <c r="W33" s="100"/>
      <c r="X33" s="91"/>
      <c r="Y33" s="86"/>
    </row>
    <row r="34" spans="1:25" s="16" customFormat="1" ht="13.5" thickTop="1" x14ac:dyDescent="0.2">
      <c r="A34" s="17"/>
      <c r="B34" s="17"/>
      <c r="C34" s="17"/>
      <c r="D34" s="17"/>
      <c r="I34" s="17"/>
      <c r="W34" s="49"/>
      <c r="X34" s="17"/>
    </row>
    <row r="35" spans="1:25" s="16" customFormat="1" x14ac:dyDescent="0.2">
      <c r="A35" s="17"/>
      <c r="B35" s="17"/>
      <c r="C35" s="17"/>
      <c r="D35" s="17"/>
      <c r="I35" s="17"/>
      <c r="W35" s="49"/>
      <c r="X35" s="17"/>
    </row>
    <row r="36" spans="1:25" s="16" customFormat="1" x14ac:dyDescent="0.2">
      <c r="A36" s="17"/>
      <c r="B36" s="17"/>
      <c r="C36" s="17"/>
      <c r="D36" s="17"/>
      <c r="I36" s="17"/>
      <c r="W36" s="49"/>
      <c r="X36" s="17"/>
    </row>
    <row r="37" spans="1:25" s="16" customFormat="1" x14ac:dyDescent="0.2">
      <c r="A37" s="17"/>
      <c r="B37" s="17"/>
      <c r="C37" s="17"/>
      <c r="D37" s="17"/>
      <c r="I37" s="17"/>
      <c r="W37" s="49"/>
      <c r="X37" s="17"/>
    </row>
    <row r="38" spans="1:25" s="16" customFormat="1" x14ac:dyDescent="0.2">
      <c r="A38" s="17"/>
      <c r="B38" s="17"/>
      <c r="C38" s="17"/>
      <c r="D38" s="17"/>
      <c r="I38" s="17"/>
      <c r="W38" s="49"/>
      <c r="X38" s="17"/>
    </row>
    <row r="39" spans="1:25" s="16" customFormat="1" x14ac:dyDescent="0.2">
      <c r="A39" s="17"/>
      <c r="B39" s="17"/>
      <c r="C39" s="17"/>
      <c r="D39" s="17"/>
      <c r="I39" s="17"/>
      <c r="W39" s="49"/>
      <c r="X39" s="17"/>
    </row>
    <row r="40" spans="1:25" s="16" customFormat="1" x14ac:dyDescent="0.2">
      <c r="A40" s="17"/>
      <c r="B40" s="17"/>
      <c r="C40" s="17"/>
      <c r="D40" s="17"/>
      <c r="I40" s="17"/>
      <c r="W40" s="49"/>
      <c r="X40" s="17"/>
    </row>
    <row r="41" spans="1:25" s="16" customFormat="1" x14ac:dyDescent="0.2">
      <c r="A41" s="17"/>
      <c r="B41" s="17"/>
      <c r="C41" s="17"/>
      <c r="D41" s="17"/>
      <c r="I41" s="17"/>
      <c r="W41" s="49"/>
      <c r="X41" s="17"/>
    </row>
    <row r="42" spans="1:25" s="16" customFormat="1" x14ac:dyDescent="0.2">
      <c r="A42" s="17"/>
      <c r="B42" s="17"/>
      <c r="C42" s="17"/>
      <c r="D42" s="17"/>
      <c r="I42" s="17"/>
      <c r="W42" s="49"/>
      <c r="X42" s="17"/>
    </row>
    <row r="43" spans="1:25" s="16" customFormat="1" x14ac:dyDescent="0.2">
      <c r="A43" s="17"/>
      <c r="B43" s="17"/>
      <c r="C43" s="17"/>
      <c r="D43" s="17"/>
      <c r="I43" s="17"/>
      <c r="W43" s="49"/>
      <c r="X43" s="17"/>
    </row>
    <row r="44" spans="1:25" s="16" customFormat="1" x14ac:dyDescent="0.2">
      <c r="A44" s="17"/>
      <c r="B44" s="17"/>
      <c r="C44" s="17"/>
      <c r="D44" s="17"/>
      <c r="I44" s="17"/>
      <c r="W44" s="49"/>
      <c r="X44" s="17"/>
    </row>
    <row r="45" spans="1:25" s="16" customFormat="1" x14ac:dyDescent="0.2">
      <c r="A45" s="17"/>
      <c r="B45" s="17"/>
      <c r="C45" s="17"/>
      <c r="D45" s="17"/>
      <c r="I45" s="17"/>
      <c r="W45" s="49"/>
      <c r="X45" s="17"/>
    </row>
    <row r="46" spans="1:25" s="16" customFormat="1" x14ac:dyDescent="0.2">
      <c r="A46" s="17"/>
      <c r="B46" s="17"/>
      <c r="C46" s="17"/>
      <c r="D46" s="17"/>
      <c r="I46" s="17"/>
      <c r="W46" s="49"/>
      <c r="X46" s="17"/>
    </row>
    <row r="47" spans="1:25" s="16" customFormat="1" x14ac:dyDescent="0.2">
      <c r="A47" s="17"/>
      <c r="B47" s="17"/>
      <c r="C47" s="17"/>
      <c r="D47" s="17"/>
      <c r="I47" s="17"/>
      <c r="W47" s="49"/>
      <c r="X47" s="17"/>
    </row>
    <row r="48" spans="1:25" s="16" customFormat="1" x14ac:dyDescent="0.2">
      <c r="A48" s="17"/>
      <c r="B48" s="17"/>
      <c r="C48" s="17"/>
      <c r="D48" s="17"/>
      <c r="I48" s="17"/>
      <c r="W48" s="49"/>
      <c r="X48" s="17"/>
    </row>
    <row r="49" spans="1:24" s="16" customFormat="1" x14ac:dyDescent="0.2">
      <c r="A49" s="17"/>
      <c r="B49" s="17"/>
      <c r="C49" s="17"/>
      <c r="D49" s="17"/>
      <c r="I49" s="17"/>
      <c r="W49" s="49"/>
      <c r="X49" s="17"/>
    </row>
    <row r="50" spans="1:24" s="16" customFormat="1" x14ac:dyDescent="0.2">
      <c r="A50" s="17"/>
      <c r="B50" s="17"/>
      <c r="C50" s="17"/>
      <c r="D50" s="17"/>
      <c r="I50" s="17"/>
      <c r="W50" s="49"/>
      <c r="X50" s="17"/>
    </row>
    <row r="51" spans="1:24" s="16" customFormat="1" x14ac:dyDescent="0.2">
      <c r="A51" s="17"/>
      <c r="B51" s="17"/>
      <c r="C51" s="17"/>
      <c r="D51" s="17"/>
      <c r="I51" s="17"/>
      <c r="W51" s="49"/>
      <c r="X51" s="17"/>
    </row>
    <row r="52" spans="1:24" s="16" customFormat="1" x14ac:dyDescent="0.2">
      <c r="A52" s="17"/>
      <c r="B52" s="17"/>
      <c r="C52" s="17"/>
      <c r="D52" s="17"/>
      <c r="I52" s="17"/>
      <c r="W52" s="49"/>
      <c r="X52" s="17"/>
    </row>
    <row r="53" spans="1:24" s="16" customFormat="1" x14ac:dyDescent="0.2">
      <c r="A53" s="17"/>
      <c r="B53" s="17"/>
      <c r="C53" s="17"/>
      <c r="D53" s="17"/>
      <c r="I53" s="17"/>
      <c r="W53" s="49"/>
      <c r="X53" s="17"/>
    </row>
    <row r="54" spans="1:24" s="16" customFormat="1" x14ac:dyDescent="0.2">
      <c r="A54" s="17"/>
      <c r="B54" s="17"/>
      <c r="C54" s="17"/>
      <c r="D54" s="17"/>
      <c r="I54" s="17"/>
      <c r="W54" s="49"/>
      <c r="X54" s="17"/>
    </row>
    <row r="55" spans="1:24" s="16" customFormat="1" x14ac:dyDescent="0.2">
      <c r="A55" s="17"/>
      <c r="B55" s="17"/>
      <c r="C55" s="17"/>
      <c r="D55" s="17"/>
      <c r="I55" s="17"/>
      <c r="W55" s="49"/>
      <c r="X55" s="17"/>
    </row>
    <row r="56" spans="1:24" s="16" customFormat="1" x14ac:dyDescent="0.2">
      <c r="A56" s="17"/>
      <c r="B56" s="17"/>
      <c r="C56" s="17"/>
      <c r="D56" s="17"/>
      <c r="I56" s="17"/>
      <c r="W56" s="49"/>
      <c r="X56" s="17"/>
    </row>
    <row r="57" spans="1:24" s="16" customFormat="1" x14ac:dyDescent="0.2">
      <c r="A57" s="17"/>
      <c r="B57" s="17"/>
      <c r="C57" s="17"/>
      <c r="D57" s="17"/>
      <c r="I57" s="17"/>
      <c r="W57" s="49"/>
      <c r="X57" s="17"/>
    </row>
    <row r="58" spans="1:24" s="16" customFormat="1" x14ac:dyDescent="0.2">
      <c r="A58" s="17"/>
      <c r="B58" s="17"/>
      <c r="C58" s="17"/>
      <c r="D58" s="17"/>
      <c r="I58" s="17"/>
      <c r="W58" s="49"/>
      <c r="X58" s="17"/>
    </row>
    <row r="59" spans="1:24" s="16" customFormat="1" x14ac:dyDescent="0.2">
      <c r="A59" s="17"/>
      <c r="B59" s="17"/>
      <c r="C59" s="17"/>
      <c r="D59" s="17"/>
      <c r="I59" s="17"/>
      <c r="W59" s="49"/>
      <c r="X59" s="17"/>
    </row>
    <row r="60" spans="1:24" s="16" customFormat="1" x14ac:dyDescent="0.2">
      <c r="A60" s="17"/>
      <c r="B60" s="17"/>
      <c r="C60" s="17"/>
      <c r="D60" s="17"/>
      <c r="I60" s="17"/>
      <c r="W60" s="49"/>
      <c r="X60" s="17"/>
    </row>
    <row r="61" spans="1:24" s="16" customFormat="1" x14ac:dyDescent="0.2">
      <c r="A61" s="17"/>
      <c r="B61" s="17"/>
      <c r="C61" s="17"/>
      <c r="D61" s="17"/>
      <c r="I61" s="17"/>
      <c r="W61" s="49"/>
      <c r="X61" s="17"/>
    </row>
    <row r="62" spans="1:24" s="16" customFormat="1" x14ac:dyDescent="0.2">
      <c r="A62" s="17"/>
      <c r="B62" s="17"/>
      <c r="C62" s="17"/>
      <c r="D62" s="17"/>
      <c r="I62" s="17"/>
      <c r="W62" s="49"/>
      <c r="X62" s="17"/>
    </row>
    <row r="63" spans="1:24" s="16" customFormat="1" x14ac:dyDescent="0.2">
      <c r="A63" s="17"/>
      <c r="B63" s="17"/>
      <c r="C63" s="17"/>
      <c r="D63" s="17"/>
      <c r="I63" s="17"/>
      <c r="W63" s="49"/>
      <c r="X63" s="17"/>
    </row>
    <row r="64" spans="1:24" s="16" customFormat="1" x14ac:dyDescent="0.2">
      <c r="A64" s="17"/>
      <c r="B64" s="17"/>
      <c r="C64" s="17"/>
      <c r="D64" s="17"/>
      <c r="I64" s="17"/>
      <c r="W64" s="49"/>
      <c r="X64" s="17"/>
    </row>
    <row r="65" spans="1:24" s="16" customFormat="1" x14ac:dyDescent="0.2">
      <c r="A65" s="17"/>
      <c r="B65" s="17"/>
      <c r="C65" s="17"/>
      <c r="D65" s="17"/>
      <c r="I65" s="17"/>
      <c r="W65" s="49"/>
      <c r="X65" s="17"/>
    </row>
    <row r="66" spans="1:24" s="16" customFormat="1" x14ac:dyDescent="0.2">
      <c r="A66" s="17"/>
      <c r="B66" s="17"/>
      <c r="C66" s="17"/>
      <c r="D66" s="17"/>
      <c r="I66" s="17"/>
      <c r="W66" s="49"/>
      <c r="X66" s="17"/>
    </row>
    <row r="67" spans="1:24" s="16" customFormat="1" x14ac:dyDescent="0.2">
      <c r="A67" s="17"/>
      <c r="B67" s="17"/>
      <c r="C67" s="17"/>
      <c r="D67" s="17"/>
      <c r="I67" s="17"/>
      <c r="W67" s="49"/>
      <c r="X67" s="17"/>
    </row>
    <row r="68" spans="1:24" s="16" customFormat="1" x14ac:dyDescent="0.2">
      <c r="A68" s="17"/>
      <c r="B68" s="17"/>
      <c r="C68" s="17"/>
      <c r="D68" s="17"/>
      <c r="I68" s="17"/>
      <c r="W68" s="49"/>
      <c r="X68" s="17"/>
    </row>
    <row r="69" spans="1:24" s="16" customFormat="1" x14ac:dyDescent="0.2">
      <c r="A69" s="17"/>
      <c r="B69" s="17"/>
      <c r="C69" s="17"/>
      <c r="D69" s="17"/>
      <c r="I69" s="17"/>
      <c r="W69" s="49"/>
      <c r="X69" s="17"/>
    </row>
    <row r="70" spans="1:24" s="16" customFormat="1" x14ac:dyDescent="0.2">
      <c r="A70" s="17"/>
      <c r="B70" s="17"/>
      <c r="C70" s="17"/>
      <c r="D70" s="17"/>
      <c r="I70" s="17"/>
      <c r="W70" s="49"/>
      <c r="X70" s="17"/>
    </row>
    <row r="71" spans="1:24" s="16" customFormat="1" x14ac:dyDescent="0.2">
      <c r="A71" s="17"/>
      <c r="B71" s="17"/>
      <c r="C71" s="17"/>
      <c r="D71" s="17"/>
      <c r="I71" s="17"/>
      <c r="W71" s="49"/>
      <c r="X71" s="17"/>
    </row>
    <row r="72" spans="1:24" s="16" customFormat="1" x14ac:dyDescent="0.2">
      <c r="A72" s="17"/>
      <c r="B72" s="17"/>
      <c r="C72" s="17"/>
      <c r="D72" s="17"/>
      <c r="I72" s="17"/>
      <c r="W72" s="49"/>
      <c r="X72" s="17"/>
    </row>
    <row r="73" spans="1:24" s="16" customFormat="1" x14ac:dyDescent="0.2">
      <c r="A73" s="17"/>
      <c r="B73" s="17"/>
      <c r="C73" s="17"/>
      <c r="D73" s="17"/>
      <c r="I73" s="17"/>
      <c r="W73" s="49"/>
      <c r="X73" s="17"/>
    </row>
    <row r="74" spans="1:24" s="16" customFormat="1" x14ac:dyDescent="0.2">
      <c r="A74" s="17"/>
      <c r="B74" s="17"/>
      <c r="C74" s="17"/>
      <c r="D74" s="17"/>
      <c r="I74" s="17"/>
      <c r="W74" s="49"/>
      <c r="X74" s="17"/>
    </row>
    <row r="75" spans="1:24" s="16" customFormat="1" x14ac:dyDescent="0.2">
      <c r="A75" s="17"/>
      <c r="B75" s="17"/>
      <c r="C75" s="17"/>
      <c r="D75" s="17"/>
      <c r="I75" s="17"/>
      <c r="W75" s="49"/>
      <c r="X75" s="17"/>
    </row>
    <row r="76" spans="1:24" s="16" customFormat="1" x14ac:dyDescent="0.2">
      <c r="A76" s="17"/>
      <c r="B76" s="17"/>
      <c r="C76" s="17"/>
      <c r="D76" s="17"/>
      <c r="I76" s="17"/>
      <c r="W76" s="49"/>
      <c r="X76" s="17"/>
    </row>
    <row r="77" spans="1:24" s="16" customFormat="1" x14ac:dyDescent="0.2">
      <c r="A77" s="17"/>
      <c r="B77" s="17"/>
      <c r="C77" s="17"/>
      <c r="D77" s="17"/>
      <c r="I77" s="17"/>
      <c r="W77" s="49"/>
      <c r="X77" s="17"/>
    </row>
    <row r="78" spans="1:24" s="16" customFormat="1" x14ac:dyDescent="0.2">
      <c r="A78" s="17"/>
      <c r="B78" s="17"/>
      <c r="C78" s="17"/>
      <c r="D78" s="17"/>
      <c r="I78" s="17"/>
      <c r="W78" s="49"/>
      <c r="X78" s="17"/>
    </row>
    <row r="79" spans="1:24" s="16" customFormat="1" x14ac:dyDescent="0.2">
      <c r="A79" s="17"/>
      <c r="B79" s="17"/>
      <c r="C79" s="17"/>
      <c r="D79" s="17"/>
      <c r="I79" s="17"/>
      <c r="W79" s="49"/>
      <c r="X79" s="17"/>
    </row>
    <row r="80" spans="1:24" s="16" customFormat="1" x14ac:dyDescent="0.2">
      <c r="A80" s="17"/>
      <c r="B80" s="17"/>
      <c r="C80" s="17"/>
      <c r="D80" s="17"/>
      <c r="I80" s="17"/>
      <c r="W80" s="49"/>
      <c r="X80" s="17"/>
    </row>
    <row r="81" spans="1:24" s="16" customFormat="1" x14ac:dyDescent="0.2">
      <c r="A81" s="17"/>
      <c r="B81" s="17"/>
      <c r="C81" s="17"/>
      <c r="D81" s="17"/>
      <c r="I81" s="17"/>
      <c r="W81" s="49"/>
      <c r="X81" s="17"/>
    </row>
    <row r="82" spans="1:24" s="16" customFormat="1" x14ac:dyDescent="0.2">
      <c r="A82" s="17"/>
      <c r="B82" s="17"/>
      <c r="C82" s="17"/>
      <c r="D82" s="17"/>
      <c r="I82" s="17"/>
      <c r="W82" s="49"/>
      <c r="X82" s="17"/>
    </row>
    <row r="83" spans="1:24" s="16" customFormat="1" x14ac:dyDescent="0.2">
      <c r="A83" s="17"/>
      <c r="B83" s="17"/>
      <c r="C83" s="17"/>
      <c r="D83" s="17"/>
      <c r="I83" s="17"/>
      <c r="W83" s="49"/>
      <c r="X83" s="17"/>
    </row>
    <row r="84" spans="1:24" s="16" customFormat="1" x14ac:dyDescent="0.2">
      <c r="A84" s="17"/>
      <c r="B84" s="17"/>
      <c r="C84" s="17"/>
      <c r="D84" s="17"/>
      <c r="I84" s="17"/>
      <c r="W84" s="49"/>
      <c r="X84" s="17"/>
    </row>
    <row r="85" spans="1:24" s="16" customFormat="1" x14ac:dyDescent="0.2">
      <c r="A85" s="17"/>
      <c r="B85" s="17"/>
      <c r="C85" s="17"/>
      <c r="D85" s="17"/>
      <c r="I85" s="17"/>
      <c r="W85" s="49"/>
      <c r="X85" s="17"/>
    </row>
    <row r="86" spans="1:24" s="16" customFormat="1" x14ac:dyDescent="0.2">
      <c r="A86" s="17"/>
      <c r="B86" s="17"/>
      <c r="C86" s="17"/>
      <c r="D86" s="17"/>
      <c r="I86" s="17"/>
      <c r="W86" s="49"/>
      <c r="X86" s="17"/>
    </row>
    <row r="87" spans="1:24" s="16" customFormat="1" x14ac:dyDescent="0.2">
      <c r="A87" s="17"/>
      <c r="B87" s="17"/>
      <c r="C87" s="17"/>
      <c r="D87" s="17"/>
      <c r="I87" s="17"/>
      <c r="W87" s="49"/>
      <c r="X87" s="17"/>
    </row>
    <row r="88" spans="1:24" s="16" customFormat="1" x14ac:dyDescent="0.2">
      <c r="A88" s="17"/>
      <c r="B88" s="17"/>
      <c r="C88" s="17"/>
      <c r="D88" s="17"/>
      <c r="I88" s="17"/>
      <c r="W88" s="49"/>
      <c r="X88" s="17"/>
    </row>
    <row r="89" spans="1:24" s="16" customFormat="1" x14ac:dyDescent="0.2">
      <c r="A89" s="17"/>
      <c r="B89" s="17"/>
      <c r="C89" s="17"/>
      <c r="D89" s="17"/>
      <c r="I89" s="17"/>
      <c r="W89" s="49"/>
      <c r="X89" s="17"/>
    </row>
    <row r="90" spans="1:24" s="16" customFormat="1" x14ac:dyDescent="0.2">
      <c r="A90" s="17"/>
      <c r="B90" s="17"/>
      <c r="C90" s="17"/>
      <c r="D90" s="17"/>
      <c r="I90" s="17"/>
      <c r="W90" s="49"/>
      <c r="X90" s="17"/>
    </row>
    <row r="91" spans="1:24" s="16" customFormat="1" x14ac:dyDescent="0.2">
      <c r="A91" s="17"/>
      <c r="B91" s="17"/>
      <c r="C91" s="17"/>
      <c r="D91" s="17"/>
      <c r="I91" s="17"/>
      <c r="W91" s="49"/>
      <c r="X91" s="17"/>
    </row>
    <row r="92" spans="1:24" s="16" customFormat="1" x14ac:dyDescent="0.2">
      <c r="A92" s="17"/>
      <c r="B92" s="17"/>
      <c r="C92" s="17"/>
      <c r="D92" s="17"/>
      <c r="I92" s="17"/>
      <c r="W92" s="49"/>
      <c r="X92" s="17"/>
    </row>
    <row r="93" spans="1:24" s="16" customFormat="1" x14ac:dyDescent="0.2">
      <c r="A93" s="17"/>
      <c r="B93" s="17"/>
      <c r="C93" s="17"/>
      <c r="D93" s="17"/>
      <c r="I93" s="17"/>
      <c r="W93" s="49"/>
      <c r="X93" s="17"/>
    </row>
    <row r="94" spans="1:24" s="16" customFormat="1" x14ac:dyDescent="0.2">
      <c r="A94" s="17"/>
      <c r="B94" s="17"/>
      <c r="C94" s="17"/>
      <c r="D94" s="17"/>
      <c r="I94" s="17"/>
      <c r="W94" s="49"/>
      <c r="X94" s="17"/>
    </row>
    <row r="95" spans="1:24" s="16" customFormat="1" x14ac:dyDescent="0.2">
      <c r="A95" s="17"/>
      <c r="B95" s="17"/>
      <c r="C95" s="17"/>
      <c r="D95" s="17"/>
      <c r="I95" s="17"/>
      <c r="W95" s="49"/>
      <c r="X95" s="17"/>
    </row>
    <row r="96" spans="1:24" s="16" customFormat="1" x14ac:dyDescent="0.2">
      <c r="A96" s="17"/>
      <c r="B96" s="17"/>
      <c r="C96" s="17"/>
      <c r="D96" s="17"/>
      <c r="I96" s="17"/>
      <c r="W96" s="49"/>
      <c r="X96" s="17"/>
    </row>
    <row r="97" spans="1:24" s="16" customFormat="1" x14ac:dyDescent="0.2">
      <c r="A97" s="17"/>
      <c r="B97" s="17"/>
      <c r="C97" s="17"/>
      <c r="D97" s="17"/>
      <c r="I97" s="17"/>
      <c r="W97" s="49"/>
      <c r="X97" s="17"/>
    </row>
    <row r="98" spans="1:24" s="16" customFormat="1" x14ac:dyDescent="0.2">
      <c r="A98" s="17"/>
      <c r="B98" s="17"/>
      <c r="C98" s="17"/>
      <c r="D98" s="17"/>
      <c r="I98" s="17"/>
      <c r="W98" s="49"/>
      <c r="X98" s="17"/>
    </row>
    <row r="99" spans="1:24" s="16" customFormat="1" x14ac:dyDescent="0.2">
      <c r="A99" s="17"/>
      <c r="B99" s="17"/>
      <c r="C99" s="17"/>
      <c r="D99" s="17"/>
      <c r="I99" s="17"/>
      <c r="W99" s="49"/>
      <c r="X99" s="17"/>
    </row>
    <row r="100" spans="1:24" s="16" customFormat="1" x14ac:dyDescent="0.2">
      <c r="A100" s="17"/>
      <c r="B100" s="17"/>
      <c r="C100" s="17"/>
      <c r="D100" s="17"/>
      <c r="I100" s="17"/>
      <c r="W100" s="49"/>
      <c r="X100" s="17"/>
    </row>
    <row r="101" spans="1:24" s="16" customFormat="1" x14ac:dyDescent="0.2">
      <c r="A101" s="17"/>
      <c r="B101" s="17"/>
      <c r="C101" s="17"/>
      <c r="D101" s="17"/>
      <c r="I101" s="17"/>
      <c r="W101" s="49"/>
      <c r="X101" s="17"/>
    </row>
    <row r="102" spans="1:24" s="16" customFormat="1" x14ac:dyDescent="0.2">
      <c r="A102" s="17"/>
      <c r="B102" s="17"/>
      <c r="C102" s="17"/>
      <c r="D102" s="17"/>
      <c r="I102" s="17"/>
      <c r="W102" s="49"/>
      <c r="X102" s="17"/>
    </row>
    <row r="103" spans="1:24" s="16" customFormat="1" x14ac:dyDescent="0.2">
      <c r="A103" s="17"/>
      <c r="B103" s="17"/>
      <c r="C103" s="17"/>
      <c r="D103" s="17"/>
      <c r="I103" s="17"/>
      <c r="W103" s="49"/>
      <c r="X103" s="17"/>
    </row>
    <row r="104" spans="1:24" s="16" customFormat="1" x14ac:dyDescent="0.2">
      <c r="A104" s="17"/>
      <c r="B104" s="17"/>
      <c r="C104" s="17"/>
      <c r="D104" s="17"/>
      <c r="I104" s="17"/>
      <c r="W104" s="49"/>
      <c r="X104" s="17"/>
    </row>
    <row r="105" spans="1:24" s="16" customFormat="1" x14ac:dyDescent="0.2">
      <c r="A105" s="17"/>
      <c r="B105" s="17"/>
      <c r="C105" s="17"/>
      <c r="D105" s="17"/>
      <c r="I105" s="17"/>
      <c r="W105" s="49"/>
      <c r="X105" s="17"/>
    </row>
    <row r="106" spans="1:24" s="16" customFormat="1" x14ac:dyDescent="0.2">
      <c r="A106" s="17"/>
      <c r="B106" s="17"/>
      <c r="C106" s="17"/>
      <c r="D106" s="17"/>
      <c r="I106" s="17"/>
      <c r="W106" s="49"/>
      <c r="X106" s="17"/>
    </row>
    <row r="107" spans="1:24" s="16" customFormat="1" x14ac:dyDescent="0.2">
      <c r="A107" s="17"/>
      <c r="B107" s="17"/>
      <c r="C107" s="17"/>
      <c r="D107" s="17"/>
      <c r="I107" s="17"/>
      <c r="W107" s="49"/>
      <c r="X107" s="17"/>
    </row>
    <row r="108" spans="1:24" s="16" customFormat="1" x14ac:dyDescent="0.2">
      <c r="A108" s="17"/>
      <c r="B108" s="17"/>
      <c r="C108" s="17"/>
      <c r="D108" s="17"/>
      <c r="I108" s="17"/>
      <c r="W108" s="49"/>
      <c r="X108" s="17"/>
    </row>
    <row r="109" spans="1:24" s="16" customFormat="1" x14ac:dyDescent="0.2">
      <c r="A109" s="17"/>
      <c r="B109" s="17"/>
      <c r="C109" s="17"/>
      <c r="D109" s="17"/>
      <c r="I109" s="17"/>
      <c r="W109" s="49"/>
      <c r="X109" s="17"/>
    </row>
    <row r="110" spans="1:24" s="16" customFormat="1" x14ac:dyDescent="0.2">
      <c r="A110" s="17"/>
      <c r="B110" s="17"/>
      <c r="C110" s="17"/>
      <c r="D110" s="17"/>
      <c r="I110" s="17"/>
      <c r="W110" s="49"/>
      <c r="X110" s="17"/>
    </row>
    <row r="111" spans="1:24" s="16" customFormat="1" x14ac:dyDescent="0.2">
      <c r="A111" s="17"/>
      <c r="B111" s="17"/>
      <c r="C111" s="17"/>
      <c r="D111" s="17"/>
      <c r="I111" s="17"/>
      <c r="W111" s="49"/>
      <c r="X111" s="17"/>
    </row>
    <row r="112" spans="1:24" s="16" customFormat="1" x14ac:dyDescent="0.2">
      <c r="A112" s="17"/>
      <c r="B112" s="17"/>
      <c r="C112" s="17"/>
      <c r="D112" s="17"/>
      <c r="I112" s="17"/>
      <c r="W112" s="49"/>
      <c r="X112" s="17"/>
    </row>
    <row r="113" spans="1:24" s="16" customFormat="1" x14ac:dyDescent="0.2">
      <c r="A113" s="17"/>
      <c r="B113" s="17"/>
      <c r="C113" s="17"/>
      <c r="D113" s="17"/>
      <c r="I113" s="17"/>
      <c r="W113" s="49"/>
      <c r="X113" s="17"/>
    </row>
    <row r="114" spans="1:24" s="16" customFormat="1" x14ac:dyDescent="0.2">
      <c r="A114" s="17"/>
      <c r="B114" s="17"/>
      <c r="C114" s="17"/>
      <c r="D114" s="17"/>
      <c r="I114" s="17"/>
      <c r="W114" s="49"/>
      <c r="X114" s="17"/>
    </row>
    <row r="115" spans="1:24" s="16" customFormat="1" x14ac:dyDescent="0.2">
      <c r="A115" s="17"/>
      <c r="B115" s="17"/>
      <c r="C115" s="17"/>
      <c r="D115" s="17"/>
      <c r="I115" s="17"/>
      <c r="W115" s="49"/>
      <c r="X115" s="17"/>
    </row>
    <row r="116" spans="1:24" s="16" customFormat="1" x14ac:dyDescent="0.2">
      <c r="A116" s="17"/>
      <c r="B116" s="17"/>
      <c r="C116" s="17"/>
      <c r="D116" s="17"/>
      <c r="I116" s="17"/>
      <c r="W116" s="49"/>
      <c r="X116" s="17"/>
    </row>
    <row r="117" spans="1:24" s="16" customFormat="1" x14ac:dyDescent="0.2">
      <c r="A117" s="17"/>
      <c r="B117" s="17"/>
      <c r="C117" s="17"/>
      <c r="D117" s="17"/>
      <c r="I117" s="17"/>
      <c r="W117" s="49"/>
      <c r="X117" s="17"/>
    </row>
    <row r="118" spans="1:24" s="16" customFormat="1" x14ac:dyDescent="0.2">
      <c r="A118" s="17"/>
      <c r="B118" s="17"/>
      <c r="C118" s="17"/>
      <c r="D118" s="17"/>
      <c r="I118" s="17"/>
      <c r="W118" s="49"/>
      <c r="X118" s="17"/>
    </row>
    <row r="119" spans="1:24" s="16" customFormat="1" x14ac:dyDescent="0.2">
      <c r="A119" s="17"/>
      <c r="B119" s="17"/>
      <c r="C119" s="17"/>
      <c r="D119" s="17"/>
      <c r="I119" s="17"/>
      <c r="W119" s="49"/>
      <c r="X119" s="17"/>
    </row>
    <row r="120" spans="1:24" s="16" customFormat="1" x14ac:dyDescent="0.2">
      <c r="A120" s="17"/>
      <c r="B120" s="17"/>
      <c r="C120" s="17"/>
      <c r="D120" s="17"/>
      <c r="I120" s="17"/>
      <c r="W120" s="49"/>
      <c r="X120" s="17"/>
    </row>
    <row r="121" spans="1:24" s="16" customFormat="1" x14ac:dyDescent="0.2">
      <c r="A121" s="17"/>
      <c r="B121" s="17"/>
      <c r="C121" s="17"/>
      <c r="D121" s="17"/>
      <c r="I121" s="17"/>
      <c r="W121" s="49"/>
      <c r="X121" s="17"/>
    </row>
    <row r="122" spans="1:24" s="16" customFormat="1" x14ac:dyDescent="0.2">
      <c r="A122" s="17"/>
      <c r="B122" s="17"/>
      <c r="C122" s="17"/>
      <c r="D122" s="17"/>
      <c r="I122" s="17"/>
      <c r="W122" s="49"/>
      <c r="X122" s="17"/>
    </row>
    <row r="123" spans="1:24" s="16" customFormat="1" x14ac:dyDescent="0.2">
      <c r="A123" s="17"/>
      <c r="B123" s="17"/>
      <c r="C123" s="17"/>
      <c r="D123" s="17"/>
      <c r="I123" s="17"/>
      <c r="W123" s="49"/>
      <c r="X123" s="17"/>
    </row>
    <row r="124" spans="1:24" s="16" customFormat="1" x14ac:dyDescent="0.2">
      <c r="A124" s="17"/>
      <c r="B124" s="17"/>
      <c r="C124" s="17"/>
      <c r="D124" s="17"/>
      <c r="I124" s="17"/>
      <c r="W124" s="49"/>
      <c r="X124" s="17"/>
    </row>
    <row r="125" spans="1:24" s="16" customFormat="1" x14ac:dyDescent="0.2">
      <c r="A125" s="17"/>
      <c r="B125" s="17"/>
      <c r="C125" s="17"/>
      <c r="D125" s="17"/>
      <c r="I125" s="17"/>
      <c r="W125" s="49"/>
      <c r="X125" s="17"/>
    </row>
    <row r="126" spans="1:24" s="16" customFormat="1" x14ac:dyDescent="0.2">
      <c r="A126" s="17"/>
      <c r="B126" s="17"/>
      <c r="C126" s="17"/>
      <c r="D126" s="17"/>
      <c r="I126" s="17"/>
      <c r="W126" s="49"/>
      <c r="X126" s="17"/>
    </row>
    <row r="127" spans="1:24" s="16" customFormat="1" x14ac:dyDescent="0.2">
      <c r="A127" s="17"/>
      <c r="B127" s="17"/>
      <c r="C127" s="17"/>
      <c r="D127" s="17"/>
      <c r="I127" s="17"/>
      <c r="W127" s="49"/>
      <c r="X127" s="17"/>
    </row>
    <row r="128" spans="1:24" s="16" customFormat="1" x14ac:dyDescent="0.2">
      <c r="A128" s="17"/>
      <c r="B128" s="17"/>
      <c r="C128" s="17"/>
      <c r="D128" s="17"/>
      <c r="I128" s="17"/>
      <c r="W128" s="49"/>
      <c r="X128" s="17"/>
    </row>
    <row r="129" spans="1:24" s="16" customFormat="1" x14ac:dyDescent="0.2">
      <c r="A129" s="17"/>
      <c r="B129" s="17"/>
      <c r="C129" s="17"/>
      <c r="D129" s="17"/>
      <c r="I129" s="17"/>
      <c r="W129" s="49"/>
      <c r="X129" s="17"/>
    </row>
    <row r="130" spans="1:24" s="16" customFormat="1" x14ac:dyDescent="0.2">
      <c r="A130" s="17"/>
      <c r="B130" s="17"/>
      <c r="C130" s="17"/>
      <c r="D130" s="17"/>
      <c r="I130" s="17"/>
      <c r="W130" s="49"/>
      <c r="X130" s="17"/>
    </row>
    <row r="131" spans="1:24" s="16" customFormat="1" x14ac:dyDescent="0.2">
      <c r="A131" s="17"/>
      <c r="B131" s="17"/>
      <c r="C131" s="17"/>
      <c r="D131" s="17"/>
      <c r="I131" s="17"/>
      <c r="W131" s="49"/>
      <c r="X131" s="17"/>
    </row>
    <row r="132" spans="1:24" s="16" customFormat="1" x14ac:dyDescent="0.2">
      <c r="A132" s="17"/>
      <c r="B132" s="17"/>
      <c r="C132" s="17"/>
      <c r="D132" s="17"/>
      <c r="I132" s="17"/>
      <c r="W132" s="49"/>
      <c r="X132" s="17"/>
    </row>
    <row r="133" spans="1:24" s="16" customFormat="1" x14ac:dyDescent="0.2">
      <c r="A133" s="17"/>
      <c r="B133" s="17"/>
      <c r="C133" s="17"/>
      <c r="D133" s="17"/>
      <c r="I133" s="17"/>
      <c r="W133" s="49"/>
      <c r="X133" s="17"/>
    </row>
    <row r="134" spans="1:24" s="16" customFormat="1" x14ac:dyDescent="0.2">
      <c r="A134" s="17"/>
      <c r="B134" s="17"/>
      <c r="C134" s="17"/>
      <c r="D134" s="17"/>
      <c r="I134" s="17"/>
      <c r="W134" s="49"/>
      <c r="X134" s="17"/>
    </row>
    <row r="135" spans="1:24" s="16" customFormat="1" x14ac:dyDescent="0.2">
      <c r="A135" s="17"/>
      <c r="B135" s="17"/>
      <c r="C135" s="17"/>
      <c r="D135" s="17"/>
      <c r="I135" s="17"/>
      <c r="W135" s="49"/>
      <c r="X135" s="17"/>
    </row>
    <row r="136" spans="1:24" s="16" customFormat="1" x14ac:dyDescent="0.2">
      <c r="A136" s="17"/>
      <c r="B136" s="17"/>
      <c r="C136" s="17"/>
      <c r="D136" s="17"/>
      <c r="I136" s="17"/>
      <c r="W136" s="49"/>
      <c r="X136" s="17"/>
    </row>
    <row r="137" spans="1:24" s="16" customFormat="1" x14ac:dyDescent="0.2">
      <c r="A137" s="17"/>
      <c r="B137" s="17"/>
      <c r="C137" s="17"/>
      <c r="D137" s="17"/>
      <c r="I137" s="17"/>
      <c r="W137" s="49"/>
      <c r="X137" s="17"/>
    </row>
    <row r="138" spans="1:24" s="16" customFormat="1" x14ac:dyDescent="0.2">
      <c r="A138" s="17"/>
      <c r="B138" s="17"/>
      <c r="C138" s="17"/>
      <c r="D138" s="17"/>
      <c r="I138" s="17"/>
      <c r="W138" s="49"/>
      <c r="X138" s="17"/>
    </row>
    <row r="139" spans="1:24" s="16" customFormat="1" x14ac:dyDescent="0.2">
      <c r="A139" s="17"/>
      <c r="B139" s="17"/>
      <c r="C139" s="17"/>
      <c r="D139" s="17"/>
      <c r="I139" s="17"/>
      <c r="W139" s="49"/>
      <c r="X139" s="17"/>
    </row>
    <row r="140" spans="1:24" s="16" customFormat="1" x14ac:dyDescent="0.2">
      <c r="A140" s="17"/>
      <c r="B140" s="17"/>
      <c r="C140" s="17"/>
      <c r="D140" s="17"/>
      <c r="I140" s="17"/>
      <c r="W140" s="49"/>
      <c r="X140" s="17"/>
    </row>
    <row r="141" spans="1:24" s="16" customFormat="1" x14ac:dyDescent="0.2">
      <c r="A141" s="17"/>
      <c r="B141" s="17"/>
      <c r="C141" s="17"/>
      <c r="D141" s="17"/>
      <c r="I141" s="17"/>
      <c r="W141" s="49"/>
      <c r="X141" s="17"/>
    </row>
    <row r="142" spans="1:24" s="16" customFormat="1" x14ac:dyDescent="0.2">
      <c r="A142" s="17"/>
      <c r="B142" s="17"/>
      <c r="C142" s="17"/>
      <c r="D142" s="17"/>
      <c r="I142" s="17"/>
      <c r="W142" s="49"/>
      <c r="X142" s="17"/>
    </row>
    <row r="143" spans="1:24" s="16" customFormat="1" x14ac:dyDescent="0.2">
      <c r="A143" s="17"/>
      <c r="B143" s="17"/>
      <c r="C143" s="17"/>
      <c r="D143" s="17"/>
      <c r="I143" s="17"/>
      <c r="W143" s="49"/>
      <c r="X143" s="17"/>
    </row>
    <row r="144" spans="1:24" s="16" customFormat="1" x14ac:dyDescent="0.2">
      <c r="A144" s="17"/>
      <c r="B144" s="17"/>
      <c r="C144" s="17"/>
      <c r="D144" s="17"/>
      <c r="I144" s="17"/>
      <c r="W144" s="49"/>
      <c r="X144" s="17"/>
    </row>
    <row r="145" spans="1:24" s="16" customFormat="1" x14ac:dyDescent="0.2">
      <c r="A145" s="17"/>
      <c r="B145" s="17"/>
      <c r="C145" s="17"/>
      <c r="D145" s="17"/>
      <c r="I145" s="17"/>
      <c r="W145" s="49"/>
      <c r="X145" s="17"/>
    </row>
    <row r="146" spans="1:24" s="16" customFormat="1" x14ac:dyDescent="0.2">
      <c r="A146" s="17"/>
      <c r="B146" s="17"/>
      <c r="C146" s="17"/>
      <c r="D146" s="17"/>
      <c r="I146" s="17"/>
      <c r="W146" s="49"/>
      <c r="X146" s="17"/>
    </row>
    <row r="147" spans="1:24" s="16" customFormat="1" x14ac:dyDescent="0.2">
      <c r="A147" s="17"/>
      <c r="B147" s="17"/>
      <c r="C147" s="17"/>
      <c r="D147" s="17"/>
      <c r="I147" s="17"/>
      <c r="W147" s="49"/>
      <c r="X147" s="17"/>
    </row>
    <row r="148" spans="1:24" s="16" customFormat="1" x14ac:dyDescent="0.2">
      <c r="A148" s="17"/>
      <c r="B148" s="17"/>
      <c r="C148" s="17"/>
      <c r="D148" s="17"/>
      <c r="I148" s="17"/>
      <c r="W148" s="49"/>
      <c r="X148" s="17"/>
    </row>
    <row r="149" spans="1:24" s="16" customFormat="1" x14ac:dyDescent="0.2">
      <c r="A149" s="17"/>
      <c r="B149" s="17"/>
      <c r="C149" s="17"/>
      <c r="D149" s="17"/>
      <c r="I149" s="17"/>
      <c r="W149" s="49"/>
      <c r="X149" s="17"/>
    </row>
    <row r="150" spans="1:24" s="16" customFormat="1" x14ac:dyDescent="0.2">
      <c r="A150" s="17"/>
      <c r="B150" s="17"/>
      <c r="C150" s="17"/>
      <c r="D150" s="17"/>
      <c r="I150" s="17"/>
      <c r="W150" s="49"/>
      <c r="X150" s="17"/>
    </row>
    <row r="151" spans="1:24" s="16" customFormat="1" x14ac:dyDescent="0.2">
      <c r="A151" s="17"/>
      <c r="B151" s="17"/>
      <c r="C151" s="17"/>
      <c r="D151" s="17"/>
      <c r="I151" s="17"/>
      <c r="W151" s="49"/>
      <c r="X151" s="17"/>
    </row>
    <row r="152" spans="1:24" s="16" customFormat="1" x14ac:dyDescent="0.2">
      <c r="A152" s="17"/>
      <c r="B152" s="17"/>
      <c r="C152" s="17"/>
      <c r="D152" s="17"/>
      <c r="I152" s="17"/>
      <c r="W152" s="49"/>
      <c r="X152" s="17"/>
    </row>
    <row r="153" spans="1:24" s="16" customFormat="1" x14ac:dyDescent="0.2">
      <c r="A153" s="17"/>
      <c r="B153" s="17"/>
      <c r="C153" s="17"/>
      <c r="D153" s="17"/>
      <c r="I153" s="17"/>
      <c r="W153" s="49"/>
      <c r="X153" s="17"/>
    </row>
    <row r="154" spans="1:24" s="16" customFormat="1" x14ac:dyDescent="0.2">
      <c r="A154" s="17"/>
      <c r="B154" s="17"/>
      <c r="C154" s="17"/>
      <c r="D154" s="17"/>
      <c r="I154" s="17"/>
      <c r="W154" s="49"/>
      <c r="X154" s="17"/>
    </row>
    <row r="155" spans="1:24" s="16" customFormat="1" x14ac:dyDescent="0.2">
      <c r="A155" s="17"/>
      <c r="B155" s="17"/>
      <c r="C155" s="17"/>
      <c r="D155" s="17"/>
      <c r="I155" s="17"/>
      <c r="W155" s="49"/>
      <c r="X155" s="17"/>
    </row>
    <row r="156" spans="1:24" s="16" customFormat="1" x14ac:dyDescent="0.2">
      <c r="A156" s="17"/>
      <c r="B156" s="17"/>
      <c r="C156" s="17"/>
      <c r="D156" s="17"/>
      <c r="I156" s="17"/>
      <c r="W156" s="49"/>
      <c r="X156" s="17"/>
    </row>
    <row r="157" spans="1:24" s="16" customFormat="1" x14ac:dyDescent="0.2">
      <c r="A157" s="17"/>
      <c r="B157" s="17"/>
      <c r="C157" s="17"/>
      <c r="D157" s="17"/>
      <c r="I157" s="17"/>
      <c r="W157" s="49"/>
      <c r="X157" s="17"/>
    </row>
    <row r="158" spans="1:24" s="16" customFormat="1" x14ac:dyDescent="0.2">
      <c r="A158" s="17"/>
      <c r="B158" s="17"/>
      <c r="C158" s="17"/>
      <c r="D158" s="17"/>
      <c r="I158" s="17"/>
      <c r="W158" s="49"/>
      <c r="X158" s="17"/>
    </row>
    <row r="159" spans="1:24" s="16" customFormat="1" x14ac:dyDescent="0.2">
      <c r="A159" s="17"/>
      <c r="B159" s="17"/>
      <c r="C159" s="17"/>
      <c r="D159" s="17"/>
      <c r="I159" s="17"/>
      <c r="W159" s="49"/>
      <c r="X159" s="17"/>
    </row>
    <row r="160" spans="1:24" s="16" customFormat="1" x14ac:dyDescent="0.2">
      <c r="A160" s="17"/>
      <c r="B160" s="17"/>
      <c r="C160" s="17"/>
      <c r="D160" s="17"/>
      <c r="I160" s="17"/>
      <c r="W160" s="49"/>
      <c r="X160" s="17"/>
    </row>
    <row r="161" spans="1:24" s="16" customFormat="1" x14ac:dyDescent="0.2">
      <c r="A161" s="17"/>
      <c r="B161" s="17"/>
      <c r="C161" s="17"/>
      <c r="D161" s="17"/>
      <c r="I161" s="17"/>
      <c r="W161" s="49"/>
      <c r="X161" s="17"/>
    </row>
    <row r="162" spans="1:24" s="16" customFormat="1" x14ac:dyDescent="0.2">
      <c r="A162" s="17"/>
      <c r="B162" s="17"/>
      <c r="C162" s="17"/>
      <c r="D162" s="17"/>
      <c r="I162" s="17"/>
      <c r="W162" s="49"/>
      <c r="X162" s="17"/>
    </row>
    <row r="163" spans="1:24" s="16" customFormat="1" x14ac:dyDescent="0.2">
      <c r="A163" s="17"/>
      <c r="B163" s="17"/>
      <c r="C163" s="17"/>
      <c r="D163" s="17"/>
      <c r="I163" s="17"/>
      <c r="W163" s="49"/>
      <c r="X163" s="17"/>
    </row>
    <row r="164" spans="1:24" s="16" customFormat="1" x14ac:dyDescent="0.2">
      <c r="A164" s="17"/>
      <c r="B164" s="17"/>
      <c r="C164" s="17"/>
      <c r="D164" s="17"/>
      <c r="I164" s="17"/>
      <c r="W164" s="49"/>
      <c r="X164" s="17"/>
    </row>
    <row r="165" spans="1:24" s="16" customFormat="1" x14ac:dyDescent="0.2">
      <c r="A165" s="17"/>
      <c r="B165" s="17"/>
      <c r="C165" s="17"/>
      <c r="D165" s="17"/>
      <c r="I165" s="17"/>
      <c r="W165" s="49"/>
      <c r="X165" s="17"/>
    </row>
    <row r="166" spans="1:24" s="16" customFormat="1" x14ac:dyDescent="0.2">
      <c r="A166" s="17"/>
      <c r="B166" s="17"/>
      <c r="C166" s="17"/>
      <c r="D166" s="17"/>
      <c r="I166" s="17"/>
      <c r="W166" s="49"/>
      <c r="X166" s="17"/>
    </row>
    <row r="167" spans="1:24" s="16" customFormat="1" x14ac:dyDescent="0.2">
      <c r="A167" s="17"/>
      <c r="B167" s="17"/>
      <c r="C167" s="17"/>
      <c r="D167" s="17"/>
      <c r="I167" s="17"/>
      <c r="W167" s="49"/>
      <c r="X167" s="17"/>
    </row>
    <row r="168" spans="1:24" s="16" customFormat="1" x14ac:dyDescent="0.2">
      <c r="A168" s="17"/>
      <c r="B168" s="17"/>
      <c r="C168" s="17"/>
      <c r="D168" s="17"/>
      <c r="I168" s="17"/>
      <c r="W168" s="49"/>
      <c r="X168" s="17"/>
    </row>
    <row r="169" spans="1:24" s="16" customFormat="1" x14ac:dyDescent="0.2">
      <c r="A169" s="17"/>
      <c r="B169" s="17"/>
      <c r="C169" s="17"/>
      <c r="D169" s="17"/>
      <c r="I169" s="17"/>
      <c r="W169" s="49"/>
      <c r="X169" s="17"/>
    </row>
    <row r="170" spans="1:24" s="16" customFormat="1" x14ac:dyDescent="0.2">
      <c r="A170" s="17"/>
      <c r="B170" s="17"/>
      <c r="C170" s="17"/>
      <c r="D170" s="17"/>
      <c r="I170" s="17"/>
      <c r="W170" s="49"/>
      <c r="X170" s="17"/>
    </row>
    <row r="171" spans="1:24" s="16" customFormat="1" x14ac:dyDescent="0.2">
      <c r="A171" s="17"/>
      <c r="B171" s="17"/>
      <c r="C171" s="17"/>
      <c r="D171" s="17"/>
      <c r="I171" s="17"/>
      <c r="W171" s="49"/>
      <c r="X171" s="17"/>
    </row>
    <row r="172" spans="1:24" s="16" customFormat="1" x14ac:dyDescent="0.2">
      <c r="A172" s="17"/>
      <c r="B172" s="17"/>
      <c r="C172" s="17"/>
      <c r="D172" s="17"/>
      <c r="I172" s="17"/>
      <c r="W172" s="49"/>
      <c r="X172" s="17"/>
    </row>
    <row r="173" spans="1:24" s="16" customFormat="1" x14ac:dyDescent="0.2">
      <c r="A173" s="17"/>
      <c r="B173" s="17"/>
      <c r="C173" s="17"/>
      <c r="D173" s="17"/>
      <c r="I173" s="17"/>
      <c r="W173" s="49"/>
      <c r="X173" s="17"/>
    </row>
    <row r="174" spans="1:24" s="16" customFormat="1" x14ac:dyDescent="0.2">
      <c r="A174" s="17"/>
      <c r="B174" s="17"/>
      <c r="C174" s="17"/>
      <c r="D174" s="17"/>
      <c r="I174" s="17"/>
      <c r="W174" s="49"/>
      <c r="X174" s="17"/>
    </row>
    <row r="175" spans="1:24" s="16" customFormat="1" x14ac:dyDescent="0.2">
      <c r="A175" s="17"/>
      <c r="B175" s="17"/>
      <c r="C175" s="17"/>
      <c r="D175" s="17"/>
      <c r="I175" s="17"/>
      <c r="W175" s="49"/>
      <c r="X175" s="17"/>
    </row>
    <row r="176" spans="1:24" s="16" customFormat="1" x14ac:dyDescent="0.2">
      <c r="A176" s="17"/>
      <c r="B176" s="17"/>
      <c r="C176" s="17"/>
      <c r="D176" s="17"/>
      <c r="I176" s="17"/>
      <c r="W176" s="49"/>
      <c r="X176" s="17"/>
    </row>
    <row r="177" spans="1:24" s="16" customFormat="1" x14ac:dyDescent="0.2">
      <c r="A177" s="17"/>
      <c r="B177" s="17"/>
      <c r="C177" s="17"/>
      <c r="D177" s="17"/>
      <c r="I177" s="17"/>
      <c r="W177" s="49"/>
      <c r="X177" s="17"/>
    </row>
    <row r="178" spans="1:24" s="16" customFormat="1" x14ac:dyDescent="0.2">
      <c r="A178" s="17"/>
      <c r="B178" s="17"/>
      <c r="C178" s="17"/>
      <c r="D178" s="17"/>
      <c r="I178" s="17"/>
      <c r="W178" s="49"/>
      <c r="X178" s="17"/>
    </row>
    <row r="179" spans="1:24" s="16" customFormat="1" x14ac:dyDescent="0.2">
      <c r="A179" s="17"/>
      <c r="B179" s="17"/>
      <c r="C179" s="17"/>
      <c r="D179" s="17"/>
      <c r="I179" s="17"/>
      <c r="W179" s="49"/>
      <c r="X179" s="17"/>
    </row>
    <row r="180" spans="1:24" s="16" customFormat="1" x14ac:dyDescent="0.2">
      <c r="A180" s="17"/>
      <c r="B180" s="17"/>
      <c r="C180" s="17"/>
      <c r="D180" s="17"/>
      <c r="I180" s="17"/>
      <c r="W180" s="49"/>
      <c r="X180" s="17"/>
    </row>
    <row r="181" spans="1:24" s="16" customFormat="1" x14ac:dyDescent="0.2">
      <c r="A181" s="17"/>
      <c r="B181" s="17"/>
      <c r="C181" s="17"/>
      <c r="D181" s="17"/>
      <c r="I181" s="17"/>
      <c r="W181" s="49"/>
      <c r="X181" s="17"/>
    </row>
    <row r="182" spans="1:24" s="16" customFormat="1" x14ac:dyDescent="0.2">
      <c r="A182" s="17"/>
      <c r="B182" s="17"/>
      <c r="C182" s="17"/>
      <c r="D182" s="17"/>
      <c r="I182" s="17"/>
      <c r="W182" s="49"/>
      <c r="X182" s="17"/>
    </row>
    <row r="183" spans="1:24" s="16" customFormat="1" x14ac:dyDescent="0.2">
      <c r="A183" s="17"/>
      <c r="B183" s="17"/>
      <c r="C183" s="17"/>
      <c r="D183" s="17"/>
      <c r="I183" s="17"/>
      <c r="W183" s="49"/>
      <c r="X183" s="17"/>
    </row>
    <row r="184" spans="1:24" s="16" customFormat="1" x14ac:dyDescent="0.2">
      <c r="A184" s="17"/>
      <c r="B184" s="17"/>
      <c r="C184" s="17"/>
      <c r="D184" s="17"/>
      <c r="I184" s="17"/>
      <c r="W184" s="49"/>
      <c r="X184" s="17"/>
    </row>
    <row r="185" spans="1:24" s="16" customFormat="1" x14ac:dyDescent="0.2">
      <c r="A185" s="17"/>
      <c r="B185" s="17"/>
      <c r="C185" s="17"/>
      <c r="D185" s="17"/>
      <c r="I185" s="17"/>
      <c r="W185" s="49"/>
      <c r="X185" s="17"/>
    </row>
    <row r="186" spans="1:24" s="16" customFormat="1" x14ac:dyDescent="0.2">
      <c r="A186" s="17"/>
      <c r="B186" s="17"/>
      <c r="C186" s="17"/>
      <c r="D186" s="17"/>
      <c r="I186" s="17"/>
      <c r="W186" s="49"/>
      <c r="X186" s="17"/>
    </row>
    <row r="187" spans="1:24" s="16" customFormat="1" x14ac:dyDescent="0.2">
      <c r="A187" s="17"/>
      <c r="B187" s="17"/>
      <c r="C187" s="17"/>
      <c r="D187" s="17"/>
      <c r="I187" s="17"/>
      <c r="W187" s="49"/>
      <c r="X187" s="17"/>
    </row>
    <row r="188" spans="1:24" s="16" customFormat="1" x14ac:dyDescent="0.2">
      <c r="A188" s="17"/>
      <c r="B188" s="17"/>
      <c r="C188" s="17"/>
      <c r="D188" s="17"/>
      <c r="I188" s="17"/>
      <c r="W188" s="49"/>
      <c r="X188" s="17"/>
    </row>
    <row r="189" spans="1:24" s="16" customFormat="1" x14ac:dyDescent="0.2">
      <c r="A189" s="17"/>
      <c r="B189" s="17"/>
      <c r="C189" s="17"/>
      <c r="D189" s="17"/>
      <c r="I189" s="17"/>
      <c r="W189" s="49"/>
      <c r="X189" s="17"/>
    </row>
    <row r="190" spans="1:24" s="16" customFormat="1" x14ac:dyDescent="0.2">
      <c r="A190" s="17"/>
      <c r="B190" s="17"/>
      <c r="C190" s="17"/>
      <c r="D190" s="17"/>
      <c r="I190" s="17"/>
      <c r="W190" s="49"/>
      <c r="X190" s="17"/>
    </row>
    <row r="191" spans="1:24" s="16" customFormat="1" x14ac:dyDescent="0.2">
      <c r="A191" s="17"/>
      <c r="B191" s="17"/>
      <c r="C191" s="17"/>
      <c r="D191" s="17"/>
      <c r="I191" s="17"/>
      <c r="W191" s="49"/>
      <c r="X191" s="17"/>
    </row>
    <row r="192" spans="1:24" s="16" customFormat="1" x14ac:dyDescent="0.2">
      <c r="A192" s="17"/>
      <c r="B192" s="17"/>
      <c r="C192" s="17"/>
      <c r="D192" s="17"/>
      <c r="I192" s="17"/>
      <c r="W192" s="49"/>
      <c r="X192" s="17"/>
    </row>
    <row r="193" spans="1:24" s="16" customFormat="1" x14ac:dyDescent="0.2">
      <c r="A193" s="17"/>
      <c r="B193" s="17"/>
      <c r="C193" s="17"/>
      <c r="D193" s="17"/>
      <c r="I193" s="17"/>
      <c r="W193" s="49"/>
      <c r="X193" s="17"/>
    </row>
    <row r="194" spans="1:24" s="16" customFormat="1" x14ac:dyDescent="0.2">
      <c r="A194" s="17"/>
      <c r="B194" s="17"/>
      <c r="C194" s="17"/>
      <c r="D194" s="17"/>
      <c r="I194" s="17"/>
      <c r="W194" s="49"/>
      <c r="X194" s="17"/>
    </row>
    <row r="195" spans="1:24" s="16" customFormat="1" x14ac:dyDescent="0.2">
      <c r="A195" s="17"/>
      <c r="B195" s="17"/>
      <c r="C195" s="17"/>
      <c r="D195" s="17"/>
      <c r="I195" s="17"/>
      <c r="W195" s="49"/>
      <c r="X195" s="17"/>
    </row>
    <row r="196" spans="1:24" s="16" customFormat="1" x14ac:dyDescent="0.2">
      <c r="A196" s="17"/>
      <c r="B196" s="17"/>
      <c r="C196" s="17"/>
      <c r="D196" s="17"/>
      <c r="I196" s="17"/>
      <c r="W196" s="49"/>
      <c r="X196" s="17"/>
    </row>
    <row r="197" spans="1:24" s="16" customFormat="1" x14ac:dyDescent="0.2">
      <c r="A197" s="17"/>
      <c r="B197" s="17"/>
      <c r="C197" s="17"/>
      <c r="D197" s="17"/>
      <c r="I197" s="17"/>
      <c r="W197" s="49"/>
      <c r="X197" s="17"/>
    </row>
    <row r="198" spans="1:24" s="16" customFormat="1" x14ac:dyDescent="0.2">
      <c r="A198" s="17"/>
      <c r="B198" s="17"/>
      <c r="C198" s="17"/>
      <c r="D198" s="17"/>
      <c r="I198" s="17"/>
      <c r="W198" s="49"/>
      <c r="X198" s="17"/>
    </row>
    <row r="199" spans="1:24" s="16" customFormat="1" x14ac:dyDescent="0.2">
      <c r="A199" s="17"/>
      <c r="B199" s="17"/>
      <c r="C199" s="17"/>
      <c r="D199" s="17"/>
      <c r="I199" s="17"/>
      <c r="W199" s="49"/>
      <c r="X199" s="17"/>
    </row>
    <row r="200" spans="1:24" s="16" customFormat="1" x14ac:dyDescent="0.2">
      <c r="A200" s="17"/>
      <c r="B200" s="17"/>
      <c r="C200" s="17"/>
      <c r="D200" s="17"/>
      <c r="I200" s="17"/>
      <c r="W200" s="49"/>
      <c r="X200" s="17"/>
    </row>
    <row r="201" spans="1:24" s="16" customFormat="1" x14ac:dyDescent="0.2">
      <c r="A201" s="17"/>
      <c r="B201" s="17"/>
      <c r="C201" s="17"/>
      <c r="D201" s="17"/>
      <c r="I201" s="17"/>
      <c r="W201" s="49"/>
      <c r="X201" s="17"/>
    </row>
    <row r="202" spans="1:24" s="16" customFormat="1" x14ac:dyDescent="0.2">
      <c r="A202" s="17"/>
      <c r="B202" s="17"/>
      <c r="C202" s="17"/>
      <c r="D202" s="17"/>
      <c r="I202" s="17"/>
      <c r="W202" s="49"/>
      <c r="X202" s="17"/>
    </row>
    <row r="203" spans="1:24" s="16" customFormat="1" x14ac:dyDescent="0.2">
      <c r="A203" s="17"/>
      <c r="B203" s="17"/>
      <c r="C203" s="17"/>
      <c r="D203" s="17"/>
      <c r="I203" s="17"/>
      <c r="W203" s="49"/>
      <c r="X203" s="17"/>
    </row>
    <row r="204" spans="1:24" s="16" customFormat="1" x14ac:dyDescent="0.2">
      <c r="A204" s="17"/>
      <c r="B204" s="17"/>
      <c r="C204" s="17"/>
      <c r="D204" s="17"/>
      <c r="I204" s="17"/>
      <c r="W204" s="49"/>
      <c r="X204" s="17"/>
    </row>
    <row r="205" spans="1:24" s="16" customFormat="1" x14ac:dyDescent="0.2">
      <c r="A205" s="17"/>
      <c r="B205" s="17"/>
      <c r="C205" s="17"/>
      <c r="D205" s="17"/>
      <c r="I205" s="17"/>
      <c r="W205" s="49"/>
      <c r="X205" s="17"/>
    </row>
    <row r="206" spans="1:24" s="16" customFormat="1" x14ac:dyDescent="0.2">
      <c r="A206" s="17"/>
      <c r="B206" s="17"/>
      <c r="C206" s="17"/>
      <c r="D206" s="17"/>
      <c r="I206" s="17"/>
      <c r="W206" s="49"/>
      <c r="X206" s="17"/>
    </row>
    <row r="207" spans="1:24" s="16" customFormat="1" x14ac:dyDescent="0.2">
      <c r="A207" s="17"/>
      <c r="B207" s="17"/>
      <c r="C207" s="17"/>
      <c r="D207" s="17"/>
      <c r="I207" s="17"/>
      <c r="W207" s="49"/>
      <c r="X207" s="17"/>
    </row>
    <row r="208" spans="1:24" s="16" customFormat="1" x14ac:dyDescent="0.2">
      <c r="A208" s="17"/>
      <c r="B208" s="17"/>
      <c r="C208" s="17"/>
      <c r="D208" s="17"/>
      <c r="I208" s="17"/>
      <c r="W208" s="49"/>
      <c r="X208" s="17"/>
    </row>
    <row r="209" spans="1:24" s="16" customFormat="1" x14ac:dyDescent="0.2">
      <c r="A209" s="17"/>
      <c r="B209" s="17"/>
      <c r="C209" s="17"/>
      <c r="D209" s="17"/>
      <c r="I209" s="17"/>
      <c r="W209" s="49"/>
      <c r="X209" s="17"/>
    </row>
    <row r="210" spans="1:24" s="16" customFormat="1" x14ac:dyDescent="0.2">
      <c r="A210" s="17"/>
      <c r="B210" s="17"/>
      <c r="C210" s="17"/>
      <c r="D210" s="17"/>
      <c r="I210" s="17"/>
      <c r="W210" s="49"/>
      <c r="X210" s="17"/>
    </row>
    <row r="211" spans="1:24" s="16" customFormat="1" x14ac:dyDescent="0.2">
      <c r="A211" s="17"/>
      <c r="B211" s="17"/>
      <c r="C211" s="17"/>
      <c r="D211" s="17"/>
      <c r="I211" s="17"/>
      <c r="W211" s="49"/>
      <c r="X211" s="17"/>
    </row>
    <row r="212" spans="1:24" s="16" customFormat="1" x14ac:dyDescent="0.2">
      <c r="A212" s="17"/>
      <c r="B212" s="17"/>
      <c r="C212" s="17"/>
      <c r="D212" s="17"/>
      <c r="I212" s="17"/>
      <c r="W212" s="49"/>
      <c r="X212" s="17"/>
    </row>
    <row r="213" spans="1:24" s="16" customFormat="1" x14ac:dyDescent="0.2">
      <c r="A213" s="17"/>
      <c r="B213" s="17"/>
      <c r="C213" s="17"/>
      <c r="D213" s="17"/>
      <c r="I213" s="17"/>
      <c r="W213" s="49"/>
      <c r="X213" s="17"/>
    </row>
    <row r="214" spans="1:24" s="16" customFormat="1" x14ac:dyDescent="0.2">
      <c r="A214" s="17"/>
      <c r="B214" s="17"/>
      <c r="C214" s="17"/>
      <c r="D214" s="17"/>
      <c r="I214" s="17"/>
      <c r="W214" s="49"/>
      <c r="X214" s="17"/>
    </row>
    <row r="215" spans="1:24" s="16" customFormat="1" x14ac:dyDescent="0.2">
      <c r="A215" s="17"/>
      <c r="B215" s="17"/>
      <c r="C215" s="17"/>
      <c r="D215" s="17"/>
      <c r="I215" s="17"/>
      <c r="W215" s="49"/>
      <c r="X215" s="17"/>
    </row>
    <row r="216" spans="1:24" s="16" customFormat="1" x14ac:dyDescent="0.2">
      <c r="A216" s="17"/>
      <c r="B216" s="17"/>
      <c r="C216" s="17"/>
      <c r="D216" s="17"/>
      <c r="I216" s="17"/>
      <c r="W216" s="49"/>
      <c r="X216" s="17"/>
    </row>
    <row r="217" spans="1:24" s="16" customFormat="1" x14ac:dyDescent="0.2">
      <c r="A217" s="17"/>
      <c r="B217" s="17"/>
      <c r="C217" s="17"/>
      <c r="D217" s="17"/>
      <c r="I217" s="17"/>
      <c r="W217" s="49"/>
      <c r="X217" s="17"/>
    </row>
    <row r="218" spans="1:24" s="16" customFormat="1" x14ac:dyDescent="0.2">
      <c r="A218" s="17"/>
      <c r="B218" s="17"/>
      <c r="C218" s="17"/>
      <c r="D218" s="17"/>
      <c r="I218" s="17"/>
      <c r="W218" s="49"/>
      <c r="X218" s="17"/>
    </row>
    <row r="219" spans="1:24" s="16" customFormat="1" x14ac:dyDescent="0.2">
      <c r="A219" s="17"/>
      <c r="B219" s="17"/>
      <c r="C219" s="17"/>
      <c r="D219" s="17"/>
      <c r="I219" s="17"/>
      <c r="W219" s="49"/>
      <c r="X219" s="17"/>
    </row>
    <row r="220" spans="1:24" s="16" customFormat="1" x14ac:dyDescent="0.2">
      <c r="A220" s="17"/>
      <c r="B220" s="17"/>
      <c r="C220" s="17"/>
      <c r="D220" s="17"/>
      <c r="I220" s="17"/>
      <c r="W220" s="49"/>
      <c r="X220" s="17"/>
    </row>
    <row r="221" spans="1:24" s="16" customFormat="1" x14ac:dyDescent="0.2">
      <c r="A221" s="17"/>
      <c r="B221" s="17"/>
      <c r="C221" s="17"/>
      <c r="D221" s="17"/>
      <c r="I221" s="17"/>
      <c r="W221" s="49"/>
      <c r="X221" s="17"/>
    </row>
    <row r="222" spans="1:24" s="16" customFormat="1" x14ac:dyDescent="0.2">
      <c r="A222" s="17"/>
      <c r="B222" s="17"/>
      <c r="C222" s="17"/>
      <c r="D222" s="17"/>
      <c r="I222" s="17"/>
      <c r="W222" s="49"/>
      <c r="X222" s="17"/>
    </row>
    <row r="223" spans="1:24" s="16" customFormat="1" x14ac:dyDescent="0.2">
      <c r="A223" s="17"/>
      <c r="B223" s="17"/>
      <c r="C223" s="17"/>
      <c r="D223" s="17"/>
      <c r="I223" s="17"/>
      <c r="W223" s="49"/>
      <c r="X223" s="17"/>
    </row>
    <row r="224" spans="1:24" s="16" customFormat="1" x14ac:dyDescent="0.2">
      <c r="A224" s="17"/>
      <c r="B224" s="17"/>
      <c r="C224" s="17"/>
      <c r="D224" s="17"/>
      <c r="I224" s="17"/>
      <c r="W224" s="49"/>
      <c r="X224" s="17"/>
    </row>
    <row r="225" spans="1:24" s="16" customFormat="1" x14ac:dyDescent="0.2">
      <c r="A225" s="17"/>
      <c r="B225" s="17"/>
      <c r="C225" s="17"/>
      <c r="D225" s="17"/>
      <c r="I225" s="17"/>
      <c r="W225" s="49"/>
      <c r="X225" s="17"/>
    </row>
    <row r="226" spans="1:24" s="16" customFormat="1" x14ac:dyDescent="0.2">
      <c r="A226" s="17"/>
      <c r="B226" s="17"/>
      <c r="C226" s="17"/>
      <c r="D226" s="17"/>
      <c r="I226" s="17"/>
      <c r="W226" s="49"/>
      <c r="X226" s="17"/>
    </row>
    <row r="227" spans="1:24" s="16" customFormat="1" x14ac:dyDescent="0.2">
      <c r="A227" s="17"/>
      <c r="B227" s="17"/>
      <c r="C227" s="17"/>
      <c r="D227" s="17"/>
      <c r="I227" s="17"/>
      <c r="W227" s="49"/>
      <c r="X227" s="17"/>
    </row>
    <row r="228" spans="1:24" s="16" customFormat="1" x14ac:dyDescent="0.2">
      <c r="A228" s="17"/>
      <c r="B228" s="17"/>
      <c r="C228" s="17"/>
      <c r="D228" s="17"/>
      <c r="I228" s="17"/>
      <c r="W228" s="49"/>
      <c r="X228" s="17"/>
    </row>
    <row r="229" spans="1:24" s="16" customFormat="1" x14ac:dyDescent="0.2">
      <c r="A229" s="17"/>
      <c r="B229" s="17"/>
      <c r="C229" s="17"/>
      <c r="D229" s="17"/>
      <c r="I229" s="17"/>
      <c r="W229" s="49"/>
      <c r="X229" s="17"/>
    </row>
    <row r="230" spans="1:24" s="16" customFormat="1" x14ac:dyDescent="0.2">
      <c r="A230" s="17"/>
      <c r="B230" s="17"/>
      <c r="C230" s="17"/>
      <c r="D230" s="17"/>
      <c r="I230" s="17"/>
      <c r="W230" s="49"/>
      <c r="X230" s="17"/>
    </row>
    <row r="231" spans="1:24" s="16" customFormat="1" x14ac:dyDescent="0.2">
      <c r="A231" s="17"/>
      <c r="B231" s="17"/>
      <c r="C231" s="17"/>
      <c r="D231" s="17"/>
      <c r="I231" s="17"/>
      <c r="W231" s="49"/>
      <c r="X231" s="17"/>
    </row>
    <row r="232" spans="1:24" s="16" customFormat="1" x14ac:dyDescent="0.2">
      <c r="A232" s="17"/>
      <c r="B232" s="17"/>
      <c r="C232" s="17"/>
      <c r="D232" s="17"/>
      <c r="I232" s="17"/>
      <c r="W232" s="49"/>
      <c r="X232" s="17"/>
    </row>
    <row r="233" spans="1:24" s="16" customFormat="1" x14ac:dyDescent="0.2">
      <c r="A233" s="17"/>
      <c r="B233" s="17"/>
      <c r="C233" s="17"/>
      <c r="D233" s="17"/>
      <c r="I233" s="17"/>
      <c r="W233" s="49"/>
      <c r="X233" s="17"/>
    </row>
    <row r="234" spans="1:24" s="16" customFormat="1" x14ac:dyDescent="0.2">
      <c r="A234" s="17"/>
      <c r="B234" s="17"/>
      <c r="C234" s="17"/>
      <c r="D234" s="17"/>
      <c r="I234" s="17"/>
      <c r="W234" s="49"/>
      <c r="X234" s="17"/>
    </row>
    <row r="235" spans="1:24" s="16" customFormat="1" x14ac:dyDescent="0.2">
      <c r="A235" s="17"/>
      <c r="B235" s="17"/>
      <c r="C235" s="17"/>
      <c r="D235" s="17"/>
      <c r="I235" s="17"/>
      <c r="W235" s="49"/>
      <c r="X235" s="17"/>
    </row>
    <row r="236" spans="1:24" s="16" customFormat="1" x14ac:dyDescent="0.2">
      <c r="A236" s="17"/>
      <c r="B236" s="17"/>
      <c r="C236" s="17"/>
      <c r="D236" s="17"/>
      <c r="I236" s="17"/>
      <c r="W236" s="49"/>
      <c r="X236" s="17"/>
    </row>
    <row r="237" spans="1:24" s="16" customFormat="1" x14ac:dyDescent="0.2">
      <c r="A237" s="17"/>
      <c r="B237" s="17"/>
      <c r="C237" s="17"/>
      <c r="D237" s="17"/>
      <c r="I237" s="17"/>
      <c r="W237" s="49"/>
      <c r="X237" s="17"/>
    </row>
    <row r="238" spans="1:24" s="16" customFormat="1" x14ac:dyDescent="0.2">
      <c r="A238" s="17"/>
      <c r="B238" s="17"/>
      <c r="C238" s="17"/>
      <c r="D238" s="17"/>
      <c r="I238" s="17"/>
      <c r="W238" s="49"/>
      <c r="X238" s="17"/>
    </row>
    <row r="239" spans="1:24" s="16" customFormat="1" x14ac:dyDescent="0.2">
      <c r="A239" s="17"/>
      <c r="B239" s="17"/>
      <c r="C239" s="17"/>
      <c r="D239" s="17"/>
      <c r="I239" s="17"/>
      <c r="W239" s="49"/>
      <c r="X239" s="17"/>
    </row>
    <row r="240" spans="1:24" s="16" customFormat="1" x14ac:dyDescent="0.2">
      <c r="A240" s="17"/>
      <c r="B240" s="17"/>
      <c r="C240" s="17"/>
      <c r="D240" s="17"/>
      <c r="I240" s="17"/>
      <c r="W240" s="49"/>
      <c r="X240" s="17"/>
    </row>
    <row r="241" spans="1:24" s="16" customFormat="1" x14ac:dyDescent="0.2">
      <c r="A241" s="17"/>
      <c r="B241" s="17"/>
      <c r="C241" s="17"/>
      <c r="D241" s="17"/>
      <c r="I241" s="17"/>
      <c r="W241" s="49"/>
      <c r="X241" s="17"/>
    </row>
    <row r="242" spans="1:24" s="16" customFormat="1" x14ac:dyDescent="0.2">
      <c r="A242" s="17"/>
      <c r="B242" s="17"/>
      <c r="C242" s="17"/>
      <c r="D242" s="17"/>
      <c r="I242" s="17"/>
      <c r="W242" s="49"/>
      <c r="X242" s="17"/>
    </row>
    <row r="243" spans="1:24" s="16" customFormat="1" x14ac:dyDescent="0.2">
      <c r="A243" s="17"/>
      <c r="B243" s="17"/>
      <c r="C243" s="17"/>
      <c r="D243" s="17"/>
      <c r="I243" s="17"/>
      <c r="W243" s="49"/>
      <c r="X243" s="17"/>
    </row>
    <row r="244" spans="1:24" s="16" customFormat="1" x14ac:dyDescent="0.2">
      <c r="A244" s="17"/>
      <c r="B244" s="17"/>
      <c r="C244" s="17"/>
      <c r="D244" s="17"/>
      <c r="I244" s="17"/>
      <c r="W244" s="49"/>
      <c r="X244" s="17"/>
    </row>
    <row r="245" spans="1:24" s="16" customFormat="1" x14ac:dyDescent="0.2">
      <c r="A245" s="17"/>
      <c r="B245" s="17"/>
      <c r="C245" s="17"/>
      <c r="D245" s="17"/>
      <c r="I245" s="17"/>
      <c r="W245" s="49"/>
      <c r="X245" s="17"/>
    </row>
    <row r="246" spans="1:24" s="16" customFormat="1" x14ac:dyDescent="0.2">
      <c r="A246" s="17"/>
      <c r="B246" s="17"/>
      <c r="C246" s="17"/>
      <c r="D246" s="17"/>
      <c r="I246" s="17"/>
      <c r="W246" s="49"/>
      <c r="X246" s="17"/>
    </row>
    <row r="247" spans="1:24" s="16" customFormat="1" x14ac:dyDescent="0.2">
      <c r="A247" s="17"/>
      <c r="B247" s="17"/>
      <c r="C247" s="17"/>
      <c r="D247" s="17"/>
      <c r="I247" s="17"/>
      <c r="W247" s="49"/>
      <c r="X247" s="17"/>
    </row>
    <row r="248" spans="1:24" s="16" customFormat="1" x14ac:dyDescent="0.2">
      <c r="A248" s="17"/>
      <c r="B248" s="17"/>
      <c r="C248" s="17"/>
      <c r="D248" s="17"/>
      <c r="I248" s="17"/>
      <c r="W248" s="49"/>
      <c r="X248" s="17"/>
    </row>
    <row r="249" spans="1:24" s="16" customFormat="1" x14ac:dyDescent="0.2">
      <c r="A249" s="17"/>
      <c r="B249" s="17"/>
      <c r="C249" s="17"/>
      <c r="D249" s="17"/>
      <c r="I249" s="17"/>
      <c r="W249" s="49"/>
      <c r="X249" s="17"/>
    </row>
    <row r="250" spans="1:24" s="16" customFormat="1" x14ac:dyDescent="0.2">
      <c r="A250" s="17"/>
      <c r="B250" s="17"/>
      <c r="C250" s="17"/>
      <c r="D250" s="17"/>
      <c r="I250" s="17"/>
      <c r="W250" s="49"/>
      <c r="X250" s="17"/>
    </row>
    <row r="251" spans="1:24" s="16" customFormat="1" x14ac:dyDescent="0.2">
      <c r="A251" s="17"/>
      <c r="B251" s="17"/>
      <c r="C251" s="17"/>
      <c r="D251" s="17"/>
      <c r="I251" s="17"/>
      <c r="W251" s="49"/>
      <c r="X251" s="17"/>
    </row>
    <row r="252" spans="1:24" s="16" customFormat="1" x14ac:dyDescent="0.2">
      <c r="A252" s="17"/>
      <c r="B252" s="17"/>
      <c r="C252" s="17"/>
      <c r="D252" s="17"/>
      <c r="I252" s="17"/>
      <c r="W252" s="49"/>
      <c r="X252" s="17"/>
    </row>
    <row r="253" spans="1:24" s="16" customFormat="1" x14ac:dyDescent="0.2">
      <c r="A253" s="17"/>
      <c r="B253" s="17"/>
      <c r="C253" s="17"/>
      <c r="D253" s="17"/>
      <c r="I253" s="17"/>
      <c r="W253" s="49"/>
      <c r="X253" s="17"/>
    </row>
    <row r="254" spans="1:24" s="16" customFormat="1" x14ac:dyDescent="0.2">
      <c r="A254" s="17"/>
      <c r="B254" s="17"/>
      <c r="C254" s="17"/>
      <c r="D254" s="17"/>
      <c r="I254" s="17"/>
      <c r="W254" s="49"/>
      <c r="X254" s="17"/>
    </row>
    <row r="255" spans="1:24" s="16" customFormat="1" x14ac:dyDescent="0.2">
      <c r="A255" s="17"/>
      <c r="B255" s="17"/>
      <c r="C255" s="17"/>
      <c r="D255" s="17"/>
      <c r="I255" s="17"/>
      <c r="W255" s="49"/>
      <c r="X255" s="17"/>
    </row>
    <row r="256" spans="1:24" s="16" customFormat="1" x14ac:dyDescent="0.2">
      <c r="A256" s="17"/>
      <c r="B256" s="17"/>
      <c r="C256" s="17"/>
      <c r="D256" s="17"/>
      <c r="I256" s="17"/>
      <c r="W256" s="49"/>
      <c r="X256" s="17"/>
    </row>
    <row r="257" spans="1:24" s="16" customFormat="1" x14ac:dyDescent="0.2">
      <c r="A257" s="17"/>
      <c r="B257" s="17"/>
      <c r="C257" s="17"/>
      <c r="D257" s="17"/>
      <c r="I257" s="17"/>
      <c r="W257" s="49"/>
      <c r="X257" s="17"/>
    </row>
    <row r="258" spans="1:24" s="16" customFormat="1" x14ac:dyDescent="0.2">
      <c r="A258" s="17"/>
      <c r="B258" s="17"/>
      <c r="C258" s="17"/>
      <c r="D258" s="17"/>
      <c r="I258" s="17"/>
      <c r="W258" s="49"/>
      <c r="X258" s="17"/>
    </row>
    <row r="259" spans="1:24" s="16" customFormat="1" x14ac:dyDescent="0.2">
      <c r="A259" s="17"/>
      <c r="B259" s="17"/>
      <c r="C259" s="17"/>
      <c r="D259" s="17"/>
      <c r="I259" s="17"/>
      <c r="W259" s="49"/>
      <c r="X259" s="17"/>
    </row>
    <row r="260" spans="1:24" s="16" customFormat="1" x14ac:dyDescent="0.2">
      <c r="A260" s="17"/>
      <c r="B260" s="17"/>
      <c r="C260" s="17"/>
      <c r="D260" s="17"/>
      <c r="I260" s="17"/>
      <c r="W260" s="49"/>
      <c r="X260" s="17"/>
    </row>
    <row r="261" spans="1:24" s="16" customFormat="1" x14ac:dyDescent="0.2">
      <c r="A261" s="17"/>
      <c r="B261" s="17"/>
      <c r="C261" s="17"/>
      <c r="D261" s="17"/>
      <c r="I261" s="17"/>
      <c r="W261" s="49"/>
      <c r="X261" s="17"/>
    </row>
    <row r="262" spans="1:24" s="16" customFormat="1" x14ac:dyDescent="0.2">
      <c r="A262" s="17"/>
      <c r="B262" s="17"/>
      <c r="C262" s="17"/>
      <c r="D262" s="17"/>
      <c r="I262" s="17"/>
      <c r="W262" s="49"/>
      <c r="X262" s="17"/>
    </row>
    <row r="263" spans="1:24" s="16" customFormat="1" x14ac:dyDescent="0.2">
      <c r="A263" s="17"/>
      <c r="B263" s="17"/>
      <c r="C263" s="17"/>
      <c r="D263" s="17"/>
      <c r="I263" s="17"/>
      <c r="W263" s="49"/>
      <c r="X263" s="17"/>
    </row>
    <row r="264" spans="1:24" s="16" customFormat="1" x14ac:dyDescent="0.2">
      <c r="A264" s="17"/>
      <c r="B264" s="17"/>
      <c r="C264" s="17"/>
      <c r="D264" s="17"/>
      <c r="I264" s="17"/>
      <c r="W264" s="49"/>
      <c r="X264" s="17"/>
    </row>
    <row r="265" spans="1:24" s="16" customFormat="1" x14ac:dyDescent="0.2">
      <c r="A265" s="17"/>
      <c r="B265" s="17"/>
      <c r="C265" s="17"/>
      <c r="D265" s="17"/>
      <c r="I265" s="17"/>
      <c r="W265" s="49"/>
      <c r="X265" s="17"/>
    </row>
    <row r="266" spans="1:24" s="16" customFormat="1" x14ac:dyDescent="0.2">
      <c r="A266" s="17"/>
      <c r="B266" s="17"/>
      <c r="C266" s="17"/>
      <c r="D266" s="17"/>
      <c r="I266" s="17"/>
      <c r="W266" s="49"/>
      <c r="X266" s="17"/>
    </row>
    <row r="267" spans="1:24" s="16" customFormat="1" x14ac:dyDescent="0.2">
      <c r="A267" s="17"/>
      <c r="B267" s="17"/>
      <c r="C267" s="17"/>
      <c r="D267" s="17"/>
      <c r="I267" s="17"/>
      <c r="W267" s="49"/>
      <c r="X267" s="17"/>
    </row>
    <row r="268" spans="1:24" s="16" customFormat="1" x14ac:dyDescent="0.2">
      <c r="A268" s="17"/>
      <c r="B268" s="17"/>
      <c r="C268" s="17"/>
      <c r="D268" s="17"/>
      <c r="I268" s="17"/>
      <c r="W268" s="49"/>
      <c r="X268" s="17"/>
    </row>
    <row r="269" spans="1:24" s="16" customFormat="1" x14ac:dyDescent="0.2">
      <c r="A269" s="17"/>
      <c r="B269" s="17"/>
      <c r="C269" s="17"/>
      <c r="D269" s="17"/>
      <c r="I269" s="17"/>
      <c r="W269" s="49"/>
      <c r="X269" s="17"/>
    </row>
    <row r="270" spans="1:24" s="16" customFormat="1" x14ac:dyDescent="0.2">
      <c r="A270" s="17"/>
      <c r="B270" s="17"/>
      <c r="C270" s="17"/>
      <c r="D270" s="17"/>
      <c r="I270" s="17"/>
      <c r="W270" s="49"/>
      <c r="X270" s="17"/>
    </row>
    <row r="271" spans="1:24" s="16" customFormat="1" x14ac:dyDescent="0.2">
      <c r="A271" s="17"/>
      <c r="B271" s="17"/>
      <c r="C271" s="17"/>
      <c r="D271" s="17"/>
      <c r="I271" s="17"/>
      <c r="W271" s="49"/>
      <c r="X271" s="17"/>
    </row>
    <row r="272" spans="1:24" s="16" customFormat="1" x14ac:dyDescent="0.2">
      <c r="A272" s="17"/>
      <c r="B272" s="17"/>
      <c r="C272" s="17"/>
      <c r="D272" s="17"/>
      <c r="I272" s="17"/>
      <c r="W272" s="49"/>
      <c r="X272" s="17"/>
    </row>
    <row r="273" spans="1:24" s="16" customFormat="1" x14ac:dyDescent="0.2">
      <c r="A273" s="17"/>
      <c r="B273" s="17"/>
      <c r="C273" s="17"/>
      <c r="D273" s="17"/>
      <c r="I273" s="17"/>
      <c r="W273" s="49"/>
      <c r="X273" s="17"/>
    </row>
    <row r="274" spans="1:24" s="16" customFormat="1" x14ac:dyDescent="0.2">
      <c r="A274" s="17"/>
      <c r="B274" s="17"/>
      <c r="C274" s="17"/>
      <c r="D274" s="17"/>
      <c r="I274" s="17"/>
      <c r="W274" s="49"/>
      <c r="X274" s="17"/>
    </row>
    <row r="275" spans="1:24" s="16" customFormat="1" x14ac:dyDescent="0.2">
      <c r="A275" s="17"/>
      <c r="B275" s="17"/>
      <c r="C275" s="17"/>
      <c r="D275" s="17"/>
      <c r="I275" s="17"/>
      <c r="W275" s="49"/>
      <c r="X275" s="17"/>
    </row>
    <row r="276" spans="1:24" s="16" customFormat="1" x14ac:dyDescent="0.2">
      <c r="A276" s="17"/>
      <c r="B276" s="17"/>
      <c r="C276" s="17"/>
      <c r="D276" s="17"/>
      <c r="I276" s="17"/>
      <c r="W276" s="49"/>
      <c r="X276" s="17"/>
    </row>
    <row r="277" spans="1:24" s="16" customFormat="1" x14ac:dyDescent="0.2">
      <c r="A277" s="17"/>
      <c r="B277" s="17"/>
      <c r="C277" s="17"/>
      <c r="D277" s="17"/>
      <c r="I277" s="17"/>
      <c r="W277" s="49"/>
      <c r="X277" s="17"/>
    </row>
    <row r="278" spans="1:24" s="16" customFormat="1" x14ac:dyDescent="0.2">
      <c r="A278" s="17"/>
      <c r="B278" s="17"/>
      <c r="C278" s="17"/>
      <c r="D278" s="17"/>
      <c r="I278" s="17"/>
      <c r="W278" s="49"/>
      <c r="X278" s="17"/>
    </row>
    <row r="279" spans="1:24" s="16" customFormat="1" x14ac:dyDescent="0.2">
      <c r="A279" s="17"/>
      <c r="B279" s="17"/>
      <c r="C279" s="17"/>
      <c r="D279" s="17"/>
      <c r="I279" s="17"/>
      <c r="W279" s="49"/>
      <c r="X279" s="17"/>
    </row>
    <row r="280" spans="1:24" s="16" customFormat="1" x14ac:dyDescent="0.2">
      <c r="A280" s="17"/>
      <c r="B280" s="17"/>
      <c r="C280" s="17"/>
      <c r="D280" s="17"/>
      <c r="I280" s="17"/>
      <c r="W280" s="49"/>
      <c r="X280" s="17"/>
    </row>
    <row r="281" spans="1:24" s="16" customFormat="1" x14ac:dyDescent="0.2">
      <c r="A281" s="17"/>
      <c r="B281" s="17"/>
      <c r="C281" s="17"/>
      <c r="D281" s="17"/>
      <c r="I281" s="17"/>
      <c r="W281" s="49"/>
      <c r="X281" s="17"/>
    </row>
    <row r="282" spans="1:24" s="16" customFormat="1" x14ac:dyDescent="0.2">
      <c r="A282" s="17"/>
      <c r="B282" s="17"/>
      <c r="C282" s="17"/>
      <c r="D282" s="17"/>
      <c r="I282" s="17"/>
      <c r="W282" s="49"/>
      <c r="X282" s="17"/>
    </row>
    <row r="283" spans="1:24" s="16" customFormat="1" x14ac:dyDescent="0.2">
      <c r="A283" s="17"/>
      <c r="B283" s="17"/>
      <c r="C283" s="17"/>
      <c r="D283" s="17"/>
      <c r="I283" s="17"/>
      <c r="W283" s="49"/>
      <c r="X283" s="17"/>
    </row>
    <row r="284" spans="1:24" s="16" customFormat="1" x14ac:dyDescent="0.2">
      <c r="A284" s="17"/>
      <c r="B284" s="17"/>
      <c r="C284" s="17"/>
      <c r="D284" s="17"/>
      <c r="I284" s="17"/>
      <c r="W284" s="49"/>
      <c r="X284" s="17"/>
    </row>
    <row r="285" spans="1:24" s="16" customFormat="1" x14ac:dyDescent="0.2">
      <c r="A285" s="17"/>
      <c r="B285" s="17"/>
      <c r="C285" s="17"/>
      <c r="D285" s="17"/>
      <c r="I285" s="17"/>
      <c r="W285" s="49"/>
      <c r="X285" s="17"/>
    </row>
    <row r="286" spans="1:24" s="16" customFormat="1" x14ac:dyDescent="0.2">
      <c r="A286" s="17"/>
      <c r="B286" s="17"/>
      <c r="C286" s="17"/>
      <c r="D286" s="17"/>
      <c r="I286" s="17"/>
      <c r="W286" s="49"/>
      <c r="X286" s="17"/>
    </row>
    <row r="287" spans="1:24" s="16" customFormat="1" x14ac:dyDescent="0.2">
      <c r="A287" s="17"/>
      <c r="B287" s="17"/>
      <c r="C287" s="17"/>
      <c r="D287" s="17"/>
      <c r="I287" s="17"/>
      <c r="W287" s="49"/>
      <c r="X287" s="17"/>
    </row>
    <row r="288" spans="1:24" s="16" customFormat="1" x14ac:dyDescent="0.2">
      <c r="A288" s="17"/>
      <c r="B288" s="17"/>
      <c r="C288" s="17"/>
      <c r="D288" s="17"/>
      <c r="I288" s="17"/>
      <c r="W288" s="49"/>
      <c r="X288" s="17"/>
    </row>
    <row r="289" spans="1:24" s="16" customFormat="1" x14ac:dyDescent="0.2">
      <c r="A289" s="17"/>
      <c r="B289" s="17"/>
      <c r="C289" s="17"/>
      <c r="D289" s="17"/>
      <c r="I289" s="17"/>
      <c r="W289" s="49"/>
      <c r="X289" s="17"/>
    </row>
    <row r="290" spans="1:24" s="16" customFormat="1" x14ac:dyDescent="0.2">
      <c r="A290" s="17"/>
      <c r="B290" s="17"/>
      <c r="C290" s="17"/>
      <c r="D290" s="17"/>
      <c r="I290" s="17"/>
      <c r="W290" s="49"/>
      <c r="X290" s="17"/>
    </row>
    <row r="291" spans="1:24" s="16" customFormat="1" x14ac:dyDescent="0.2">
      <c r="A291" s="17"/>
      <c r="B291" s="17"/>
      <c r="C291" s="17"/>
      <c r="D291" s="17"/>
      <c r="I291" s="17"/>
      <c r="W291" s="49"/>
      <c r="X291" s="17"/>
    </row>
    <row r="292" spans="1:24" s="16" customFormat="1" x14ac:dyDescent="0.2">
      <c r="A292" s="17"/>
      <c r="B292" s="17"/>
      <c r="C292" s="17"/>
      <c r="D292" s="17"/>
      <c r="I292" s="17"/>
      <c r="W292" s="49"/>
      <c r="X292" s="17"/>
    </row>
    <row r="293" spans="1:24" s="16" customFormat="1" x14ac:dyDescent="0.2">
      <c r="A293" s="17"/>
      <c r="B293" s="17"/>
      <c r="C293" s="17"/>
      <c r="D293" s="17"/>
      <c r="I293" s="17"/>
      <c r="W293" s="49"/>
      <c r="X293" s="17"/>
    </row>
    <row r="294" spans="1:24" s="16" customFormat="1" x14ac:dyDescent="0.2">
      <c r="A294" s="17"/>
      <c r="B294" s="17"/>
      <c r="C294" s="17"/>
      <c r="D294" s="17"/>
      <c r="I294" s="17"/>
      <c r="W294" s="49"/>
      <c r="X294" s="17"/>
    </row>
    <row r="295" spans="1:24" s="16" customFormat="1" x14ac:dyDescent="0.2">
      <c r="A295" s="17"/>
      <c r="B295" s="17"/>
      <c r="C295" s="17"/>
      <c r="D295" s="17"/>
      <c r="I295" s="17"/>
      <c r="W295" s="49"/>
      <c r="X295" s="17"/>
    </row>
    <row r="296" spans="1:24" s="16" customFormat="1" x14ac:dyDescent="0.2">
      <c r="A296" s="17"/>
      <c r="B296" s="17"/>
      <c r="C296" s="17"/>
      <c r="D296" s="17"/>
      <c r="I296" s="17"/>
      <c r="W296" s="49"/>
      <c r="X296" s="17"/>
    </row>
    <row r="297" spans="1:24" s="16" customFormat="1" x14ac:dyDescent="0.2">
      <c r="A297" s="17"/>
      <c r="B297" s="17"/>
      <c r="C297" s="17"/>
      <c r="D297" s="17"/>
      <c r="I297" s="17"/>
      <c r="W297" s="49"/>
      <c r="X297" s="17"/>
    </row>
    <row r="298" spans="1:24" s="16" customFormat="1" x14ac:dyDescent="0.2">
      <c r="A298" s="17"/>
      <c r="B298" s="17"/>
      <c r="C298" s="17"/>
      <c r="D298" s="17"/>
      <c r="I298" s="17"/>
      <c r="W298" s="49"/>
      <c r="X298" s="17"/>
    </row>
    <row r="299" spans="1:24" s="16" customFormat="1" x14ac:dyDescent="0.2">
      <c r="A299" s="17"/>
      <c r="B299" s="17"/>
      <c r="C299" s="17"/>
      <c r="D299" s="17"/>
      <c r="I299" s="17"/>
      <c r="W299" s="49"/>
      <c r="X299" s="17"/>
    </row>
    <row r="300" spans="1:24" s="16" customFormat="1" x14ac:dyDescent="0.2">
      <c r="A300" s="17"/>
      <c r="B300" s="17"/>
      <c r="C300" s="17"/>
      <c r="D300" s="17"/>
      <c r="I300" s="17"/>
      <c r="W300" s="49"/>
      <c r="X300" s="17"/>
    </row>
    <row r="301" spans="1:24" s="16" customFormat="1" x14ac:dyDescent="0.2">
      <c r="A301" s="17"/>
      <c r="B301" s="17"/>
      <c r="C301" s="17"/>
      <c r="D301" s="17"/>
      <c r="I301" s="17"/>
      <c r="W301" s="49"/>
      <c r="X301" s="17"/>
    </row>
    <row r="302" spans="1:24" s="16" customFormat="1" x14ac:dyDescent="0.2">
      <c r="A302" s="17"/>
      <c r="B302" s="17"/>
      <c r="C302" s="17"/>
      <c r="D302" s="17"/>
      <c r="I302" s="17"/>
      <c r="W302" s="49"/>
      <c r="X302" s="17"/>
    </row>
    <row r="303" spans="1:24" s="16" customFormat="1" x14ac:dyDescent="0.2">
      <c r="A303" s="17"/>
      <c r="B303" s="17"/>
      <c r="C303" s="17"/>
      <c r="D303" s="17"/>
      <c r="I303" s="17"/>
      <c r="W303" s="49"/>
      <c r="X303" s="17"/>
    </row>
    <row r="304" spans="1:24" s="16" customFormat="1" x14ac:dyDescent="0.2">
      <c r="A304" s="17"/>
      <c r="B304" s="17"/>
      <c r="C304" s="17"/>
      <c r="D304" s="17"/>
      <c r="I304" s="17"/>
      <c r="W304" s="49"/>
      <c r="X304" s="17"/>
    </row>
    <row r="305" spans="1:24" s="16" customFormat="1" x14ac:dyDescent="0.2">
      <c r="A305" s="17"/>
      <c r="B305" s="17"/>
      <c r="C305" s="17"/>
      <c r="D305" s="17"/>
      <c r="I305" s="17"/>
      <c r="W305" s="49"/>
      <c r="X305" s="17"/>
    </row>
    <row r="306" spans="1:24" s="16" customFormat="1" x14ac:dyDescent="0.2">
      <c r="A306" s="17"/>
      <c r="B306" s="17"/>
      <c r="C306" s="17"/>
      <c r="D306" s="17"/>
      <c r="I306" s="17"/>
      <c r="W306" s="49"/>
      <c r="X306" s="17"/>
    </row>
    <row r="307" spans="1:24" s="16" customFormat="1" x14ac:dyDescent="0.2">
      <c r="A307" s="17"/>
      <c r="B307" s="17"/>
      <c r="C307" s="17"/>
      <c r="D307" s="17"/>
      <c r="I307" s="17"/>
      <c r="W307" s="49"/>
      <c r="X307" s="17"/>
    </row>
    <row r="308" spans="1:24" s="16" customFormat="1" x14ac:dyDescent="0.2">
      <c r="A308" s="17"/>
      <c r="B308" s="17"/>
      <c r="C308" s="17"/>
      <c r="D308" s="17"/>
      <c r="I308" s="17"/>
      <c r="W308" s="49"/>
      <c r="X308" s="17"/>
    </row>
    <row r="309" spans="1:24" s="16" customFormat="1" x14ac:dyDescent="0.2">
      <c r="A309" s="17"/>
      <c r="B309" s="17"/>
      <c r="C309" s="17"/>
      <c r="D309" s="17"/>
      <c r="I309" s="17"/>
      <c r="W309" s="49"/>
      <c r="X309" s="17"/>
    </row>
    <row r="310" spans="1:24" s="16" customFormat="1" x14ac:dyDescent="0.2">
      <c r="A310" s="17"/>
      <c r="B310" s="17"/>
      <c r="C310" s="17"/>
      <c r="D310" s="17"/>
      <c r="I310" s="17"/>
      <c r="W310" s="49"/>
      <c r="X310" s="17"/>
    </row>
    <row r="311" spans="1:24" s="16" customFormat="1" x14ac:dyDescent="0.2">
      <c r="A311" s="17"/>
      <c r="B311" s="17"/>
      <c r="C311" s="17"/>
      <c r="D311" s="17"/>
      <c r="I311" s="17"/>
      <c r="W311" s="49"/>
      <c r="X311" s="17"/>
    </row>
    <row r="312" spans="1:24" s="16" customFormat="1" x14ac:dyDescent="0.2">
      <c r="A312" s="17"/>
      <c r="B312" s="17"/>
      <c r="C312" s="17"/>
      <c r="D312" s="17"/>
      <c r="I312" s="17"/>
      <c r="W312" s="49"/>
      <c r="X312" s="17"/>
    </row>
    <row r="313" spans="1:24" s="16" customFormat="1" x14ac:dyDescent="0.2">
      <c r="A313" s="17"/>
      <c r="B313" s="17"/>
      <c r="C313" s="17"/>
      <c r="D313" s="17"/>
      <c r="I313" s="17"/>
      <c r="W313" s="49"/>
      <c r="X313" s="17"/>
    </row>
    <row r="314" spans="1:24" s="16" customFormat="1" x14ac:dyDescent="0.2">
      <c r="A314" s="17"/>
      <c r="B314" s="17"/>
      <c r="C314" s="17"/>
      <c r="D314" s="17"/>
      <c r="I314" s="17"/>
      <c r="W314" s="49"/>
      <c r="X314" s="17"/>
    </row>
    <row r="315" spans="1:24" s="16" customFormat="1" x14ac:dyDescent="0.2">
      <c r="A315" s="17"/>
      <c r="B315" s="17"/>
      <c r="C315" s="17"/>
      <c r="D315" s="17"/>
      <c r="I315" s="17"/>
      <c r="W315" s="49"/>
      <c r="X315" s="17"/>
    </row>
    <row r="316" spans="1:24" s="16" customFormat="1" x14ac:dyDescent="0.2">
      <c r="A316" s="17"/>
      <c r="B316" s="17"/>
      <c r="C316" s="17"/>
      <c r="D316" s="17"/>
      <c r="I316" s="17"/>
      <c r="W316" s="49"/>
      <c r="X316" s="17"/>
    </row>
    <row r="317" spans="1:24" s="16" customFormat="1" x14ac:dyDescent="0.2">
      <c r="A317" s="17"/>
      <c r="B317" s="17"/>
      <c r="C317" s="17"/>
      <c r="D317" s="17"/>
      <c r="I317" s="17"/>
      <c r="W317" s="49"/>
      <c r="X317" s="17"/>
    </row>
    <row r="318" spans="1:24" s="16" customFormat="1" x14ac:dyDescent="0.2">
      <c r="A318" s="17"/>
      <c r="B318" s="17"/>
      <c r="C318" s="17"/>
      <c r="D318" s="17"/>
      <c r="I318" s="17"/>
      <c r="W318" s="49"/>
      <c r="X318" s="17"/>
    </row>
    <row r="319" spans="1:24" s="16" customFormat="1" x14ac:dyDescent="0.2">
      <c r="A319" s="17"/>
      <c r="B319" s="17"/>
      <c r="C319" s="17"/>
      <c r="D319" s="17"/>
      <c r="I319" s="17"/>
      <c r="W319" s="49"/>
      <c r="X319" s="17"/>
    </row>
    <row r="320" spans="1:24" s="16" customFormat="1" x14ac:dyDescent="0.2">
      <c r="A320" s="17"/>
      <c r="B320" s="17"/>
      <c r="C320" s="17"/>
      <c r="D320" s="17"/>
      <c r="I320" s="17"/>
      <c r="W320" s="49"/>
      <c r="X320" s="17"/>
    </row>
    <row r="321" spans="1:24" s="16" customFormat="1" x14ac:dyDescent="0.2">
      <c r="A321" s="17"/>
      <c r="B321" s="17"/>
      <c r="C321" s="17"/>
      <c r="D321" s="17"/>
      <c r="I321" s="17"/>
      <c r="W321" s="49"/>
      <c r="X321" s="17"/>
    </row>
    <row r="322" spans="1:24" s="16" customFormat="1" x14ac:dyDescent="0.2">
      <c r="A322" s="17"/>
      <c r="B322" s="17"/>
      <c r="C322" s="17"/>
      <c r="D322" s="17"/>
      <c r="I322" s="17"/>
      <c r="W322" s="49"/>
      <c r="X322" s="17"/>
    </row>
    <row r="323" spans="1:24" s="16" customFormat="1" x14ac:dyDescent="0.2">
      <c r="A323" s="17"/>
      <c r="B323" s="17"/>
      <c r="C323" s="17"/>
      <c r="D323" s="17"/>
      <c r="I323" s="17"/>
      <c r="W323" s="49"/>
      <c r="X323" s="17"/>
    </row>
    <row r="324" spans="1:24" s="16" customFormat="1" x14ac:dyDescent="0.2">
      <c r="A324" s="17"/>
      <c r="B324" s="17"/>
      <c r="C324" s="17"/>
      <c r="D324" s="17"/>
      <c r="I324" s="17"/>
      <c r="W324" s="49"/>
      <c r="X324" s="17"/>
    </row>
    <row r="325" spans="1:24" s="16" customFormat="1" x14ac:dyDescent="0.2">
      <c r="A325" s="17"/>
      <c r="B325" s="17"/>
      <c r="C325" s="17"/>
      <c r="D325" s="17"/>
      <c r="I325" s="17"/>
      <c r="W325" s="49"/>
      <c r="X325" s="17"/>
    </row>
    <row r="326" spans="1:24" s="16" customFormat="1" x14ac:dyDescent="0.2">
      <c r="A326" s="17"/>
      <c r="B326" s="17"/>
      <c r="C326" s="17"/>
      <c r="D326" s="17"/>
      <c r="I326" s="17"/>
      <c r="W326" s="49"/>
      <c r="X326" s="17"/>
    </row>
    <row r="327" spans="1:24" s="16" customFormat="1" x14ac:dyDescent="0.2">
      <c r="A327" s="17"/>
      <c r="B327" s="17"/>
      <c r="C327" s="17"/>
      <c r="D327" s="17"/>
      <c r="I327" s="17"/>
      <c r="W327" s="49"/>
      <c r="X327" s="17"/>
    </row>
    <row r="328" spans="1:24" s="16" customFormat="1" x14ac:dyDescent="0.2">
      <c r="A328" s="17"/>
      <c r="B328" s="17"/>
      <c r="C328" s="17"/>
      <c r="D328" s="17"/>
      <c r="I328" s="17"/>
      <c r="W328" s="49"/>
      <c r="X328" s="17"/>
    </row>
    <row r="329" spans="1:24" s="16" customFormat="1" x14ac:dyDescent="0.2">
      <c r="A329" s="17"/>
      <c r="B329" s="17"/>
      <c r="C329" s="17"/>
      <c r="D329" s="17"/>
      <c r="I329" s="17"/>
      <c r="W329" s="49"/>
      <c r="X329" s="17"/>
    </row>
    <row r="330" spans="1:24" s="16" customFormat="1" x14ac:dyDescent="0.2">
      <c r="A330" s="17"/>
      <c r="B330" s="17"/>
      <c r="C330" s="17"/>
      <c r="D330" s="17"/>
      <c r="I330" s="17"/>
      <c r="W330" s="49"/>
      <c r="X330" s="17"/>
    </row>
    <row r="331" spans="1:24" s="16" customFormat="1" x14ac:dyDescent="0.2">
      <c r="A331" s="17"/>
      <c r="B331" s="17"/>
      <c r="C331" s="17"/>
      <c r="D331" s="17"/>
      <c r="I331" s="17"/>
      <c r="W331" s="49"/>
      <c r="X331" s="17"/>
    </row>
    <row r="332" spans="1:24" s="16" customFormat="1" x14ac:dyDescent="0.2">
      <c r="A332" s="17"/>
      <c r="B332" s="17"/>
      <c r="C332" s="17"/>
      <c r="D332" s="17"/>
      <c r="I332" s="17"/>
      <c r="W332" s="49"/>
      <c r="X332" s="17"/>
    </row>
    <row r="333" spans="1:24" s="16" customFormat="1" x14ac:dyDescent="0.2">
      <c r="A333" s="17"/>
      <c r="B333" s="17"/>
      <c r="C333" s="17"/>
      <c r="D333" s="17"/>
      <c r="I333" s="17"/>
      <c r="W333" s="49"/>
      <c r="X333" s="17"/>
    </row>
    <row r="334" spans="1:24" s="16" customFormat="1" x14ac:dyDescent="0.2">
      <c r="A334" s="17"/>
      <c r="B334" s="17"/>
      <c r="C334" s="17"/>
      <c r="D334" s="17"/>
      <c r="I334" s="17"/>
      <c r="W334" s="49"/>
      <c r="X334" s="17"/>
    </row>
    <row r="335" spans="1:24" s="16" customFormat="1" x14ac:dyDescent="0.2">
      <c r="A335" s="17"/>
      <c r="B335" s="17"/>
      <c r="C335" s="17"/>
      <c r="D335" s="17"/>
      <c r="I335" s="17"/>
      <c r="W335" s="49"/>
      <c r="X335" s="17"/>
    </row>
    <row r="336" spans="1:24" s="16" customFormat="1" x14ac:dyDescent="0.2">
      <c r="A336" s="17"/>
      <c r="B336" s="17"/>
      <c r="C336" s="17"/>
      <c r="D336" s="17"/>
      <c r="I336" s="17"/>
      <c r="W336" s="49"/>
      <c r="X336" s="17"/>
    </row>
    <row r="337" spans="1:24" s="16" customFormat="1" x14ac:dyDescent="0.2">
      <c r="A337" s="17"/>
      <c r="B337" s="17"/>
      <c r="C337" s="17"/>
      <c r="D337" s="17"/>
      <c r="I337" s="17"/>
      <c r="W337" s="49"/>
      <c r="X337" s="17"/>
    </row>
    <row r="338" spans="1:24" s="16" customFormat="1" x14ac:dyDescent="0.2">
      <c r="A338" s="17"/>
      <c r="B338" s="17"/>
      <c r="C338" s="17"/>
      <c r="D338" s="17"/>
      <c r="I338" s="17"/>
      <c r="W338" s="49"/>
      <c r="X338" s="17"/>
    </row>
    <row r="339" spans="1:24" s="16" customFormat="1" x14ac:dyDescent="0.2">
      <c r="A339" s="17"/>
      <c r="B339" s="17"/>
      <c r="C339" s="17"/>
      <c r="D339" s="17"/>
      <c r="I339" s="17"/>
      <c r="W339" s="49"/>
      <c r="X339" s="17"/>
    </row>
    <row r="340" spans="1:24" s="16" customFormat="1" x14ac:dyDescent="0.2">
      <c r="A340" s="17"/>
      <c r="B340" s="17"/>
      <c r="C340" s="17"/>
      <c r="D340" s="17"/>
      <c r="I340" s="17"/>
      <c r="W340" s="49"/>
      <c r="X340" s="17"/>
    </row>
    <row r="341" spans="1:24" s="16" customFormat="1" x14ac:dyDescent="0.2">
      <c r="A341" s="17"/>
      <c r="B341" s="17"/>
      <c r="C341" s="17"/>
      <c r="D341" s="17"/>
      <c r="I341" s="17"/>
      <c r="W341" s="49"/>
      <c r="X341" s="17"/>
    </row>
    <row r="342" spans="1:24" s="16" customFormat="1" x14ac:dyDescent="0.2">
      <c r="A342" s="17"/>
      <c r="B342" s="17"/>
      <c r="C342" s="17"/>
      <c r="D342" s="17"/>
      <c r="I342" s="17"/>
      <c r="W342" s="49"/>
      <c r="X342" s="17"/>
    </row>
    <row r="343" spans="1:24" s="16" customFormat="1" x14ac:dyDescent="0.2">
      <c r="A343" s="17"/>
      <c r="B343" s="17"/>
      <c r="C343" s="17"/>
      <c r="D343" s="17"/>
      <c r="I343" s="17"/>
      <c r="W343" s="49"/>
      <c r="X343" s="17"/>
    </row>
    <row r="344" spans="1:24" s="16" customFormat="1" x14ac:dyDescent="0.2">
      <c r="A344" s="17"/>
      <c r="B344" s="17"/>
      <c r="C344" s="17"/>
      <c r="D344" s="17"/>
      <c r="I344" s="17"/>
      <c r="W344" s="49"/>
      <c r="X344" s="17"/>
    </row>
    <row r="345" spans="1:24" s="16" customFormat="1" x14ac:dyDescent="0.2">
      <c r="A345" s="17"/>
      <c r="B345" s="17"/>
      <c r="C345" s="17"/>
      <c r="D345" s="17"/>
      <c r="I345" s="17"/>
      <c r="W345" s="49"/>
      <c r="X345" s="17"/>
    </row>
    <row r="346" spans="1:24" s="16" customFormat="1" x14ac:dyDescent="0.2">
      <c r="A346" s="17"/>
      <c r="B346" s="17"/>
      <c r="C346" s="17"/>
      <c r="D346" s="17"/>
      <c r="I346" s="17"/>
      <c r="W346" s="49"/>
      <c r="X346" s="17"/>
    </row>
    <row r="347" spans="1:24" s="16" customFormat="1" x14ac:dyDescent="0.2">
      <c r="A347" s="17"/>
      <c r="B347" s="17"/>
      <c r="C347" s="17"/>
      <c r="D347" s="17"/>
      <c r="I347" s="17"/>
      <c r="W347" s="49"/>
      <c r="X347" s="17"/>
    </row>
    <row r="348" spans="1:24" s="16" customFormat="1" x14ac:dyDescent="0.2">
      <c r="A348" s="17"/>
      <c r="B348" s="17"/>
      <c r="C348" s="17"/>
      <c r="D348" s="17"/>
      <c r="I348" s="17"/>
      <c r="W348" s="49"/>
      <c r="X348" s="17"/>
    </row>
    <row r="349" spans="1:24" s="16" customFormat="1" x14ac:dyDescent="0.2">
      <c r="A349" s="17"/>
      <c r="B349" s="17"/>
      <c r="C349" s="17"/>
      <c r="D349" s="17"/>
      <c r="I349" s="17"/>
      <c r="W349" s="49"/>
      <c r="X349" s="17"/>
    </row>
    <row r="350" spans="1:24" s="16" customFormat="1" x14ac:dyDescent="0.2">
      <c r="A350" s="17"/>
      <c r="B350" s="17"/>
      <c r="C350" s="17"/>
      <c r="D350" s="17"/>
      <c r="I350" s="17"/>
      <c r="W350" s="49"/>
      <c r="X350" s="17"/>
    </row>
    <row r="351" spans="1:24" s="16" customFormat="1" x14ac:dyDescent="0.2">
      <c r="A351" s="17"/>
      <c r="B351" s="17"/>
      <c r="C351" s="17"/>
      <c r="D351" s="17"/>
      <c r="I351" s="17"/>
      <c r="W351" s="49"/>
      <c r="X351" s="17"/>
    </row>
    <row r="352" spans="1:24" s="16" customFormat="1" x14ac:dyDescent="0.2">
      <c r="A352" s="17"/>
      <c r="B352" s="17"/>
      <c r="C352" s="17"/>
      <c r="D352" s="17"/>
      <c r="I352" s="17"/>
      <c r="W352" s="49"/>
      <c r="X352" s="17"/>
    </row>
    <row r="353" spans="1:24" s="16" customFormat="1" x14ac:dyDescent="0.2">
      <c r="A353" s="17"/>
      <c r="B353" s="17"/>
      <c r="C353" s="17"/>
      <c r="D353" s="17"/>
      <c r="I353" s="17"/>
      <c r="W353" s="49"/>
      <c r="X353" s="17"/>
    </row>
    <row r="354" spans="1:24" s="16" customFormat="1" x14ac:dyDescent="0.2">
      <c r="A354" s="17"/>
      <c r="B354" s="17"/>
      <c r="C354" s="17"/>
      <c r="D354" s="17"/>
      <c r="I354" s="17"/>
      <c r="W354" s="49"/>
      <c r="X354" s="17"/>
    </row>
    <row r="355" spans="1:24" s="16" customFormat="1" x14ac:dyDescent="0.2">
      <c r="A355" s="17"/>
      <c r="B355" s="17"/>
      <c r="C355" s="17"/>
      <c r="D355" s="17"/>
      <c r="I355" s="17"/>
      <c r="W355" s="49"/>
      <c r="X355" s="17"/>
    </row>
    <row r="356" spans="1:24" s="16" customFormat="1" x14ac:dyDescent="0.2">
      <c r="A356" s="17"/>
      <c r="B356" s="17"/>
      <c r="C356" s="17"/>
      <c r="D356" s="17"/>
      <c r="I356" s="17"/>
      <c r="W356" s="49"/>
      <c r="X356" s="17"/>
    </row>
    <row r="357" spans="1:24" s="16" customFormat="1" x14ac:dyDescent="0.2">
      <c r="A357" s="17"/>
      <c r="B357" s="17"/>
      <c r="C357" s="17"/>
      <c r="D357" s="17"/>
      <c r="I357" s="17"/>
      <c r="W357" s="49"/>
      <c r="X357" s="17"/>
    </row>
    <row r="358" spans="1:24" s="16" customFormat="1" x14ac:dyDescent="0.2">
      <c r="A358" s="17"/>
      <c r="B358" s="17"/>
      <c r="C358" s="17"/>
      <c r="D358" s="17"/>
      <c r="I358" s="17"/>
      <c r="W358" s="49"/>
      <c r="X358" s="17"/>
    </row>
    <row r="359" spans="1:24" s="16" customFormat="1" x14ac:dyDescent="0.2">
      <c r="A359" s="17"/>
      <c r="B359" s="17"/>
      <c r="C359" s="17"/>
      <c r="D359" s="17"/>
      <c r="I359" s="17"/>
      <c r="W359" s="49"/>
      <c r="X359" s="17"/>
    </row>
    <row r="360" spans="1:24" s="16" customFormat="1" x14ac:dyDescent="0.2">
      <c r="A360" s="17"/>
      <c r="B360" s="17"/>
      <c r="C360" s="17"/>
      <c r="D360" s="17"/>
      <c r="I360" s="17"/>
      <c r="W360" s="49"/>
      <c r="X360" s="17"/>
    </row>
    <row r="361" spans="1:24" s="16" customFormat="1" x14ac:dyDescent="0.2">
      <c r="A361" s="17"/>
      <c r="B361" s="17"/>
      <c r="C361" s="17"/>
      <c r="D361" s="17"/>
      <c r="I361" s="17"/>
      <c r="W361" s="49"/>
      <c r="X361" s="17"/>
    </row>
    <row r="362" spans="1:24" s="16" customFormat="1" x14ac:dyDescent="0.2">
      <c r="A362" s="17"/>
      <c r="B362" s="17"/>
      <c r="C362" s="17"/>
      <c r="D362" s="17"/>
      <c r="I362" s="17"/>
      <c r="W362" s="49"/>
      <c r="X362" s="17"/>
    </row>
    <row r="363" spans="1:24" s="16" customFormat="1" x14ac:dyDescent="0.2">
      <c r="A363" s="17"/>
      <c r="B363" s="17"/>
      <c r="C363" s="17"/>
      <c r="D363" s="17"/>
      <c r="I363" s="17"/>
      <c r="W363" s="49"/>
      <c r="X363" s="17"/>
    </row>
    <row r="364" spans="1:24" s="16" customFormat="1" x14ac:dyDescent="0.2">
      <c r="A364" s="17"/>
      <c r="B364" s="17"/>
      <c r="C364" s="17"/>
      <c r="D364" s="17"/>
      <c r="I364" s="17"/>
      <c r="W364" s="49"/>
      <c r="X364" s="17"/>
    </row>
    <row r="365" spans="1:24" s="16" customFormat="1" x14ac:dyDescent="0.2">
      <c r="A365" s="17"/>
      <c r="B365" s="17"/>
      <c r="C365" s="17"/>
      <c r="D365" s="17"/>
      <c r="I365" s="17"/>
      <c r="W365" s="49"/>
      <c r="X365" s="17"/>
    </row>
    <row r="366" spans="1:24" s="16" customFormat="1" x14ac:dyDescent="0.2">
      <c r="A366" s="17"/>
      <c r="B366" s="17"/>
      <c r="C366" s="17"/>
      <c r="D366" s="17"/>
      <c r="I366" s="17"/>
      <c r="W366" s="49"/>
      <c r="X366" s="17"/>
    </row>
    <row r="367" spans="1:24" s="16" customFormat="1" x14ac:dyDescent="0.2">
      <c r="A367" s="17"/>
      <c r="B367" s="17"/>
      <c r="C367" s="17"/>
      <c r="D367" s="17"/>
      <c r="I367" s="17"/>
      <c r="W367" s="49"/>
      <c r="X367" s="17"/>
    </row>
    <row r="368" spans="1:24" s="16" customFormat="1" x14ac:dyDescent="0.2">
      <c r="A368" s="17"/>
      <c r="B368" s="17"/>
      <c r="C368" s="17"/>
      <c r="D368" s="17"/>
      <c r="I368" s="17"/>
      <c r="W368" s="49"/>
      <c r="X368" s="17"/>
    </row>
    <row r="369" spans="1:24" s="16" customFormat="1" x14ac:dyDescent="0.2">
      <c r="A369" s="17"/>
      <c r="B369" s="17"/>
      <c r="C369" s="17"/>
      <c r="D369" s="17"/>
      <c r="I369" s="17"/>
      <c r="W369" s="49"/>
      <c r="X369" s="17"/>
    </row>
    <row r="370" spans="1:24" s="16" customFormat="1" x14ac:dyDescent="0.2">
      <c r="A370" s="17"/>
      <c r="B370" s="17"/>
      <c r="C370" s="17"/>
      <c r="D370" s="17"/>
      <c r="I370" s="17"/>
      <c r="W370" s="49"/>
      <c r="X370" s="17"/>
    </row>
    <row r="371" spans="1:24" s="16" customFormat="1" x14ac:dyDescent="0.2">
      <c r="A371" s="17"/>
      <c r="B371" s="17"/>
      <c r="C371" s="17"/>
      <c r="D371" s="17"/>
      <c r="I371" s="17"/>
      <c r="W371" s="49"/>
      <c r="X371" s="17"/>
    </row>
    <row r="372" spans="1:24" s="16" customFormat="1" x14ac:dyDescent="0.2">
      <c r="A372" s="17"/>
      <c r="B372" s="17"/>
      <c r="C372" s="17"/>
      <c r="D372" s="17"/>
      <c r="I372" s="17"/>
      <c r="W372" s="49"/>
      <c r="X372" s="17"/>
    </row>
    <row r="373" spans="1:24" s="16" customFormat="1" x14ac:dyDescent="0.2">
      <c r="A373" s="17"/>
      <c r="B373" s="17"/>
      <c r="C373" s="17"/>
      <c r="D373" s="17"/>
      <c r="I373" s="17"/>
      <c r="W373" s="49"/>
      <c r="X373" s="17"/>
    </row>
    <row r="374" spans="1:24" s="16" customFormat="1" x14ac:dyDescent="0.2">
      <c r="A374" s="17"/>
      <c r="B374" s="17"/>
      <c r="C374" s="17"/>
      <c r="D374" s="17"/>
      <c r="I374" s="17"/>
      <c r="W374" s="49"/>
      <c r="X374" s="17"/>
    </row>
    <row r="375" spans="1:24" s="16" customFormat="1" x14ac:dyDescent="0.2">
      <c r="A375" s="17"/>
      <c r="B375" s="17"/>
      <c r="C375" s="17"/>
      <c r="D375" s="17"/>
      <c r="I375" s="17"/>
      <c r="W375" s="49"/>
      <c r="X375" s="17"/>
    </row>
    <row r="376" spans="1:24" s="16" customFormat="1" x14ac:dyDescent="0.2">
      <c r="A376" s="17"/>
      <c r="B376" s="17"/>
      <c r="C376" s="17"/>
      <c r="D376" s="17"/>
      <c r="I376" s="17"/>
      <c r="W376" s="49"/>
      <c r="X376" s="17"/>
    </row>
    <row r="377" spans="1:24" s="16" customFormat="1" x14ac:dyDescent="0.2">
      <c r="A377" s="17"/>
      <c r="B377" s="17"/>
      <c r="C377" s="17"/>
      <c r="D377" s="17"/>
      <c r="I377" s="17"/>
      <c r="W377" s="49"/>
      <c r="X377" s="17"/>
    </row>
    <row r="378" spans="1:24" s="16" customFormat="1" x14ac:dyDescent="0.2">
      <c r="A378" s="17"/>
      <c r="B378" s="17"/>
      <c r="C378" s="17"/>
      <c r="D378" s="17"/>
      <c r="I378" s="17"/>
      <c r="W378" s="49"/>
      <c r="X378" s="17"/>
    </row>
    <row r="379" spans="1:24" s="16" customFormat="1" x14ac:dyDescent="0.2">
      <c r="A379" s="17"/>
      <c r="B379" s="17"/>
      <c r="C379" s="17"/>
      <c r="D379" s="17"/>
      <c r="I379" s="17"/>
      <c r="W379" s="49"/>
      <c r="X379" s="17"/>
    </row>
    <row r="380" spans="1:24" s="16" customFormat="1" x14ac:dyDescent="0.2">
      <c r="A380" s="17"/>
      <c r="B380" s="17"/>
      <c r="C380" s="17"/>
      <c r="D380" s="17"/>
      <c r="I380" s="17"/>
      <c r="W380" s="49"/>
      <c r="X380" s="17"/>
    </row>
    <row r="381" spans="1:24" s="16" customFormat="1" x14ac:dyDescent="0.2">
      <c r="A381" s="17"/>
      <c r="B381" s="17"/>
      <c r="C381" s="17"/>
      <c r="D381" s="17"/>
      <c r="I381" s="17"/>
      <c r="W381" s="49"/>
      <c r="X381" s="17"/>
    </row>
    <row r="382" spans="1:24" s="16" customFormat="1" x14ac:dyDescent="0.2">
      <c r="A382" s="17"/>
      <c r="B382" s="17"/>
      <c r="C382" s="17"/>
      <c r="D382" s="17"/>
      <c r="I382" s="17"/>
      <c r="W382" s="49"/>
      <c r="X382" s="17"/>
    </row>
    <row r="383" spans="1:24" s="16" customFormat="1" x14ac:dyDescent="0.2">
      <c r="A383" s="17"/>
      <c r="B383" s="17"/>
      <c r="C383" s="17"/>
      <c r="D383" s="17"/>
      <c r="I383" s="17"/>
      <c r="W383" s="49"/>
      <c r="X383" s="17"/>
    </row>
    <row r="384" spans="1:24" s="16" customFormat="1" x14ac:dyDescent="0.2">
      <c r="A384" s="17"/>
      <c r="B384" s="17"/>
      <c r="C384" s="17"/>
      <c r="D384" s="17"/>
      <c r="I384" s="17"/>
      <c r="W384" s="49"/>
      <c r="X384" s="17"/>
    </row>
    <row r="385" spans="1:24" s="16" customFormat="1" x14ac:dyDescent="0.2">
      <c r="A385" s="17"/>
      <c r="B385" s="17"/>
      <c r="C385" s="17"/>
      <c r="D385" s="17"/>
      <c r="I385" s="17"/>
      <c r="W385" s="49"/>
      <c r="X385" s="17"/>
    </row>
    <row r="386" spans="1:24" s="16" customFormat="1" x14ac:dyDescent="0.2">
      <c r="A386" s="17"/>
      <c r="B386" s="17"/>
      <c r="C386" s="17"/>
      <c r="D386" s="17"/>
      <c r="I386" s="17"/>
      <c r="W386" s="49"/>
      <c r="X386" s="17"/>
    </row>
    <row r="387" spans="1:24" s="16" customFormat="1" x14ac:dyDescent="0.2">
      <c r="A387" s="17"/>
      <c r="B387" s="17"/>
      <c r="C387" s="17"/>
      <c r="D387" s="17"/>
      <c r="I387" s="17"/>
      <c r="W387" s="49"/>
      <c r="X387" s="17"/>
    </row>
    <row r="388" spans="1:24" s="16" customFormat="1" x14ac:dyDescent="0.2">
      <c r="A388" s="17"/>
      <c r="B388" s="17"/>
      <c r="C388" s="17"/>
      <c r="D388" s="17"/>
      <c r="I388" s="17"/>
      <c r="W388" s="49"/>
      <c r="X388" s="17"/>
    </row>
    <row r="389" spans="1:24" s="16" customFormat="1" x14ac:dyDescent="0.2">
      <c r="A389" s="17"/>
      <c r="B389" s="17"/>
      <c r="C389" s="17"/>
      <c r="D389" s="17"/>
      <c r="I389" s="17"/>
      <c r="W389" s="49"/>
      <c r="X389" s="17"/>
    </row>
    <row r="390" spans="1:24" s="16" customFormat="1" x14ac:dyDescent="0.2">
      <c r="A390" s="17"/>
      <c r="B390" s="17"/>
      <c r="C390" s="17"/>
      <c r="D390" s="17"/>
      <c r="I390" s="17"/>
      <c r="W390" s="49"/>
      <c r="X390" s="17"/>
    </row>
    <row r="391" spans="1:24" s="16" customFormat="1" x14ac:dyDescent="0.2">
      <c r="A391" s="17"/>
      <c r="B391" s="17"/>
      <c r="C391" s="17"/>
      <c r="D391" s="17"/>
      <c r="I391" s="17"/>
      <c r="W391" s="49"/>
      <c r="X391" s="17"/>
    </row>
    <row r="392" spans="1:24" s="16" customFormat="1" x14ac:dyDescent="0.2">
      <c r="A392" s="17"/>
      <c r="B392" s="17"/>
      <c r="C392" s="17"/>
      <c r="D392" s="17"/>
      <c r="I392" s="17"/>
      <c r="W392" s="49"/>
      <c r="X392" s="17"/>
    </row>
    <row r="393" spans="1:24" s="16" customFormat="1" x14ac:dyDescent="0.2">
      <c r="A393" s="17"/>
      <c r="B393" s="17"/>
      <c r="C393" s="17"/>
      <c r="D393" s="17"/>
      <c r="I393" s="17"/>
      <c r="W393" s="49"/>
      <c r="X393" s="17"/>
    </row>
    <row r="394" spans="1:24" s="16" customFormat="1" x14ac:dyDescent="0.2">
      <c r="A394" s="17"/>
      <c r="B394" s="17"/>
      <c r="C394" s="17"/>
      <c r="D394" s="17"/>
      <c r="I394" s="17"/>
      <c r="W394" s="49"/>
      <c r="X394" s="17"/>
    </row>
    <row r="395" spans="1:24" s="16" customFormat="1" x14ac:dyDescent="0.2">
      <c r="A395" s="17"/>
      <c r="B395" s="17"/>
      <c r="C395" s="17"/>
      <c r="D395" s="17"/>
      <c r="I395" s="17"/>
      <c r="W395" s="49"/>
      <c r="X395" s="17"/>
    </row>
    <row r="396" spans="1:24" s="16" customFormat="1" x14ac:dyDescent="0.2">
      <c r="A396" s="17"/>
      <c r="B396" s="17"/>
      <c r="C396" s="17"/>
      <c r="D396" s="17"/>
      <c r="I396" s="17"/>
      <c r="W396" s="49"/>
      <c r="X396" s="17"/>
    </row>
    <row r="397" spans="1:24" s="16" customFormat="1" x14ac:dyDescent="0.2">
      <c r="A397" s="17"/>
      <c r="B397" s="17"/>
      <c r="C397" s="17"/>
      <c r="D397" s="17"/>
      <c r="I397" s="17"/>
      <c r="W397" s="49"/>
      <c r="X397" s="17"/>
    </row>
    <row r="398" spans="1:24" s="16" customFormat="1" x14ac:dyDescent="0.2">
      <c r="A398" s="17"/>
      <c r="B398" s="17"/>
      <c r="C398" s="17"/>
      <c r="D398" s="17"/>
      <c r="I398" s="17"/>
      <c r="W398" s="49"/>
      <c r="X398" s="17"/>
    </row>
    <row r="399" spans="1:24" s="16" customFormat="1" x14ac:dyDescent="0.2">
      <c r="A399" s="17"/>
      <c r="B399" s="17"/>
      <c r="C399" s="17"/>
      <c r="D399" s="17"/>
      <c r="I399" s="17"/>
      <c r="W399" s="49"/>
      <c r="X399" s="17"/>
    </row>
    <row r="400" spans="1:24" s="16" customFormat="1" x14ac:dyDescent="0.2">
      <c r="A400" s="17"/>
      <c r="B400" s="17"/>
      <c r="C400" s="17"/>
      <c r="D400" s="17"/>
      <c r="I400" s="17"/>
      <c r="W400" s="49"/>
      <c r="X400" s="17"/>
    </row>
    <row r="401" spans="1:24" s="16" customFormat="1" x14ac:dyDescent="0.2">
      <c r="A401" s="17"/>
      <c r="B401" s="17"/>
      <c r="C401" s="17"/>
      <c r="D401" s="17"/>
      <c r="I401" s="17"/>
      <c r="W401" s="49"/>
      <c r="X401" s="17"/>
    </row>
    <row r="402" spans="1:24" s="16" customFormat="1" x14ac:dyDescent="0.2">
      <c r="A402" s="17"/>
      <c r="B402" s="17"/>
      <c r="C402" s="17"/>
      <c r="D402" s="17"/>
      <c r="I402" s="17"/>
      <c r="W402" s="49"/>
      <c r="X402" s="17"/>
    </row>
    <row r="403" spans="1:24" s="16" customFormat="1" x14ac:dyDescent="0.2">
      <c r="A403" s="17"/>
      <c r="B403" s="17"/>
      <c r="C403" s="17"/>
      <c r="D403" s="17"/>
      <c r="I403" s="17"/>
      <c r="W403" s="49"/>
      <c r="X403" s="17"/>
    </row>
    <row r="404" spans="1:24" s="16" customFormat="1" x14ac:dyDescent="0.2">
      <c r="A404" s="17"/>
      <c r="B404" s="17"/>
      <c r="C404" s="17"/>
      <c r="D404" s="17"/>
      <c r="I404" s="17"/>
      <c r="W404" s="49"/>
      <c r="X404" s="17"/>
    </row>
    <row r="405" spans="1:24" s="16" customFormat="1" x14ac:dyDescent="0.2">
      <c r="A405" s="17"/>
      <c r="B405" s="17"/>
      <c r="C405" s="17"/>
      <c r="D405" s="17"/>
      <c r="I405" s="17"/>
      <c r="W405" s="49"/>
      <c r="X405" s="17"/>
    </row>
    <row r="406" spans="1:24" s="16" customFormat="1" x14ac:dyDescent="0.2">
      <c r="A406" s="17"/>
      <c r="B406" s="17"/>
      <c r="C406" s="17"/>
      <c r="D406" s="17"/>
      <c r="I406" s="17"/>
      <c r="W406" s="49"/>
      <c r="X406" s="17"/>
    </row>
    <row r="407" spans="1:24" s="16" customFormat="1" x14ac:dyDescent="0.2">
      <c r="A407" s="17"/>
      <c r="B407" s="17"/>
      <c r="C407" s="17"/>
      <c r="D407" s="17"/>
      <c r="I407" s="17"/>
      <c r="W407" s="49"/>
      <c r="X407" s="17"/>
    </row>
    <row r="408" spans="1:24" s="16" customFormat="1" x14ac:dyDescent="0.2">
      <c r="A408" s="17"/>
      <c r="B408" s="17"/>
      <c r="C408" s="17"/>
      <c r="D408" s="17"/>
      <c r="I408" s="17"/>
      <c r="W408" s="49"/>
      <c r="X408" s="17"/>
    </row>
    <row r="409" spans="1:24" s="16" customFormat="1" x14ac:dyDescent="0.2">
      <c r="A409" s="17"/>
      <c r="B409" s="17"/>
      <c r="C409" s="17"/>
      <c r="D409" s="17"/>
      <c r="I409" s="17"/>
      <c r="W409" s="49"/>
      <c r="X409" s="17"/>
    </row>
    <row r="410" spans="1:24" s="16" customFormat="1" x14ac:dyDescent="0.2">
      <c r="A410" s="17"/>
      <c r="B410" s="17"/>
      <c r="C410" s="17"/>
      <c r="D410" s="17"/>
      <c r="I410" s="17"/>
      <c r="W410" s="49"/>
      <c r="X410" s="17"/>
    </row>
    <row r="411" spans="1:24" s="16" customFormat="1" x14ac:dyDescent="0.2">
      <c r="A411" s="17"/>
      <c r="B411" s="17"/>
      <c r="C411" s="17"/>
      <c r="D411" s="17"/>
      <c r="I411" s="17"/>
      <c r="W411" s="49"/>
      <c r="X411" s="17"/>
    </row>
    <row r="412" spans="1:24" s="16" customFormat="1" x14ac:dyDescent="0.2">
      <c r="A412" s="17"/>
      <c r="B412" s="17"/>
      <c r="C412" s="17"/>
      <c r="D412" s="17"/>
      <c r="I412" s="17"/>
      <c r="W412" s="49"/>
      <c r="X412" s="17"/>
    </row>
    <row r="413" spans="1:24" s="16" customFormat="1" x14ac:dyDescent="0.2">
      <c r="A413" s="17"/>
      <c r="B413" s="17"/>
      <c r="C413" s="17"/>
      <c r="D413" s="17"/>
      <c r="I413" s="17"/>
      <c r="W413" s="49"/>
      <c r="X413" s="17"/>
    </row>
    <row r="414" spans="1:24" s="16" customFormat="1" x14ac:dyDescent="0.2">
      <c r="A414" s="17"/>
      <c r="B414" s="17"/>
      <c r="C414" s="17"/>
      <c r="D414" s="17"/>
      <c r="I414" s="17"/>
      <c r="W414" s="49"/>
      <c r="X414" s="17"/>
    </row>
    <row r="415" spans="1:24" s="16" customFormat="1" x14ac:dyDescent="0.2">
      <c r="A415" s="17"/>
      <c r="B415" s="17"/>
      <c r="C415" s="17"/>
      <c r="D415" s="17"/>
      <c r="I415" s="17"/>
      <c r="W415" s="49"/>
      <c r="X415" s="17"/>
    </row>
    <row r="416" spans="1:24" s="16" customFormat="1" x14ac:dyDescent="0.2">
      <c r="A416" s="17"/>
      <c r="B416" s="17"/>
      <c r="C416" s="17"/>
      <c r="D416" s="17"/>
      <c r="I416" s="17"/>
      <c r="W416" s="49"/>
      <c r="X416" s="17"/>
    </row>
    <row r="417" spans="1:24" s="16" customFormat="1" x14ac:dyDescent="0.2">
      <c r="A417" s="17"/>
      <c r="B417" s="17"/>
      <c r="C417" s="17"/>
      <c r="D417" s="17"/>
      <c r="I417" s="17"/>
      <c r="W417" s="49"/>
      <c r="X417" s="17"/>
    </row>
    <row r="418" spans="1:24" s="16" customFormat="1" x14ac:dyDescent="0.2">
      <c r="A418" s="17"/>
      <c r="B418" s="17"/>
      <c r="C418" s="17"/>
      <c r="D418" s="17"/>
      <c r="I418" s="17"/>
      <c r="W418" s="49"/>
      <c r="X418" s="17"/>
    </row>
    <row r="419" spans="1:24" s="16" customFormat="1" x14ac:dyDescent="0.2">
      <c r="A419" s="17"/>
      <c r="B419" s="17"/>
      <c r="C419" s="17"/>
      <c r="D419" s="17"/>
      <c r="I419" s="17"/>
      <c r="W419" s="49"/>
      <c r="X419" s="17"/>
    </row>
    <row r="420" spans="1:24" s="16" customFormat="1" x14ac:dyDescent="0.2">
      <c r="A420" s="17"/>
      <c r="B420" s="17"/>
      <c r="C420" s="17"/>
      <c r="D420" s="17"/>
      <c r="I420" s="17"/>
      <c r="W420" s="49"/>
      <c r="X420" s="17"/>
    </row>
    <row r="421" spans="1:24" s="16" customFormat="1" x14ac:dyDescent="0.2">
      <c r="A421" s="17"/>
      <c r="B421" s="17"/>
      <c r="C421" s="17"/>
      <c r="D421" s="17"/>
      <c r="I421" s="17"/>
      <c r="W421" s="49"/>
      <c r="X421" s="17"/>
    </row>
    <row r="422" spans="1:24" s="16" customFormat="1" x14ac:dyDescent="0.2">
      <c r="A422" s="17"/>
      <c r="B422" s="17"/>
      <c r="C422" s="17"/>
      <c r="D422" s="17"/>
      <c r="I422" s="17"/>
      <c r="W422" s="49"/>
      <c r="X422" s="17"/>
    </row>
    <row r="423" spans="1:24" s="16" customFormat="1" x14ac:dyDescent="0.2">
      <c r="A423" s="17"/>
      <c r="B423" s="17"/>
      <c r="C423" s="17"/>
      <c r="D423" s="17"/>
      <c r="I423" s="17"/>
      <c r="W423" s="49"/>
      <c r="X423" s="17"/>
    </row>
    <row r="424" spans="1:24" s="16" customFormat="1" x14ac:dyDescent="0.2">
      <c r="A424" s="17"/>
      <c r="B424" s="17"/>
      <c r="C424" s="17"/>
      <c r="D424" s="17"/>
      <c r="I424" s="17"/>
      <c r="W424" s="49"/>
      <c r="X424" s="17"/>
    </row>
    <row r="425" spans="1:24" s="16" customFormat="1" x14ac:dyDescent="0.2">
      <c r="A425" s="17"/>
      <c r="B425" s="17"/>
      <c r="C425" s="17"/>
      <c r="D425" s="17"/>
      <c r="I425" s="17"/>
      <c r="W425" s="49"/>
      <c r="X425" s="17"/>
    </row>
    <row r="426" spans="1:24" s="16" customFormat="1" x14ac:dyDescent="0.2">
      <c r="A426" s="17"/>
      <c r="B426" s="17"/>
      <c r="C426" s="17"/>
      <c r="D426" s="17"/>
      <c r="I426" s="17"/>
      <c r="W426" s="49"/>
      <c r="X426" s="17"/>
    </row>
    <row r="427" spans="1:24" s="16" customFormat="1" x14ac:dyDescent="0.2">
      <c r="A427" s="17"/>
      <c r="B427" s="17"/>
      <c r="C427" s="17"/>
      <c r="D427" s="17"/>
      <c r="I427" s="17"/>
      <c r="W427" s="49"/>
      <c r="X427" s="17"/>
    </row>
    <row r="428" spans="1:24" s="16" customFormat="1" x14ac:dyDescent="0.2">
      <c r="A428" s="17"/>
      <c r="B428" s="17"/>
      <c r="C428" s="17"/>
      <c r="D428" s="17"/>
      <c r="I428" s="17"/>
      <c r="W428" s="49"/>
      <c r="X428" s="17"/>
    </row>
    <row r="429" spans="1:24" s="16" customFormat="1" x14ac:dyDescent="0.2">
      <c r="A429" s="17"/>
      <c r="B429" s="17"/>
      <c r="C429" s="17"/>
      <c r="D429" s="17"/>
      <c r="I429" s="17"/>
      <c r="W429" s="49"/>
      <c r="X429" s="17"/>
    </row>
    <row r="430" spans="1:24" s="16" customFormat="1" x14ac:dyDescent="0.2">
      <c r="A430" s="17"/>
      <c r="B430" s="17"/>
      <c r="C430" s="17"/>
      <c r="D430" s="17"/>
      <c r="I430" s="17"/>
      <c r="W430" s="49"/>
      <c r="X430" s="17"/>
    </row>
    <row r="431" spans="1:24" s="16" customFormat="1" x14ac:dyDescent="0.2">
      <c r="A431" s="17"/>
      <c r="B431" s="17"/>
      <c r="C431" s="17"/>
      <c r="D431" s="17"/>
      <c r="I431" s="17"/>
      <c r="W431" s="49"/>
      <c r="X431" s="17"/>
    </row>
    <row r="432" spans="1:24" s="16" customFormat="1" x14ac:dyDescent="0.2">
      <c r="A432" s="17"/>
      <c r="B432" s="17"/>
      <c r="C432" s="17"/>
      <c r="D432" s="17"/>
      <c r="I432" s="17"/>
      <c r="W432" s="49"/>
      <c r="X432" s="17"/>
    </row>
    <row r="433" spans="1:24" s="16" customFormat="1" x14ac:dyDescent="0.2">
      <c r="A433" s="17"/>
      <c r="B433" s="17"/>
      <c r="C433" s="17"/>
      <c r="D433" s="17"/>
      <c r="I433" s="17"/>
      <c r="W433" s="49"/>
      <c r="X433" s="17"/>
    </row>
    <row r="434" spans="1:24" s="16" customFormat="1" x14ac:dyDescent="0.2">
      <c r="A434" s="17"/>
      <c r="B434" s="17"/>
      <c r="C434" s="17"/>
      <c r="D434" s="17"/>
      <c r="I434" s="17"/>
      <c r="W434" s="49"/>
      <c r="X434" s="17"/>
    </row>
    <row r="435" spans="1:24" s="16" customFormat="1" x14ac:dyDescent="0.2">
      <c r="A435" s="17"/>
      <c r="B435" s="17"/>
      <c r="C435" s="17"/>
      <c r="D435" s="17"/>
      <c r="I435" s="17"/>
      <c r="W435" s="49"/>
      <c r="X435" s="17"/>
    </row>
    <row r="436" spans="1:24" s="16" customFormat="1" x14ac:dyDescent="0.2">
      <c r="A436" s="17"/>
      <c r="B436" s="17"/>
      <c r="C436" s="17"/>
      <c r="D436" s="17"/>
      <c r="I436" s="17"/>
      <c r="W436" s="49"/>
      <c r="X436" s="17"/>
    </row>
    <row r="437" spans="1:24" s="16" customFormat="1" x14ac:dyDescent="0.2">
      <c r="A437" s="17"/>
      <c r="B437" s="17"/>
      <c r="C437" s="17"/>
      <c r="D437" s="17"/>
      <c r="I437" s="17"/>
      <c r="W437" s="49"/>
      <c r="X437" s="17"/>
    </row>
    <row r="438" spans="1:24" s="16" customFormat="1" x14ac:dyDescent="0.2">
      <c r="A438" s="17"/>
      <c r="B438" s="17"/>
      <c r="C438" s="17"/>
      <c r="D438" s="17"/>
      <c r="I438" s="17"/>
      <c r="W438" s="49"/>
      <c r="X438" s="17"/>
    </row>
    <row r="439" spans="1:24" s="16" customFormat="1" x14ac:dyDescent="0.2">
      <c r="A439" s="17"/>
      <c r="B439" s="17"/>
      <c r="C439" s="17"/>
      <c r="D439" s="17"/>
      <c r="I439" s="17"/>
      <c r="W439" s="49"/>
      <c r="X439" s="17"/>
    </row>
    <row r="440" spans="1:24" s="16" customFormat="1" x14ac:dyDescent="0.2">
      <c r="A440" s="17"/>
      <c r="B440" s="17"/>
      <c r="C440" s="17"/>
      <c r="D440" s="17"/>
      <c r="I440" s="17"/>
      <c r="W440" s="49"/>
      <c r="X440" s="17"/>
    </row>
    <row r="441" spans="1:24" s="16" customFormat="1" x14ac:dyDescent="0.2">
      <c r="A441" s="17"/>
      <c r="B441" s="17"/>
      <c r="C441" s="17"/>
      <c r="D441" s="17"/>
      <c r="I441" s="17"/>
      <c r="W441" s="49"/>
      <c r="X441" s="17"/>
    </row>
    <row r="442" spans="1:24" s="16" customFormat="1" x14ac:dyDescent="0.2">
      <c r="A442" s="17"/>
      <c r="B442" s="17"/>
      <c r="C442" s="17"/>
      <c r="D442" s="17"/>
      <c r="I442" s="17"/>
      <c r="W442" s="49"/>
      <c r="X442" s="17"/>
    </row>
    <row r="443" spans="1:24" s="16" customFormat="1" x14ac:dyDescent="0.2">
      <c r="A443" s="17"/>
      <c r="B443" s="17"/>
      <c r="C443" s="17"/>
      <c r="D443" s="17"/>
      <c r="I443" s="17"/>
      <c r="W443" s="49"/>
      <c r="X443" s="17"/>
    </row>
    <row r="444" spans="1:24" s="16" customFormat="1" x14ac:dyDescent="0.2">
      <c r="A444" s="17"/>
      <c r="B444" s="17"/>
      <c r="C444" s="17"/>
      <c r="D444" s="17"/>
      <c r="I444" s="17"/>
      <c r="W444" s="49"/>
      <c r="X444" s="17"/>
    </row>
    <row r="445" spans="1:24" s="16" customFormat="1" x14ac:dyDescent="0.2">
      <c r="A445" s="17"/>
      <c r="B445" s="17"/>
      <c r="C445" s="17"/>
      <c r="D445" s="17"/>
      <c r="I445" s="17"/>
      <c r="W445" s="49"/>
      <c r="X445" s="17"/>
    </row>
    <row r="446" spans="1:24" s="16" customFormat="1" x14ac:dyDescent="0.2">
      <c r="A446" s="17"/>
      <c r="B446" s="17"/>
      <c r="C446" s="17"/>
      <c r="D446" s="17"/>
      <c r="I446" s="17"/>
      <c r="W446" s="49"/>
      <c r="X446" s="17"/>
    </row>
    <row r="447" spans="1:24" s="16" customFormat="1" x14ac:dyDescent="0.2">
      <c r="A447" s="17"/>
      <c r="B447" s="17"/>
      <c r="C447" s="17"/>
      <c r="D447" s="17"/>
      <c r="I447" s="17"/>
      <c r="W447" s="49"/>
      <c r="X447" s="17"/>
    </row>
    <row r="448" spans="1:24" s="16" customFormat="1" x14ac:dyDescent="0.2">
      <c r="A448" s="17"/>
      <c r="B448" s="17"/>
      <c r="C448" s="17"/>
      <c r="D448" s="17"/>
      <c r="I448" s="17"/>
      <c r="W448" s="49"/>
      <c r="X448" s="17"/>
    </row>
    <row r="449" spans="1:24" s="16" customFormat="1" x14ac:dyDescent="0.2">
      <c r="A449" s="17"/>
      <c r="B449" s="17"/>
      <c r="C449" s="17"/>
      <c r="D449" s="17"/>
      <c r="I449" s="17"/>
      <c r="W449" s="49"/>
      <c r="X449" s="17"/>
    </row>
    <row r="450" spans="1:24" s="16" customFormat="1" x14ac:dyDescent="0.2">
      <c r="A450" s="17"/>
      <c r="B450" s="17"/>
      <c r="C450" s="17"/>
      <c r="D450" s="17"/>
      <c r="I450" s="17"/>
      <c r="W450" s="49"/>
      <c r="X450" s="17"/>
    </row>
    <row r="451" spans="1:24" s="16" customFormat="1" x14ac:dyDescent="0.2">
      <c r="A451" s="17"/>
      <c r="B451" s="17"/>
      <c r="C451" s="17"/>
      <c r="D451" s="17"/>
      <c r="I451" s="17"/>
      <c r="W451" s="49"/>
      <c r="X451" s="17"/>
    </row>
    <row r="452" spans="1:24" s="16" customFormat="1" x14ac:dyDescent="0.2">
      <c r="A452" s="17"/>
      <c r="B452" s="17"/>
      <c r="C452" s="17"/>
      <c r="D452" s="17"/>
      <c r="I452" s="17"/>
      <c r="W452" s="49"/>
      <c r="X452" s="17"/>
    </row>
    <row r="453" spans="1:24" s="16" customFormat="1" x14ac:dyDescent="0.2">
      <c r="A453" s="17"/>
      <c r="B453" s="17"/>
      <c r="C453" s="17"/>
      <c r="D453" s="17"/>
      <c r="I453" s="17"/>
      <c r="W453" s="49"/>
      <c r="X453" s="17"/>
    </row>
    <row r="454" spans="1:24" s="16" customFormat="1" x14ac:dyDescent="0.2">
      <c r="A454" s="17"/>
      <c r="B454" s="17"/>
      <c r="C454" s="17"/>
      <c r="D454" s="17"/>
      <c r="I454" s="17"/>
      <c r="W454" s="49"/>
      <c r="X454" s="17"/>
    </row>
    <row r="455" spans="1:24" s="16" customFormat="1" x14ac:dyDescent="0.2">
      <c r="A455" s="17"/>
      <c r="B455" s="17"/>
      <c r="C455" s="17"/>
      <c r="D455" s="17"/>
      <c r="I455" s="17"/>
      <c r="W455" s="49"/>
      <c r="X455" s="17"/>
    </row>
    <row r="456" spans="1:24" s="16" customFormat="1" x14ac:dyDescent="0.2">
      <c r="A456" s="17"/>
      <c r="B456" s="17"/>
      <c r="C456" s="17"/>
      <c r="D456" s="17"/>
      <c r="I456" s="17"/>
      <c r="W456" s="49"/>
      <c r="X456" s="17"/>
    </row>
    <row r="457" spans="1:24" s="16" customFormat="1" x14ac:dyDescent="0.2">
      <c r="A457" s="17"/>
      <c r="B457" s="17"/>
      <c r="C457" s="17"/>
      <c r="D457" s="17"/>
      <c r="I457" s="17"/>
      <c r="W457" s="49"/>
      <c r="X457" s="17"/>
    </row>
    <row r="458" spans="1:24" s="16" customFormat="1" x14ac:dyDescent="0.2">
      <c r="A458" s="17"/>
      <c r="B458" s="17"/>
      <c r="C458" s="17"/>
      <c r="D458" s="17"/>
      <c r="I458" s="17"/>
      <c r="W458" s="49"/>
      <c r="X458" s="17"/>
    </row>
    <row r="459" spans="1:24" s="16" customFormat="1" x14ac:dyDescent="0.2">
      <c r="A459" s="17"/>
      <c r="B459" s="17"/>
      <c r="C459" s="17"/>
      <c r="D459" s="17"/>
      <c r="I459" s="17"/>
      <c r="W459" s="49"/>
      <c r="X459" s="17"/>
    </row>
    <row r="460" spans="1:24" s="16" customFormat="1" x14ac:dyDescent="0.2">
      <c r="A460" s="17"/>
      <c r="B460" s="17"/>
      <c r="C460" s="17"/>
      <c r="D460" s="17"/>
      <c r="I460" s="17"/>
      <c r="W460" s="49"/>
      <c r="X460" s="17"/>
    </row>
    <row r="461" spans="1:24" s="16" customFormat="1" x14ac:dyDescent="0.2">
      <c r="A461" s="17"/>
      <c r="B461" s="17"/>
      <c r="C461" s="17"/>
      <c r="D461" s="17"/>
      <c r="I461" s="17"/>
      <c r="W461" s="49"/>
      <c r="X461" s="17"/>
    </row>
    <row r="462" spans="1:24" s="16" customFormat="1" x14ac:dyDescent="0.2">
      <c r="A462" s="17"/>
      <c r="B462" s="17"/>
      <c r="C462" s="17"/>
      <c r="D462" s="17"/>
      <c r="I462" s="17"/>
      <c r="W462" s="49"/>
      <c r="X462" s="17"/>
    </row>
    <row r="463" spans="1:24" s="16" customFormat="1" x14ac:dyDescent="0.2">
      <c r="A463" s="17"/>
      <c r="B463" s="17"/>
      <c r="C463" s="17"/>
      <c r="D463" s="17"/>
      <c r="I463" s="17"/>
      <c r="W463" s="49"/>
      <c r="X463" s="17"/>
    </row>
    <row r="464" spans="1:24" s="16" customFormat="1" x14ac:dyDescent="0.2">
      <c r="A464" s="17"/>
      <c r="B464" s="17"/>
      <c r="C464" s="17"/>
      <c r="D464" s="17"/>
      <c r="I464" s="17"/>
      <c r="W464" s="49"/>
      <c r="X464" s="17"/>
    </row>
    <row r="465" spans="1:24" s="16" customFormat="1" x14ac:dyDescent="0.2">
      <c r="A465" s="17"/>
      <c r="B465" s="17"/>
      <c r="C465" s="17"/>
      <c r="D465" s="17"/>
      <c r="I465" s="17"/>
      <c r="W465" s="49"/>
      <c r="X465" s="17"/>
    </row>
    <row r="466" spans="1:24" s="16" customFormat="1" x14ac:dyDescent="0.2">
      <c r="A466" s="17"/>
      <c r="B466" s="17"/>
      <c r="C466" s="17"/>
      <c r="D466" s="17"/>
      <c r="I466" s="17"/>
      <c r="W466" s="49"/>
      <c r="X466" s="17"/>
    </row>
    <row r="467" spans="1:24" s="16" customFormat="1" x14ac:dyDescent="0.2">
      <c r="A467" s="17"/>
      <c r="B467" s="17"/>
      <c r="C467" s="17"/>
      <c r="D467" s="17"/>
      <c r="I467" s="17"/>
      <c r="W467" s="49"/>
      <c r="X467" s="17"/>
    </row>
    <row r="468" spans="1:24" s="16" customFormat="1" x14ac:dyDescent="0.2">
      <c r="A468" s="17"/>
      <c r="B468" s="17"/>
      <c r="C468" s="17"/>
      <c r="D468" s="17"/>
      <c r="I468" s="17"/>
      <c r="W468" s="49"/>
      <c r="X468" s="17"/>
    </row>
    <row r="469" spans="1:24" s="16" customFormat="1" x14ac:dyDescent="0.2">
      <c r="A469" s="17"/>
      <c r="B469" s="17"/>
      <c r="C469" s="17"/>
      <c r="D469" s="17"/>
      <c r="I469" s="17"/>
      <c r="W469" s="49"/>
      <c r="X469" s="17"/>
    </row>
    <row r="470" spans="1:24" s="16" customFormat="1" x14ac:dyDescent="0.2">
      <c r="A470" s="17"/>
      <c r="B470" s="17"/>
      <c r="C470" s="17"/>
      <c r="D470" s="17"/>
      <c r="I470" s="17"/>
      <c r="W470" s="49"/>
      <c r="X470" s="17"/>
    </row>
    <row r="471" spans="1:24" s="16" customFormat="1" x14ac:dyDescent="0.2">
      <c r="A471" s="17"/>
      <c r="B471" s="17"/>
      <c r="C471" s="17"/>
      <c r="D471" s="17"/>
      <c r="I471" s="17"/>
      <c r="W471" s="49"/>
      <c r="X471" s="17"/>
    </row>
    <row r="472" spans="1:24" s="16" customFormat="1" x14ac:dyDescent="0.2">
      <c r="A472" s="17"/>
      <c r="B472" s="17"/>
      <c r="C472" s="17"/>
      <c r="D472" s="17"/>
      <c r="I472" s="17"/>
      <c r="W472" s="49"/>
      <c r="X472" s="17"/>
    </row>
    <row r="473" spans="1:24" s="16" customFormat="1" x14ac:dyDescent="0.2">
      <c r="A473" s="17"/>
      <c r="B473" s="17"/>
      <c r="C473" s="17"/>
      <c r="D473" s="17"/>
      <c r="I473" s="17"/>
      <c r="W473" s="49"/>
      <c r="X473" s="17"/>
    </row>
    <row r="474" spans="1:24" s="16" customFormat="1" x14ac:dyDescent="0.2">
      <c r="A474" s="17"/>
      <c r="B474" s="17"/>
      <c r="C474" s="17"/>
      <c r="D474" s="17"/>
      <c r="I474" s="17"/>
      <c r="W474" s="49"/>
      <c r="X474" s="17"/>
    </row>
    <row r="475" spans="1:24" s="16" customFormat="1" x14ac:dyDescent="0.2">
      <c r="A475" s="17"/>
      <c r="B475" s="17"/>
      <c r="C475" s="17"/>
      <c r="D475" s="17"/>
      <c r="I475" s="17"/>
      <c r="W475" s="49"/>
      <c r="X475" s="17"/>
    </row>
    <row r="476" spans="1:24" s="16" customFormat="1" x14ac:dyDescent="0.2">
      <c r="A476" s="17"/>
      <c r="B476" s="17"/>
      <c r="C476" s="17"/>
      <c r="D476" s="17"/>
      <c r="I476" s="17"/>
      <c r="W476" s="49"/>
      <c r="X476" s="17"/>
    </row>
    <row r="477" spans="1:24" s="16" customFormat="1" x14ac:dyDescent="0.2">
      <c r="A477" s="17"/>
      <c r="B477" s="17"/>
      <c r="C477" s="17"/>
      <c r="D477" s="17"/>
      <c r="I477" s="17"/>
      <c r="W477" s="49"/>
      <c r="X477" s="17"/>
    </row>
    <row r="478" spans="1:24" s="16" customFormat="1" x14ac:dyDescent="0.2">
      <c r="A478" s="17"/>
      <c r="B478" s="17"/>
      <c r="C478" s="17"/>
      <c r="D478" s="17"/>
      <c r="I478" s="17"/>
      <c r="W478" s="49"/>
      <c r="X478" s="17"/>
    </row>
    <row r="479" spans="1:24" s="16" customFormat="1" x14ac:dyDescent="0.2">
      <c r="A479" s="17"/>
      <c r="B479" s="17"/>
      <c r="C479" s="17"/>
      <c r="D479" s="17"/>
      <c r="I479" s="17"/>
      <c r="W479" s="49"/>
      <c r="X479" s="17"/>
    </row>
    <row r="480" spans="1:24" s="16" customFormat="1" x14ac:dyDescent="0.2">
      <c r="A480" s="17"/>
      <c r="B480" s="17"/>
      <c r="C480" s="17"/>
      <c r="D480" s="17"/>
      <c r="I480" s="17"/>
      <c r="W480" s="49"/>
      <c r="X480" s="17"/>
    </row>
    <row r="481" spans="1:24" s="16" customFormat="1" x14ac:dyDescent="0.2">
      <c r="A481" s="17"/>
      <c r="B481" s="17"/>
      <c r="C481" s="17"/>
      <c r="D481" s="17"/>
      <c r="I481" s="17"/>
      <c r="W481" s="49"/>
      <c r="X481" s="17"/>
    </row>
    <row r="482" spans="1:24" s="16" customFormat="1" x14ac:dyDescent="0.2">
      <c r="A482" s="17"/>
      <c r="B482" s="17"/>
      <c r="C482" s="17"/>
      <c r="D482" s="17"/>
      <c r="I482" s="17"/>
      <c r="W482" s="49"/>
      <c r="X482" s="17"/>
    </row>
    <row r="483" spans="1:24" s="16" customFormat="1" x14ac:dyDescent="0.2">
      <c r="A483" s="17"/>
      <c r="B483" s="17"/>
      <c r="C483" s="17"/>
      <c r="D483" s="17"/>
      <c r="I483" s="17"/>
      <c r="W483" s="49"/>
      <c r="X483" s="17"/>
    </row>
    <row r="484" spans="1:24" s="16" customFormat="1" x14ac:dyDescent="0.2">
      <c r="A484" s="17"/>
      <c r="B484" s="17"/>
      <c r="C484" s="17"/>
      <c r="D484" s="17"/>
      <c r="I484" s="17"/>
      <c r="W484" s="49"/>
      <c r="X484" s="17"/>
    </row>
    <row r="485" spans="1:24" s="16" customFormat="1" x14ac:dyDescent="0.2">
      <c r="A485" s="17"/>
      <c r="B485" s="17"/>
      <c r="C485" s="17"/>
      <c r="D485" s="17"/>
      <c r="I485" s="17"/>
      <c r="W485" s="49"/>
      <c r="X485" s="17"/>
    </row>
    <row r="486" spans="1:24" s="16" customFormat="1" x14ac:dyDescent="0.2">
      <c r="A486" s="17"/>
      <c r="B486" s="17"/>
      <c r="C486" s="17"/>
      <c r="D486" s="17"/>
      <c r="I486" s="17"/>
      <c r="W486" s="49"/>
      <c r="X486" s="17"/>
    </row>
    <row r="487" spans="1:24" s="16" customFormat="1" x14ac:dyDescent="0.2">
      <c r="A487" s="17"/>
      <c r="B487" s="17"/>
      <c r="C487" s="17"/>
      <c r="D487" s="17"/>
      <c r="I487" s="17"/>
      <c r="W487" s="49"/>
      <c r="X487" s="17"/>
    </row>
    <row r="488" spans="1:24" s="16" customFormat="1" x14ac:dyDescent="0.2">
      <c r="A488" s="17"/>
      <c r="B488" s="17"/>
      <c r="C488" s="17"/>
      <c r="D488" s="17"/>
      <c r="I488" s="17"/>
      <c r="W488" s="49"/>
      <c r="X488" s="17"/>
    </row>
    <row r="489" spans="1:24" s="16" customFormat="1" x14ac:dyDescent="0.2">
      <c r="A489" s="17"/>
      <c r="B489" s="17"/>
      <c r="C489" s="17"/>
      <c r="D489" s="17"/>
      <c r="I489" s="17"/>
      <c r="W489" s="49"/>
      <c r="X489" s="17"/>
    </row>
    <row r="490" spans="1:24" s="16" customFormat="1" x14ac:dyDescent="0.2">
      <c r="A490" s="17"/>
      <c r="B490" s="17"/>
      <c r="C490" s="17"/>
      <c r="D490" s="17"/>
      <c r="I490" s="17"/>
      <c r="W490" s="49"/>
      <c r="X490" s="17"/>
    </row>
    <row r="491" spans="1:24" s="16" customFormat="1" x14ac:dyDescent="0.2">
      <c r="A491" s="17"/>
      <c r="B491" s="17"/>
      <c r="C491" s="17"/>
      <c r="D491" s="17"/>
      <c r="I491" s="17"/>
      <c r="W491" s="49"/>
      <c r="X491" s="17"/>
    </row>
    <row r="492" spans="1:24" s="16" customFormat="1" x14ac:dyDescent="0.2">
      <c r="A492" s="17"/>
      <c r="B492" s="17"/>
      <c r="C492" s="17"/>
      <c r="D492" s="17"/>
      <c r="I492" s="17"/>
      <c r="W492" s="49"/>
      <c r="X492" s="17"/>
    </row>
    <row r="493" spans="1:24" s="16" customFormat="1" x14ac:dyDescent="0.2">
      <c r="A493" s="17"/>
      <c r="B493" s="17"/>
      <c r="C493" s="17"/>
      <c r="D493" s="17"/>
      <c r="I493" s="17"/>
      <c r="W493" s="49"/>
      <c r="X493" s="17"/>
    </row>
    <row r="494" spans="1:24" s="16" customFormat="1" x14ac:dyDescent="0.2">
      <c r="A494" s="17"/>
      <c r="B494" s="17"/>
      <c r="C494" s="17"/>
      <c r="D494" s="17"/>
      <c r="I494" s="17"/>
      <c r="W494" s="49"/>
      <c r="X494" s="17"/>
    </row>
    <row r="495" spans="1:24" s="16" customFormat="1" x14ac:dyDescent="0.2">
      <c r="A495" s="17"/>
      <c r="B495" s="17"/>
      <c r="C495" s="17"/>
      <c r="D495" s="17"/>
      <c r="I495" s="17"/>
      <c r="W495" s="49"/>
      <c r="X495" s="17"/>
    </row>
    <row r="496" spans="1:24" s="16" customFormat="1" x14ac:dyDescent="0.2">
      <c r="A496" s="17"/>
      <c r="B496" s="17"/>
      <c r="C496" s="17"/>
      <c r="D496" s="17"/>
      <c r="I496" s="17"/>
      <c r="W496" s="49"/>
      <c r="X496" s="17"/>
    </row>
    <row r="497" spans="1:24" s="16" customFormat="1" x14ac:dyDescent="0.2">
      <c r="A497" s="17"/>
      <c r="B497" s="17"/>
      <c r="C497" s="17"/>
      <c r="D497" s="17"/>
      <c r="I497" s="17"/>
      <c r="W497" s="49"/>
      <c r="X497" s="17"/>
    </row>
    <row r="498" spans="1:24" s="16" customFormat="1" x14ac:dyDescent="0.2">
      <c r="A498" s="17"/>
      <c r="B498" s="17"/>
      <c r="C498" s="17"/>
      <c r="D498" s="17"/>
      <c r="I498" s="17"/>
      <c r="W498" s="49"/>
      <c r="X498" s="17"/>
    </row>
    <row r="499" spans="1:24" s="16" customFormat="1" x14ac:dyDescent="0.2">
      <c r="A499" s="17"/>
      <c r="B499" s="17"/>
      <c r="C499" s="17"/>
      <c r="D499" s="17"/>
      <c r="I499" s="17"/>
      <c r="W499" s="49"/>
      <c r="X499" s="17"/>
    </row>
    <row r="500" spans="1:24" s="16" customFormat="1" x14ac:dyDescent="0.2">
      <c r="A500" s="17"/>
      <c r="B500" s="17"/>
      <c r="C500" s="17"/>
      <c r="D500" s="17"/>
      <c r="I500" s="17"/>
      <c r="W500" s="49"/>
      <c r="X500" s="17"/>
    </row>
    <row r="501" spans="1:24" s="16" customFormat="1" x14ac:dyDescent="0.2">
      <c r="A501" s="17"/>
      <c r="B501" s="17"/>
      <c r="C501" s="17"/>
      <c r="D501" s="17"/>
      <c r="I501" s="17"/>
      <c r="W501" s="49"/>
      <c r="X501" s="17"/>
    </row>
    <row r="502" spans="1:24" s="16" customFormat="1" x14ac:dyDescent="0.2">
      <c r="A502" s="17"/>
      <c r="B502" s="17"/>
      <c r="C502" s="17"/>
      <c r="D502" s="17"/>
      <c r="I502" s="17"/>
      <c r="W502" s="49"/>
      <c r="X502" s="17"/>
    </row>
    <row r="503" spans="1:24" s="16" customFormat="1" x14ac:dyDescent="0.2">
      <c r="A503" s="17"/>
      <c r="B503" s="17"/>
      <c r="C503" s="17"/>
      <c r="D503" s="17"/>
      <c r="I503" s="17"/>
      <c r="W503" s="49"/>
      <c r="X503" s="17"/>
    </row>
    <row r="504" spans="1:24" s="16" customFormat="1" x14ac:dyDescent="0.2">
      <c r="A504" s="17"/>
      <c r="B504" s="17"/>
      <c r="C504" s="17"/>
      <c r="D504" s="17"/>
      <c r="I504" s="17"/>
      <c r="W504" s="49"/>
      <c r="X504" s="17"/>
    </row>
    <row r="505" spans="1:24" s="16" customFormat="1" x14ac:dyDescent="0.2">
      <c r="A505" s="17"/>
      <c r="B505" s="17"/>
      <c r="C505" s="17"/>
      <c r="D505" s="17"/>
      <c r="I505" s="17"/>
      <c r="W505" s="49"/>
      <c r="X505" s="17"/>
    </row>
    <row r="506" spans="1:24" s="16" customFormat="1" x14ac:dyDescent="0.2">
      <c r="A506" s="17"/>
      <c r="B506" s="17"/>
      <c r="C506" s="17"/>
      <c r="D506" s="17"/>
      <c r="I506" s="17"/>
      <c r="W506" s="49"/>
      <c r="X506" s="17"/>
    </row>
    <row r="507" spans="1:24" s="16" customFormat="1" x14ac:dyDescent="0.2">
      <c r="A507" s="17"/>
      <c r="B507" s="17"/>
      <c r="C507" s="17"/>
      <c r="D507" s="17"/>
      <c r="I507" s="17"/>
      <c r="W507" s="49"/>
      <c r="X507" s="17"/>
    </row>
    <row r="508" spans="1:24" s="16" customFormat="1" x14ac:dyDescent="0.2">
      <c r="A508" s="17"/>
      <c r="B508" s="17"/>
      <c r="C508" s="17"/>
      <c r="D508" s="17"/>
      <c r="I508" s="17"/>
      <c r="W508" s="49"/>
      <c r="X508" s="17"/>
    </row>
    <row r="509" spans="1:24" s="16" customFormat="1" x14ac:dyDescent="0.2">
      <c r="A509" s="17"/>
      <c r="B509" s="17"/>
      <c r="C509" s="17"/>
      <c r="D509" s="17"/>
      <c r="I509" s="17"/>
      <c r="W509" s="49"/>
      <c r="X509" s="17"/>
    </row>
    <row r="510" spans="1:24" s="16" customFormat="1" x14ac:dyDescent="0.2">
      <c r="A510" s="17"/>
      <c r="B510" s="17"/>
      <c r="C510" s="17"/>
      <c r="D510" s="17"/>
      <c r="I510" s="17"/>
      <c r="W510" s="49"/>
      <c r="X510" s="17"/>
    </row>
    <row r="511" spans="1:24" s="16" customFormat="1" x14ac:dyDescent="0.2">
      <c r="A511" s="17"/>
      <c r="B511" s="17"/>
      <c r="C511" s="17"/>
      <c r="D511" s="17"/>
      <c r="I511" s="17"/>
      <c r="W511" s="49"/>
      <c r="X511" s="17"/>
    </row>
    <row r="512" spans="1:24" s="16" customFormat="1" x14ac:dyDescent="0.2">
      <c r="A512" s="17"/>
      <c r="B512" s="17"/>
      <c r="C512" s="17"/>
      <c r="D512" s="17"/>
      <c r="I512" s="17"/>
      <c r="W512" s="49"/>
      <c r="X512" s="17"/>
    </row>
    <row r="513" spans="1:24" s="16" customFormat="1" x14ac:dyDescent="0.2">
      <c r="A513" s="17"/>
      <c r="B513" s="17"/>
      <c r="C513" s="17"/>
      <c r="D513" s="17"/>
      <c r="I513" s="17"/>
      <c r="W513" s="49"/>
      <c r="X513" s="17"/>
    </row>
    <row r="514" spans="1:24" s="16" customFormat="1" x14ac:dyDescent="0.2">
      <c r="A514" s="17"/>
      <c r="B514" s="17"/>
      <c r="C514" s="17"/>
      <c r="D514" s="17"/>
      <c r="I514" s="17"/>
      <c r="W514" s="49"/>
      <c r="X514" s="17"/>
    </row>
    <row r="515" spans="1:24" s="16" customFormat="1" x14ac:dyDescent="0.2">
      <c r="A515" s="17"/>
      <c r="B515" s="17"/>
      <c r="C515" s="17"/>
      <c r="D515" s="17"/>
      <c r="I515" s="17"/>
      <c r="W515" s="49"/>
      <c r="X515" s="17"/>
    </row>
    <row r="516" spans="1:24" s="16" customFormat="1" x14ac:dyDescent="0.2">
      <c r="A516" s="17"/>
      <c r="B516" s="17"/>
      <c r="C516" s="17"/>
      <c r="D516" s="17"/>
      <c r="I516" s="17"/>
      <c r="W516" s="49"/>
      <c r="X516" s="17"/>
    </row>
    <row r="517" spans="1:24" s="16" customFormat="1" x14ac:dyDescent="0.2">
      <c r="A517" s="17"/>
      <c r="B517" s="17"/>
      <c r="C517" s="17"/>
      <c r="D517" s="17"/>
      <c r="I517" s="17"/>
      <c r="W517" s="49"/>
      <c r="X517" s="17"/>
    </row>
    <row r="518" spans="1:24" s="16" customFormat="1" x14ac:dyDescent="0.2">
      <c r="A518" s="17"/>
      <c r="B518" s="17"/>
      <c r="C518" s="17"/>
      <c r="D518" s="17"/>
      <c r="I518" s="17"/>
      <c r="W518" s="49"/>
      <c r="X518" s="17"/>
    </row>
    <row r="519" spans="1:24" s="16" customFormat="1" x14ac:dyDescent="0.2">
      <c r="A519" s="17"/>
      <c r="B519" s="17"/>
      <c r="C519" s="17"/>
      <c r="D519" s="17"/>
      <c r="I519" s="17"/>
      <c r="W519" s="49"/>
      <c r="X519" s="17"/>
    </row>
    <row r="520" spans="1:24" s="16" customFormat="1" x14ac:dyDescent="0.2">
      <c r="A520" s="17"/>
      <c r="B520" s="17"/>
      <c r="C520" s="17"/>
      <c r="D520" s="17"/>
      <c r="I520" s="17"/>
      <c r="W520" s="49"/>
      <c r="X520" s="17"/>
    </row>
    <row r="521" spans="1:24" s="16" customFormat="1" x14ac:dyDescent="0.2">
      <c r="A521" s="17"/>
      <c r="B521" s="17"/>
      <c r="C521" s="17"/>
      <c r="D521" s="17"/>
      <c r="I521" s="17"/>
      <c r="W521" s="49"/>
      <c r="X521" s="17"/>
    </row>
    <row r="522" spans="1:24" s="16" customFormat="1" x14ac:dyDescent="0.2">
      <c r="A522" s="17"/>
      <c r="B522" s="17"/>
      <c r="C522" s="17"/>
      <c r="D522" s="17"/>
      <c r="I522" s="17"/>
      <c r="W522" s="49"/>
      <c r="X522" s="17"/>
    </row>
    <row r="523" spans="1:24" s="16" customFormat="1" x14ac:dyDescent="0.2">
      <c r="A523" s="17"/>
      <c r="B523" s="17"/>
      <c r="C523" s="17"/>
      <c r="D523" s="17"/>
      <c r="I523" s="17"/>
      <c r="W523" s="49"/>
      <c r="X523" s="17"/>
    </row>
    <row r="524" spans="1:24" s="16" customFormat="1" x14ac:dyDescent="0.2">
      <c r="A524" s="17"/>
      <c r="B524" s="17"/>
      <c r="C524" s="17"/>
      <c r="D524" s="17"/>
      <c r="I524" s="17"/>
      <c r="W524" s="49"/>
      <c r="X524" s="17"/>
    </row>
    <row r="525" spans="1:24" s="16" customFormat="1" x14ac:dyDescent="0.2">
      <c r="A525" s="17"/>
      <c r="B525" s="17"/>
      <c r="C525" s="17"/>
      <c r="D525" s="17"/>
      <c r="I525" s="17"/>
      <c r="W525" s="49"/>
      <c r="X525" s="17"/>
    </row>
    <row r="526" spans="1:24" s="16" customFormat="1" x14ac:dyDescent="0.2">
      <c r="A526" s="17"/>
      <c r="B526" s="17"/>
      <c r="C526" s="17"/>
      <c r="D526" s="17"/>
      <c r="I526" s="17"/>
      <c r="W526" s="49"/>
      <c r="X526" s="17"/>
    </row>
    <row r="527" spans="1:24" s="16" customFormat="1" x14ac:dyDescent="0.2">
      <c r="A527" s="17"/>
      <c r="B527" s="17"/>
      <c r="C527" s="17"/>
      <c r="D527" s="17"/>
      <c r="I527" s="17"/>
      <c r="W527" s="49"/>
      <c r="X527" s="17"/>
    </row>
    <row r="528" spans="1:24" s="16" customFormat="1" x14ac:dyDescent="0.2">
      <c r="A528" s="17"/>
      <c r="B528" s="17"/>
      <c r="C528" s="17"/>
      <c r="D528" s="17"/>
      <c r="I528" s="17"/>
      <c r="W528" s="49"/>
      <c r="X528" s="17"/>
    </row>
    <row r="529" spans="1:49" s="16" customFormat="1" x14ac:dyDescent="0.2">
      <c r="A529" s="17"/>
      <c r="B529" s="17"/>
      <c r="C529" s="17"/>
      <c r="D529" s="17"/>
      <c r="I529" s="17"/>
      <c r="W529" s="49"/>
      <c r="X529" s="17"/>
    </row>
    <row r="530" spans="1:49" s="16" customFormat="1" x14ac:dyDescent="0.2">
      <c r="A530" s="17"/>
      <c r="B530" s="17"/>
      <c r="C530" s="17"/>
      <c r="D530" s="17"/>
      <c r="I530" s="17"/>
      <c r="W530" s="49"/>
      <c r="X530" s="17"/>
    </row>
    <row r="531" spans="1:49" s="16" customFormat="1" x14ac:dyDescent="0.2">
      <c r="A531" s="17"/>
      <c r="B531" s="17"/>
      <c r="C531" s="17"/>
      <c r="D531" s="17"/>
      <c r="I531" s="17"/>
      <c r="W531" s="49"/>
      <c r="X531" s="17"/>
    </row>
    <row r="532" spans="1:49" s="16" customFormat="1" x14ac:dyDescent="0.2">
      <c r="A532" s="17"/>
      <c r="B532" s="17"/>
      <c r="C532" s="17"/>
      <c r="D532" s="17"/>
      <c r="I532" s="17"/>
      <c r="W532" s="49"/>
      <c r="X532" s="17"/>
    </row>
    <row r="533" spans="1:49" s="16" customFormat="1" x14ac:dyDescent="0.2">
      <c r="A533" s="17"/>
      <c r="B533" s="17"/>
      <c r="C533" s="17"/>
      <c r="D533" s="17"/>
      <c r="I533" s="17"/>
      <c r="W533" s="49"/>
      <c r="X533" s="17"/>
    </row>
    <row r="534" spans="1:49" s="16" customFormat="1" x14ac:dyDescent="0.2">
      <c r="A534" s="17"/>
      <c r="B534" s="17"/>
      <c r="C534" s="17"/>
      <c r="D534" s="17"/>
      <c r="I534" s="17"/>
      <c r="W534" s="49"/>
      <c r="X534" s="17"/>
      <c r="Y534" s="51" t="s">
        <v>30</v>
      </c>
      <c r="Z534" s="51" t="s">
        <v>31</v>
      </c>
      <c r="AA534" s="51" t="s">
        <v>32</v>
      </c>
      <c r="AB534" s="51" t="s">
        <v>33</v>
      </c>
      <c r="AC534" s="51" t="s">
        <v>34</v>
      </c>
      <c r="AD534" s="51" t="s">
        <v>35</v>
      </c>
      <c r="AE534" s="51"/>
      <c r="AF534" s="51" t="s">
        <v>28</v>
      </c>
      <c r="AG534" s="51" t="s">
        <v>29</v>
      </c>
      <c r="AH534" s="51" t="s">
        <v>30</v>
      </c>
      <c r="AI534" s="51" t="s">
        <v>31</v>
      </c>
      <c r="AJ534" s="51" t="s">
        <v>32</v>
      </c>
      <c r="AK534" s="51" t="s">
        <v>33</v>
      </c>
      <c r="AL534" s="51" t="s">
        <v>34</v>
      </c>
      <c r="AM534" s="51" t="s">
        <v>35</v>
      </c>
      <c r="AN534" s="51"/>
      <c r="AO534" s="51" t="s">
        <v>36</v>
      </c>
      <c r="AP534" s="51" t="s">
        <v>37</v>
      </c>
      <c r="AQ534" s="51" t="s">
        <v>38</v>
      </c>
      <c r="AR534" s="51" t="s">
        <v>39</v>
      </c>
      <c r="AS534" s="51" t="s">
        <v>40</v>
      </c>
      <c r="AT534" s="51" t="s">
        <v>41</v>
      </c>
      <c r="AU534" s="51" t="s">
        <v>42</v>
      </c>
      <c r="AV534" s="51" t="s">
        <v>43</v>
      </c>
      <c r="AW534" s="51"/>
    </row>
    <row r="535" spans="1:49" s="16" customFormat="1" x14ac:dyDescent="0.2">
      <c r="A535" s="17"/>
      <c r="B535" s="17"/>
      <c r="C535" s="17"/>
      <c r="D535" s="17"/>
      <c r="I535" s="17"/>
      <c r="W535" s="49"/>
      <c r="X535" s="17"/>
      <c r="Y535" s="52">
        <v>130</v>
      </c>
      <c r="Z535" s="52">
        <v>145</v>
      </c>
      <c r="AA535" s="52">
        <v>160</v>
      </c>
      <c r="AB535" s="52">
        <v>170</v>
      </c>
      <c r="AC535" s="52">
        <v>180</v>
      </c>
      <c r="AD535" s="52">
        <v>190</v>
      </c>
      <c r="AE535" s="52"/>
      <c r="AF535" s="52">
        <v>100</v>
      </c>
      <c r="AG535" s="52">
        <v>115</v>
      </c>
      <c r="AH535" s="52">
        <v>130</v>
      </c>
      <c r="AI535" s="52">
        <v>145</v>
      </c>
      <c r="AJ535" s="52">
        <v>160</v>
      </c>
      <c r="AK535" s="52">
        <v>170</v>
      </c>
      <c r="AL535" s="52">
        <v>180</v>
      </c>
      <c r="AM535" s="52">
        <v>190</v>
      </c>
      <c r="AN535" s="52"/>
      <c r="AO535" s="52">
        <v>115</v>
      </c>
      <c r="AP535" s="52">
        <v>135</v>
      </c>
      <c r="AQ535" s="52">
        <v>150</v>
      </c>
      <c r="AR535" s="52">
        <v>165</v>
      </c>
      <c r="AS535" s="52">
        <v>180</v>
      </c>
      <c r="AT535" s="52">
        <v>190</v>
      </c>
      <c r="AU535" s="52">
        <v>200</v>
      </c>
      <c r="AV535" s="52">
        <v>210</v>
      </c>
      <c r="AW535" s="52"/>
    </row>
    <row r="536" spans="1:49" s="16" customFormat="1" x14ac:dyDescent="0.2">
      <c r="A536" s="17"/>
      <c r="B536" s="17"/>
      <c r="C536" s="17"/>
      <c r="D536" s="17"/>
      <c r="I536" s="17"/>
      <c r="W536" s="49"/>
      <c r="X536" s="17"/>
      <c r="Y536" s="52">
        <v>150</v>
      </c>
      <c r="Z536" s="52">
        <v>165</v>
      </c>
      <c r="AA536" s="52">
        <v>180</v>
      </c>
      <c r="AB536" s="52">
        <v>190</v>
      </c>
      <c r="AC536" s="52">
        <v>200</v>
      </c>
      <c r="AD536" s="52">
        <v>210</v>
      </c>
      <c r="AE536" s="52"/>
      <c r="AF536" s="52">
        <v>115</v>
      </c>
      <c r="AG536" s="52">
        <v>135</v>
      </c>
      <c r="AH536" s="52">
        <v>150</v>
      </c>
      <c r="AI536" s="52">
        <v>165</v>
      </c>
      <c r="AJ536" s="52">
        <v>180</v>
      </c>
      <c r="AK536" s="52">
        <v>190</v>
      </c>
      <c r="AL536" s="52">
        <v>200</v>
      </c>
      <c r="AM536" s="52">
        <v>210</v>
      </c>
      <c r="AN536" s="52"/>
      <c r="AO536" s="52">
        <v>130</v>
      </c>
      <c r="AP536" s="52">
        <v>150</v>
      </c>
      <c r="AQ536" s="52">
        <v>165</v>
      </c>
      <c r="AR536" s="52">
        <v>185</v>
      </c>
      <c r="AS536" s="52">
        <v>200</v>
      </c>
      <c r="AT536" s="52">
        <v>210</v>
      </c>
      <c r="AU536" s="52">
        <v>220</v>
      </c>
      <c r="AV536" s="52">
        <v>230</v>
      </c>
      <c r="AW536" s="52"/>
    </row>
    <row r="537" spans="1:49" s="16" customFormat="1" x14ac:dyDescent="0.2">
      <c r="A537" s="17"/>
      <c r="B537" s="17"/>
      <c r="C537" s="17"/>
      <c r="D537" s="17"/>
      <c r="I537" s="17"/>
      <c r="W537" s="49"/>
      <c r="X537" s="17"/>
      <c r="Y537" s="52">
        <v>165</v>
      </c>
      <c r="Z537" s="52">
        <v>185</v>
      </c>
      <c r="AA537" s="52">
        <v>200</v>
      </c>
      <c r="AB537" s="52">
        <v>210</v>
      </c>
      <c r="AC537" s="52">
        <v>220</v>
      </c>
      <c r="AD537" s="52">
        <v>230</v>
      </c>
      <c r="AE537" s="52"/>
      <c r="AF537" s="52">
        <v>130</v>
      </c>
      <c r="AG537" s="52">
        <v>150</v>
      </c>
      <c r="AH537" s="52">
        <v>165</v>
      </c>
      <c r="AI537" s="52">
        <v>185</v>
      </c>
      <c r="AJ537" s="52">
        <v>200</v>
      </c>
      <c r="AK537" s="52">
        <v>210</v>
      </c>
      <c r="AL537" s="52">
        <v>220</v>
      </c>
      <c r="AM537" s="52">
        <v>230</v>
      </c>
      <c r="AN537" s="52"/>
      <c r="AO537" s="52">
        <v>145</v>
      </c>
      <c r="AP537" s="52">
        <v>165</v>
      </c>
      <c r="AQ537" s="52">
        <v>180</v>
      </c>
      <c r="AR537" s="52">
        <v>200</v>
      </c>
      <c r="AS537" s="52">
        <v>220</v>
      </c>
      <c r="AT537" s="52">
        <v>230</v>
      </c>
      <c r="AU537" s="52">
        <v>240</v>
      </c>
      <c r="AV537" s="52">
        <v>250</v>
      </c>
      <c r="AW537" s="52"/>
    </row>
    <row r="538" spans="1:49" s="16" customFormat="1" x14ac:dyDescent="0.2">
      <c r="A538" s="17"/>
      <c r="B538" s="17"/>
      <c r="C538" s="17"/>
      <c r="D538" s="17"/>
      <c r="I538" s="17"/>
      <c r="W538" s="49"/>
      <c r="X538" s="17"/>
      <c r="Y538" s="52">
        <v>180</v>
      </c>
      <c r="Z538" s="52">
        <v>200</v>
      </c>
      <c r="AA538" s="52">
        <v>220</v>
      </c>
      <c r="AB538" s="52">
        <v>230</v>
      </c>
      <c r="AC538" s="52">
        <v>240</v>
      </c>
      <c r="AD538" s="52">
        <v>250</v>
      </c>
      <c r="AE538" s="52"/>
      <c r="AF538" s="52">
        <v>145</v>
      </c>
      <c r="AG538" s="52">
        <v>165</v>
      </c>
      <c r="AH538" s="52">
        <v>180</v>
      </c>
      <c r="AI538" s="52">
        <v>200</v>
      </c>
      <c r="AJ538" s="52">
        <v>220</v>
      </c>
      <c r="AK538" s="52">
        <v>230</v>
      </c>
      <c r="AL538" s="52">
        <v>240</v>
      </c>
      <c r="AM538" s="52">
        <v>250</v>
      </c>
      <c r="AN538" s="52"/>
      <c r="AO538" s="52">
        <v>175</v>
      </c>
      <c r="AP538" s="52">
        <v>195</v>
      </c>
      <c r="AQ538" s="52">
        <v>215</v>
      </c>
      <c r="AR538" s="52">
        <v>235</v>
      </c>
      <c r="AS538" s="52">
        <v>250</v>
      </c>
      <c r="AT538" s="52">
        <v>260</v>
      </c>
      <c r="AU538" s="52">
        <v>275</v>
      </c>
      <c r="AV538" s="52">
        <v>280</v>
      </c>
      <c r="AW538" s="52"/>
    </row>
    <row r="539" spans="1:49" s="16" customFormat="1" x14ac:dyDescent="0.2">
      <c r="A539" s="17"/>
      <c r="B539" s="17"/>
      <c r="C539" s="17"/>
      <c r="D539" s="17"/>
      <c r="I539" s="17"/>
      <c r="W539" s="49"/>
      <c r="X539" s="17"/>
      <c r="Y539" s="52">
        <v>215</v>
      </c>
      <c r="Z539" s="52">
        <v>235</v>
      </c>
      <c r="AA539" s="52">
        <v>250</v>
      </c>
      <c r="AB539" s="52">
        <v>260</v>
      </c>
      <c r="AC539" s="52">
        <v>275</v>
      </c>
      <c r="AD539" s="52">
        <v>280</v>
      </c>
      <c r="AE539" s="52"/>
      <c r="AF539" s="52">
        <v>175</v>
      </c>
      <c r="AG539" s="52">
        <v>195</v>
      </c>
      <c r="AH539" s="52">
        <v>215</v>
      </c>
      <c r="AI539" s="52">
        <v>235</v>
      </c>
      <c r="AJ539" s="52">
        <v>250</v>
      </c>
      <c r="AK539" s="52">
        <v>260</v>
      </c>
      <c r="AL539" s="52">
        <v>275</v>
      </c>
      <c r="AM539" s="52">
        <v>280</v>
      </c>
      <c r="AN539" s="52"/>
      <c r="AO539" s="52">
        <v>210</v>
      </c>
      <c r="AP539" s="52">
        <v>230</v>
      </c>
      <c r="AQ539" s="52">
        <v>250</v>
      </c>
      <c r="AR539" s="52">
        <v>270</v>
      </c>
      <c r="AS539" s="52">
        <v>290</v>
      </c>
      <c r="AT539" s="52">
        <v>300</v>
      </c>
      <c r="AU539" s="52">
        <v>310</v>
      </c>
      <c r="AV539" s="52">
        <v>325</v>
      </c>
      <c r="AW539" s="52"/>
    </row>
    <row r="540" spans="1:49" s="16" customFormat="1" x14ac:dyDescent="0.2">
      <c r="A540" s="17"/>
      <c r="B540" s="17"/>
      <c r="C540" s="17"/>
      <c r="D540" s="17"/>
      <c r="I540" s="17"/>
      <c r="W540" s="49"/>
      <c r="X540" s="17"/>
      <c r="Y540" s="52">
        <v>250</v>
      </c>
      <c r="Z540" s="52">
        <v>270</v>
      </c>
      <c r="AA540" s="52">
        <v>290</v>
      </c>
      <c r="AB540" s="52">
        <v>300</v>
      </c>
      <c r="AC540" s="52">
        <v>310</v>
      </c>
      <c r="AD540" s="52">
        <v>325</v>
      </c>
      <c r="AE540" s="52"/>
      <c r="AF540" s="52">
        <v>210</v>
      </c>
      <c r="AG540" s="52">
        <v>230</v>
      </c>
      <c r="AH540" s="52">
        <v>250</v>
      </c>
      <c r="AI540" s="52">
        <v>270</v>
      </c>
      <c r="AJ540" s="52">
        <v>290</v>
      </c>
      <c r="AK540" s="52">
        <v>300</v>
      </c>
      <c r="AL540" s="52">
        <v>310</v>
      </c>
      <c r="AM540" s="52">
        <v>325</v>
      </c>
      <c r="AN540" s="52"/>
      <c r="AO540" s="52">
        <v>230</v>
      </c>
      <c r="AP540" s="52">
        <v>255</v>
      </c>
      <c r="AQ540" s="52">
        <v>275</v>
      </c>
      <c r="AR540" s="52">
        <v>300</v>
      </c>
      <c r="AS540" s="52">
        <v>315</v>
      </c>
      <c r="AT540" s="52">
        <v>335</v>
      </c>
      <c r="AU540" s="52">
        <v>345</v>
      </c>
      <c r="AV540" s="52">
        <v>355</v>
      </c>
      <c r="AW540" s="52"/>
    </row>
    <row r="541" spans="1:49" s="16" customFormat="1" x14ac:dyDescent="0.2">
      <c r="A541" s="17"/>
      <c r="B541" s="17"/>
      <c r="C541" s="17"/>
      <c r="D541" s="17"/>
      <c r="I541" s="17"/>
      <c r="W541" s="49"/>
      <c r="X541" s="17"/>
      <c r="Y541" s="52">
        <v>295</v>
      </c>
      <c r="Z541" s="52">
        <v>320</v>
      </c>
      <c r="AA541" s="52">
        <v>335</v>
      </c>
      <c r="AB541" s="52">
        <v>355</v>
      </c>
      <c r="AC541" s="52">
        <v>370</v>
      </c>
      <c r="AD541" s="52">
        <v>380</v>
      </c>
      <c r="AE541" s="52"/>
      <c r="AF541" s="52">
        <v>245</v>
      </c>
      <c r="AG541" s="52">
        <v>270</v>
      </c>
      <c r="AH541" s="52">
        <v>295</v>
      </c>
      <c r="AI541" s="52">
        <v>320</v>
      </c>
      <c r="AJ541" s="52">
        <v>335</v>
      </c>
      <c r="AK541" s="52">
        <v>355</v>
      </c>
      <c r="AL541" s="52">
        <v>370</v>
      </c>
      <c r="AM541" s="52">
        <v>380</v>
      </c>
      <c r="AN541" s="52"/>
      <c r="AO541" s="52">
        <v>245</v>
      </c>
      <c r="AP541" s="52">
        <v>270</v>
      </c>
      <c r="AQ541" s="52">
        <v>295</v>
      </c>
      <c r="AR541" s="52">
        <v>320</v>
      </c>
      <c r="AS541" s="52">
        <v>335</v>
      </c>
      <c r="AT541" s="52">
        <v>355</v>
      </c>
      <c r="AU541" s="52">
        <v>370</v>
      </c>
      <c r="AV541" s="52">
        <v>380</v>
      </c>
      <c r="AW541" s="52"/>
    </row>
    <row r="542" spans="1:49" s="16" customFormat="1" x14ac:dyDescent="0.2">
      <c r="A542" s="17"/>
      <c r="B542" s="17"/>
      <c r="C542" s="17"/>
      <c r="D542" s="17"/>
      <c r="I542" s="17"/>
      <c r="W542" s="49"/>
      <c r="X542" s="17"/>
    </row>
    <row r="543" spans="1:49" s="16" customFormat="1" x14ac:dyDescent="0.2">
      <c r="A543" s="17"/>
      <c r="B543" s="17"/>
      <c r="C543" s="17"/>
      <c r="D543" s="17"/>
      <c r="I543" s="17"/>
      <c r="W543" s="49"/>
      <c r="X543" s="17"/>
    </row>
    <row r="544" spans="1:49" s="16" customFormat="1" x14ac:dyDescent="0.2">
      <c r="A544" s="17"/>
      <c r="B544" s="17"/>
      <c r="C544" s="17"/>
      <c r="D544" s="17"/>
      <c r="I544" s="17"/>
      <c r="W544" s="49"/>
      <c r="X544" s="17"/>
    </row>
    <row r="545" spans="1:24" s="16" customFormat="1" x14ac:dyDescent="0.2">
      <c r="A545" s="17"/>
      <c r="B545" s="17"/>
      <c r="C545" s="17"/>
      <c r="D545" s="17"/>
      <c r="I545" s="17"/>
      <c r="W545" s="49"/>
      <c r="X545" s="17"/>
    </row>
    <row r="546" spans="1:24" s="16" customFormat="1" x14ac:dyDescent="0.2">
      <c r="A546" s="17"/>
      <c r="B546" s="17"/>
      <c r="C546" s="17"/>
      <c r="D546" s="17"/>
      <c r="I546" s="17"/>
      <c r="W546" s="49"/>
      <c r="X546" s="17"/>
    </row>
    <row r="547" spans="1:24" s="16" customFormat="1" x14ac:dyDescent="0.2">
      <c r="A547" s="17"/>
      <c r="B547" s="17"/>
      <c r="C547" s="17"/>
      <c r="D547" s="17"/>
      <c r="I547" s="17"/>
      <c r="W547" s="49"/>
      <c r="X547" s="17"/>
    </row>
    <row r="548" spans="1:24" s="16" customFormat="1" x14ac:dyDescent="0.2">
      <c r="A548" s="17"/>
      <c r="B548" s="17"/>
      <c r="C548" s="17"/>
      <c r="D548" s="17"/>
      <c r="I548" s="17"/>
      <c r="W548" s="49"/>
      <c r="X548" s="17"/>
    </row>
    <row r="549" spans="1:24" s="16" customFormat="1" x14ac:dyDescent="0.2">
      <c r="A549" s="17"/>
      <c r="B549" s="17"/>
      <c r="C549" s="17"/>
      <c r="D549" s="17"/>
      <c r="I549" s="17"/>
      <c r="W549" s="49"/>
      <c r="X549" s="17"/>
    </row>
    <row r="550" spans="1:24" s="16" customFormat="1" x14ac:dyDescent="0.2">
      <c r="A550" s="17"/>
      <c r="B550" s="17"/>
      <c r="C550" s="17"/>
      <c r="D550" s="17"/>
      <c r="I550" s="17"/>
      <c r="W550" s="49"/>
      <c r="X550" s="17"/>
    </row>
    <row r="551" spans="1:24" s="16" customFormat="1" x14ac:dyDescent="0.2">
      <c r="A551" s="17"/>
      <c r="B551" s="17"/>
      <c r="C551" s="17"/>
      <c r="D551" s="17"/>
      <c r="I551" s="17"/>
      <c r="W551" s="49"/>
      <c r="X551" s="17"/>
    </row>
    <row r="552" spans="1:24" s="16" customFormat="1" x14ac:dyDescent="0.2">
      <c r="A552" s="17"/>
      <c r="B552" s="17"/>
      <c r="C552" s="17"/>
      <c r="D552" s="17"/>
      <c r="I552" s="17"/>
      <c r="W552" s="49"/>
      <c r="X552" s="17"/>
    </row>
    <row r="553" spans="1:24" s="16" customFormat="1" x14ac:dyDescent="0.2">
      <c r="A553" s="17"/>
      <c r="B553" s="17"/>
      <c r="C553" s="17"/>
      <c r="D553" s="17"/>
      <c r="I553" s="17"/>
      <c r="W553" s="49"/>
      <c r="X553" s="17"/>
    </row>
    <row r="554" spans="1:24" s="16" customFormat="1" x14ac:dyDescent="0.2">
      <c r="A554" s="17"/>
      <c r="B554" s="17"/>
      <c r="C554" s="17"/>
      <c r="D554" s="17"/>
      <c r="I554" s="17"/>
      <c r="W554" s="49"/>
      <c r="X554" s="17"/>
    </row>
    <row r="555" spans="1:24" s="16" customFormat="1" x14ac:dyDescent="0.2">
      <c r="A555" s="17"/>
      <c r="B555" s="17"/>
      <c r="C555" s="17"/>
      <c r="D555" s="17"/>
      <c r="I555" s="17"/>
      <c r="W555" s="49"/>
      <c r="X555" s="17"/>
    </row>
    <row r="556" spans="1:24" s="16" customFormat="1" x14ac:dyDescent="0.2">
      <c r="A556" s="17"/>
      <c r="B556" s="17"/>
      <c r="C556" s="17"/>
      <c r="D556" s="17"/>
      <c r="I556" s="17"/>
      <c r="W556" s="49"/>
      <c r="X556" s="17"/>
    </row>
    <row r="557" spans="1:24" s="16" customFormat="1" x14ac:dyDescent="0.2">
      <c r="A557" s="17"/>
      <c r="B557" s="17"/>
      <c r="C557" s="17"/>
      <c r="D557" s="17"/>
      <c r="I557" s="17"/>
      <c r="W557" s="49"/>
      <c r="X557" s="17"/>
    </row>
    <row r="558" spans="1:24" s="16" customFormat="1" x14ac:dyDescent="0.2">
      <c r="A558" s="17"/>
      <c r="B558" s="17"/>
      <c r="C558" s="17"/>
      <c r="D558" s="17"/>
      <c r="I558" s="17"/>
      <c r="W558" s="49"/>
      <c r="X558" s="17"/>
    </row>
    <row r="559" spans="1:24" s="16" customFormat="1" x14ac:dyDescent="0.2">
      <c r="A559" s="17"/>
      <c r="B559" s="17"/>
      <c r="C559" s="17"/>
      <c r="D559" s="17"/>
      <c r="I559" s="17"/>
      <c r="W559" s="49"/>
      <c r="X559" s="17"/>
    </row>
    <row r="560" spans="1:24" s="16" customFormat="1" x14ac:dyDescent="0.2">
      <c r="A560" s="17"/>
      <c r="B560" s="17"/>
      <c r="C560" s="17"/>
      <c r="D560" s="17"/>
      <c r="I560" s="17"/>
      <c r="W560" s="49"/>
      <c r="X560" s="17"/>
    </row>
    <row r="561" spans="1:24" s="16" customFormat="1" x14ac:dyDescent="0.2">
      <c r="A561" s="17"/>
      <c r="B561" s="17"/>
      <c r="C561" s="17"/>
      <c r="D561" s="17"/>
      <c r="I561" s="17"/>
      <c r="W561" s="49"/>
      <c r="X561" s="17"/>
    </row>
    <row r="562" spans="1:24" s="16" customFormat="1" x14ac:dyDescent="0.2">
      <c r="A562" s="17"/>
      <c r="B562" s="17"/>
      <c r="C562" s="17"/>
      <c r="D562" s="17"/>
      <c r="I562" s="17"/>
      <c r="W562" s="49"/>
      <c r="X562" s="17"/>
    </row>
    <row r="563" spans="1:24" s="16" customFormat="1" x14ac:dyDescent="0.2">
      <c r="A563" s="17"/>
      <c r="B563" s="17"/>
      <c r="C563" s="17"/>
      <c r="D563" s="17"/>
      <c r="I563" s="17"/>
      <c r="W563" s="49"/>
      <c r="X563" s="17"/>
    </row>
    <row r="564" spans="1:24" s="16" customFormat="1" x14ac:dyDescent="0.2">
      <c r="A564" s="17"/>
      <c r="B564" s="17"/>
      <c r="C564" s="17"/>
      <c r="D564" s="17"/>
      <c r="I564" s="17"/>
      <c r="W564" s="49"/>
      <c r="X564" s="17"/>
    </row>
    <row r="565" spans="1:24" s="16" customFormat="1" x14ac:dyDescent="0.2">
      <c r="A565" s="17"/>
      <c r="B565" s="17"/>
      <c r="C565" s="17"/>
      <c r="D565" s="17"/>
      <c r="I565" s="17"/>
      <c r="W565" s="49"/>
      <c r="X565" s="17"/>
    </row>
    <row r="566" spans="1:24" s="16" customFormat="1" x14ac:dyDescent="0.2">
      <c r="A566" s="17"/>
      <c r="B566" s="17"/>
      <c r="C566" s="17"/>
      <c r="D566" s="17"/>
      <c r="I566" s="17"/>
      <c r="W566" s="49"/>
      <c r="X566" s="17"/>
    </row>
    <row r="567" spans="1:24" s="16" customFormat="1" x14ac:dyDescent="0.2">
      <c r="A567" s="17"/>
      <c r="B567" s="17"/>
      <c r="C567" s="17"/>
      <c r="D567" s="17"/>
      <c r="I567" s="17"/>
      <c r="W567" s="49"/>
      <c r="X567" s="17"/>
    </row>
    <row r="568" spans="1:24" s="16" customFormat="1" x14ac:dyDescent="0.2">
      <c r="A568" s="17"/>
      <c r="B568" s="17"/>
      <c r="C568" s="17"/>
      <c r="D568" s="17"/>
      <c r="I568" s="17"/>
      <c r="W568" s="49"/>
      <c r="X568" s="17"/>
    </row>
    <row r="569" spans="1:24" s="16" customFormat="1" x14ac:dyDescent="0.2">
      <c r="A569" s="17"/>
      <c r="B569" s="17"/>
      <c r="C569" s="17"/>
      <c r="D569" s="17"/>
      <c r="I569" s="17"/>
      <c r="W569" s="49"/>
      <c r="X569" s="17"/>
    </row>
    <row r="570" spans="1:24" s="16" customFormat="1" x14ac:dyDescent="0.2">
      <c r="A570" s="17"/>
      <c r="B570" s="17"/>
      <c r="C570" s="17"/>
      <c r="D570" s="17"/>
      <c r="I570" s="17"/>
      <c r="W570" s="49"/>
      <c r="X570" s="17"/>
    </row>
    <row r="571" spans="1:24" s="16" customFormat="1" x14ac:dyDescent="0.2">
      <c r="A571" s="17"/>
      <c r="B571" s="17"/>
      <c r="C571" s="17"/>
      <c r="D571" s="17"/>
      <c r="I571" s="17"/>
      <c r="W571" s="49"/>
      <c r="X571" s="17"/>
    </row>
    <row r="572" spans="1:24" s="16" customFormat="1" x14ac:dyDescent="0.2">
      <c r="A572" s="17"/>
      <c r="B572" s="17"/>
      <c r="C572" s="17"/>
      <c r="D572" s="17"/>
      <c r="I572" s="17"/>
      <c r="W572" s="49"/>
      <c r="X572" s="17"/>
    </row>
    <row r="573" spans="1:24" s="16" customFormat="1" x14ac:dyDescent="0.2">
      <c r="A573" s="17"/>
      <c r="B573" s="17"/>
      <c r="C573" s="17"/>
      <c r="D573" s="17"/>
      <c r="I573" s="17"/>
      <c r="W573" s="49"/>
      <c r="X573" s="17"/>
    </row>
    <row r="574" spans="1:24" s="16" customFormat="1" x14ac:dyDescent="0.2">
      <c r="A574" s="17"/>
      <c r="B574" s="17"/>
      <c r="C574" s="17"/>
      <c r="D574" s="17"/>
      <c r="I574" s="17"/>
      <c r="W574" s="49"/>
      <c r="X574" s="17"/>
    </row>
    <row r="575" spans="1:24" s="16" customFormat="1" x14ac:dyDescent="0.2">
      <c r="A575" s="17"/>
      <c r="B575" s="17"/>
      <c r="C575" s="17"/>
      <c r="D575" s="17"/>
      <c r="I575" s="17"/>
      <c r="W575" s="49"/>
      <c r="X575" s="17"/>
    </row>
    <row r="576" spans="1:24" s="16" customFormat="1" x14ac:dyDescent="0.2">
      <c r="A576" s="17"/>
      <c r="B576" s="17"/>
      <c r="C576" s="17"/>
      <c r="D576" s="17"/>
      <c r="I576" s="17"/>
      <c r="W576" s="49"/>
      <c r="X576" s="17"/>
    </row>
    <row r="577" spans="1:24" s="16" customFormat="1" x14ac:dyDescent="0.2">
      <c r="A577" s="17"/>
      <c r="B577" s="17"/>
      <c r="C577" s="17"/>
      <c r="D577" s="17"/>
      <c r="I577" s="17"/>
      <c r="W577" s="49"/>
      <c r="X577" s="17"/>
    </row>
    <row r="578" spans="1:24" s="16" customFormat="1" x14ac:dyDescent="0.2">
      <c r="A578" s="17"/>
      <c r="B578" s="17"/>
      <c r="C578" s="17"/>
      <c r="D578" s="17"/>
      <c r="I578" s="17"/>
      <c r="W578" s="49"/>
      <c r="X578" s="17"/>
    </row>
    <row r="579" spans="1:24" s="16" customFormat="1" x14ac:dyDescent="0.2">
      <c r="A579" s="17"/>
      <c r="B579" s="17"/>
      <c r="C579" s="17"/>
      <c r="D579" s="17"/>
      <c r="I579" s="17"/>
      <c r="W579" s="49"/>
      <c r="X579" s="17"/>
    </row>
    <row r="580" spans="1:24" s="16" customFormat="1" x14ac:dyDescent="0.2">
      <c r="A580" s="17"/>
      <c r="B580" s="17"/>
      <c r="C580" s="17"/>
      <c r="D580" s="17"/>
      <c r="I580" s="17"/>
      <c r="W580" s="49"/>
      <c r="X580" s="17"/>
    </row>
    <row r="581" spans="1:24" s="16" customFormat="1" x14ac:dyDescent="0.2">
      <c r="A581" s="17"/>
      <c r="B581" s="17"/>
      <c r="C581" s="17"/>
      <c r="D581" s="17"/>
      <c r="I581" s="17"/>
      <c r="W581" s="49"/>
      <c r="X581" s="17"/>
    </row>
    <row r="582" spans="1:24" s="16" customFormat="1" x14ac:dyDescent="0.2">
      <c r="A582" s="17"/>
      <c r="B582" s="17"/>
      <c r="C582" s="17"/>
      <c r="D582" s="17"/>
      <c r="I582" s="17"/>
      <c r="W582" s="49"/>
      <c r="X582" s="17"/>
    </row>
    <row r="583" spans="1:24" s="16" customFormat="1" x14ac:dyDescent="0.2">
      <c r="A583" s="17"/>
      <c r="B583" s="17"/>
      <c r="C583" s="17"/>
      <c r="D583" s="17"/>
      <c r="I583" s="17"/>
      <c r="W583" s="49"/>
      <c r="X583" s="17"/>
    </row>
    <row r="584" spans="1:24" s="16" customFormat="1" x14ac:dyDescent="0.2">
      <c r="A584" s="17"/>
      <c r="B584" s="17"/>
      <c r="C584" s="17"/>
      <c r="D584" s="17"/>
      <c r="I584" s="17"/>
      <c r="W584" s="49"/>
      <c r="X584" s="17"/>
    </row>
    <row r="585" spans="1:24" s="16" customFormat="1" x14ac:dyDescent="0.2">
      <c r="A585" s="17"/>
      <c r="B585" s="17"/>
      <c r="C585" s="17"/>
      <c r="D585" s="17"/>
      <c r="I585" s="17"/>
      <c r="W585" s="49"/>
      <c r="X585" s="17"/>
    </row>
    <row r="586" spans="1:24" s="16" customFormat="1" x14ac:dyDescent="0.2">
      <c r="A586" s="17"/>
      <c r="B586" s="17"/>
      <c r="C586" s="17"/>
      <c r="D586" s="17"/>
      <c r="I586" s="17"/>
      <c r="W586" s="49"/>
      <c r="X586" s="17"/>
    </row>
    <row r="587" spans="1:24" s="16" customFormat="1" x14ac:dyDescent="0.2">
      <c r="A587" s="17"/>
      <c r="B587" s="17"/>
      <c r="C587" s="17"/>
      <c r="D587" s="17"/>
      <c r="I587" s="17"/>
      <c r="W587" s="49"/>
      <c r="X587" s="17"/>
    </row>
    <row r="588" spans="1:24" s="16" customFormat="1" x14ac:dyDescent="0.2">
      <c r="A588" s="17"/>
      <c r="B588" s="17"/>
      <c r="C588" s="17"/>
      <c r="D588" s="17"/>
      <c r="I588" s="17"/>
      <c r="W588" s="49"/>
      <c r="X588" s="17"/>
    </row>
    <row r="589" spans="1:24" s="16" customFormat="1" x14ac:dyDescent="0.2">
      <c r="A589" s="17"/>
      <c r="B589" s="17"/>
      <c r="C589" s="17"/>
      <c r="D589" s="17"/>
      <c r="I589" s="17"/>
      <c r="W589" s="49"/>
      <c r="X589" s="17"/>
    </row>
    <row r="590" spans="1:24" s="16" customFormat="1" x14ac:dyDescent="0.2">
      <c r="A590" s="17"/>
      <c r="B590" s="17"/>
      <c r="C590" s="17"/>
      <c r="D590" s="17"/>
      <c r="I590" s="17"/>
      <c r="W590" s="49"/>
      <c r="X590" s="17"/>
    </row>
    <row r="591" spans="1:24" s="16" customFormat="1" x14ac:dyDescent="0.2">
      <c r="A591" s="17"/>
      <c r="B591" s="17"/>
      <c r="C591" s="17"/>
      <c r="D591" s="17"/>
      <c r="I591" s="17"/>
      <c r="W591" s="49"/>
      <c r="X591" s="17"/>
    </row>
    <row r="592" spans="1:24" s="16" customFormat="1" x14ac:dyDescent="0.2">
      <c r="A592" s="17"/>
      <c r="B592" s="17"/>
      <c r="C592" s="17"/>
      <c r="D592" s="17"/>
      <c r="I592" s="17"/>
      <c r="W592" s="49"/>
      <c r="X592" s="17"/>
    </row>
    <row r="593" spans="1:24" s="16" customFormat="1" x14ac:dyDescent="0.2">
      <c r="A593" s="17"/>
      <c r="B593" s="17"/>
      <c r="C593" s="17"/>
      <c r="D593" s="17"/>
      <c r="I593" s="17"/>
      <c r="W593" s="49"/>
      <c r="X593" s="17"/>
    </row>
    <row r="594" spans="1:24" s="16" customFormat="1" x14ac:dyDescent="0.2">
      <c r="A594" s="17"/>
      <c r="B594" s="17"/>
      <c r="C594" s="17"/>
      <c r="D594" s="17"/>
      <c r="I594" s="17"/>
      <c r="W594" s="49"/>
      <c r="X594" s="17"/>
    </row>
    <row r="595" spans="1:24" s="16" customFormat="1" x14ac:dyDescent="0.2">
      <c r="A595" s="17"/>
      <c r="B595" s="17"/>
      <c r="C595" s="17"/>
      <c r="D595" s="17"/>
      <c r="I595" s="17"/>
      <c r="W595" s="49"/>
      <c r="X595" s="17"/>
    </row>
    <row r="596" spans="1:24" s="16" customFormat="1" x14ac:dyDescent="0.2">
      <c r="A596" s="17"/>
      <c r="B596" s="17"/>
      <c r="C596" s="17"/>
      <c r="D596" s="17"/>
      <c r="I596" s="17"/>
      <c r="W596" s="49"/>
      <c r="X596" s="17"/>
    </row>
    <row r="597" spans="1:24" s="16" customFormat="1" x14ac:dyDescent="0.2">
      <c r="A597" s="17"/>
      <c r="B597" s="17"/>
      <c r="C597" s="17"/>
      <c r="D597" s="17"/>
      <c r="I597" s="17"/>
      <c r="W597" s="49"/>
      <c r="X597" s="17"/>
    </row>
    <row r="598" spans="1:24" s="16" customFormat="1" x14ac:dyDescent="0.2">
      <c r="A598" s="17"/>
      <c r="B598" s="17"/>
      <c r="C598" s="17"/>
      <c r="D598" s="17"/>
      <c r="I598" s="17"/>
      <c r="W598" s="49"/>
      <c r="X598" s="17"/>
    </row>
    <row r="599" spans="1:24" s="16" customFormat="1" x14ac:dyDescent="0.2">
      <c r="A599" s="17"/>
      <c r="B599" s="17"/>
      <c r="C599" s="17"/>
      <c r="D599" s="17"/>
      <c r="I599" s="17"/>
      <c r="W599" s="49"/>
      <c r="X599" s="17"/>
    </row>
    <row r="600" spans="1:24" s="16" customFormat="1" x14ac:dyDescent="0.2">
      <c r="A600" s="17"/>
      <c r="B600" s="17"/>
      <c r="C600" s="17"/>
      <c r="D600" s="17"/>
      <c r="I600" s="17"/>
      <c r="W600" s="49"/>
      <c r="X600" s="17"/>
    </row>
    <row r="601" spans="1:24" s="16" customFormat="1" x14ac:dyDescent="0.2">
      <c r="A601" s="17"/>
      <c r="B601" s="17"/>
      <c r="C601" s="17"/>
      <c r="D601" s="17"/>
      <c r="I601" s="17"/>
      <c r="W601" s="49"/>
      <c r="X601" s="17"/>
    </row>
    <row r="602" spans="1:24" s="16" customFormat="1" x14ac:dyDescent="0.2">
      <c r="A602" s="17"/>
      <c r="B602" s="17"/>
      <c r="C602" s="17"/>
      <c r="D602" s="17"/>
      <c r="I602" s="17"/>
      <c r="W602" s="49"/>
      <c r="X602" s="17"/>
    </row>
    <row r="603" spans="1:24" s="16" customFormat="1" x14ac:dyDescent="0.2">
      <c r="A603" s="17"/>
      <c r="B603" s="17"/>
      <c r="C603" s="17"/>
      <c r="D603" s="17"/>
      <c r="I603" s="17"/>
      <c r="W603" s="49"/>
      <c r="X603" s="17"/>
    </row>
    <row r="604" spans="1:24" s="16" customFormat="1" x14ac:dyDescent="0.2">
      <c r="A604" s="17"/>
      <c r="B604" s="17"/>
      <c r="C604" s="17"/>
      <c r="D604" s="17"/>
      <c r="I604" s="17"/>
      <c r="W604" s="49"/>
      <c r="X604" s="17"/>
    </row>
    <row r="605" spans="1:24" s="16" customFormat="1" x14ac:dyDescent="0.2">
      <c r="A605" s="17"/>
      <c r="B605" s="17"/>
      <c r="C605" s="17"/>
      <c r="D605" s="17"/>
      <c r="I605" s="17"/>
      <c r="W605" s="49"/>
      <c r="X605" s="17"/>
    </row>
    <row r="606" spans="1:24" s="16" customFormat="1" x14ac:dyDescent="0.2">
      <c r="A606" s="17"/>
      <c r="B606" s="17"/>
      <c r="C606" s="17"/>
      <c r="D606" s="17"/>
      <c r="I606" s="17"/>
      <c r="W606" s="49"/>
      <c r="X606" s="17"/>
    </row>
    <row r="607" spans="1:24" s="16" customFormat="1" x14ac:dyDescent="0.2">
      <c r="A607" s="17"/>
      <c r="B607" s="17"/>
      <c r="C607" s="17"/>
      <c r="D607" s="17"/>
      <c r="I607" s="17"/>
      <c r="W607" s="49"/>
      <c r="X607" s="17"/>
    </row>
    <row r="608" spans="1:24" s="16" customFormat="1" x14ac:dyDescent="0.2">
      <c r="A608" s="17"/>
      <c r="B608" s="17"/>
      <c r="C608" s="17"/>
      <c r="D608" s="17"/>
      <c r="I608" s="17"/>
      <c r="W608" s="49"/>
      <c r="X608" s="17"/>
    </row>
    <row r="609" spans="1:24" s="16" customFormat="1" x14ac:dyDescent="0.2">
      <c r="A609" s="17"/>
      <c r="B609" s="17"/>
      <c r="C609" s="17"/>
      <c r="D609" s="17"/>
      <c r="I609" s="17"/>
      <c r="W609" s="49"/>
      <c r="X609" s="17"/>
    </row>
    <row r="610" spans="1:24" s="16" customFormat="1" x14ac:dyDescent="0.2">
      <c r="A610" s="17"/>
      <c r="B610" s="17"/>
      <c r="C610" s="17"/>
      <c r="D610" s="17"/>
      <c r="I610" s="17"/>
      <c r="W610" s="49"/>
      <c r="X610" s="17"/>
    </row>
    <row r="611" spans="1:24" s="16" customFormat="1" x14ac:dyDescent="0.2">
      <c r="A611" s="17"/>
      <c r="B611" s="17"/>
      <c r="C611" s="17"/>
      <c r="D611" s="17"/>
      <c r="I611" s="17"/>
      <c r="W611" s="49"/>
      <c r="X611" s="17"/>
    </row>
    <row r="612" spans="1:24" s="16" customFormat="1" x14ac:dyDescent="0.2">
      <c r="A612" s="17"/>
      <c r="B612" s="17"/>
      <c r="C612" s="17"/>
      <c r="D612" s="17"/>
      <c r="I612" s="17"/>
      <c r="W612" s="49"/>
      <c r="X612" s="17"/>
    </row>
    <row r="613" spans="1:24" s="16" customFormat="1" x14ac:dyDescent="0.2">
      <c r="A613" s="17"/>
      <c r="B613" s="17"/>
      <c r="C613" s="17"/>
      <c r="D613" s="17"/>
      <c r="I613" s="17"/>
      <c r="W613" s="49"/>
      <c r="X613" s="17"/>
    </row>
    <row r="614" spans="1:24" s="16" customFormat="1" x14ac:dyDescent="0.2">
      <c r="A614" s="17"/>
      <c r="B614" s="17"/>
      <c r="C614" s="17"/>
      <c r="D614" s="17"/>
      <c r="I614" s="17"/>
      <c r="W614" s="49"/>
      <c r="X614" s="17"/>
    </row>
    <row r="615" spans="1:24" s="16" customFormat="1" x14ac:dyDescent="0.2">
      <c r="A615" s="17"/>
      <c r="B615" s="17"/>
      <c r="C615" s="17"/>
      <c r="D615" s="17"/>
      <c r="I615" s="17"/>
      <c r="W615" s="49"/>
      <c r="X615" s="17"/>
    </row>
    <row r="616" spans="1:24" s="16" customFormat="1" x14ac:dyDescent="0.2">
      <c r="A616" s="17"/>
      <c r="B616" s="17"/>
      <c r="C616" s="17"/>
      <c r="D616" s="17"/>
      <c r="I616" s="17"/>
      <c r="W616" s="49"/>
      <c r="X616" s="17"/>
    </row>
    <row r="617" spans="1:24" s="16" customFormat="1" x14ac:dyDescent="0.2">
      <c r="A617" s="17"/>
      <c r="B617" s="17"/>
      <c r="C617" s="17"/>
      <c r="D617" s="17"/>
      <c r="I617" s="17"/>
      <c r="W617" s="49"/>
      <c r="X617" s="17"/>
    </row>
    <row r="618" spans="1:24" s="16" customFormat="1" x14ac:dyDescent="0.2">
      <c r="A618" s="17"/>
      <c r="B618" s="17"/>
      <c r="C618" s="17"/>
      <c r="D618" s="17"/>
      <c r="I618" s="17"/>
      <c r="W618" s="49"/>
      <c r="X618" s="17"/>
    </row>
    <row r="619" spans="1:24" s="16" customFormat="1" x14ac:dyDescent="0.2">
      <c r="A619" s="17"/>
      <c r="B619" s="17"/>
      <c r="C619" s="17"/>
      <c r="D619" s="17"/>
      <c r="I619" s="17"/>
      <c r="W619" s="49"/>
      <c r="X619" s="17"/>
    </row>
    <row r="620" spans="1:24" s="16" customFormat="1" x14ac:dyDescent="0.2">
      <c r="A620" s="17"/>
      <c r="B620" s="17"/>
      <c r="C620" s="17"/>
      <c r="D620" s="17"/>
      <c r="I620" s="17"/>
      <c r="W620" s="49"/>
      <c r="X620" s="17"/>
    </row>
    <row r="621" spans="1:24" s="16" customFormat="1" x14ac:dyDescent="0.2">
      <c r="A621" s="17"/>
      <c r="B621" s="17"/>
      <c r="C621" s="17"/>
      <c r="D621" s="17"/>
      <c r="I621" s="17"/>
      <c r="W621" s="49"/>
      <c r="X621" s="17"/>
    </row>
    <row r="622" spans="1:24" s="16" customFormat="1" x14ac:dyDescent="0.2">
      <c r="A622" s="17"/>
      <c r="B622" s="17"/>
      <c r="C622" s="17"/>
      <c r="D622" s="17"/>
      <c r="I622" s="17"/>
      <c r="W622" s="49"/>
      <c r="X622" s="17"/>
    </row>
    <row r="623" spans="1:24" s="16" customFormat="1" x14ac:dyDescent="0.2">
      <c r="A623" s="17"/>
      <c r="B623" s="17"/>
      <c r="C623" s="17"/>
      <c r="D623" s="17"/>
      <c r="I623" s="17"/>
      <c r="W623" s="49"/>
      <c r="X623" s="17"/>
    </row>
    <row r="624" spans="1:24" s="16" customFormat="1" x14ac:dyDescent="0.2">
      <c r="A624" s="17"/>
      <c r="B624" s="17"/>
      <c r="C624" s="17"/>
      <c r="D624" s="17"/>
      <c r="I624" s="17"/>
      <c r="W624" s="49"/>
      <c r="X624" s="17"/>
    </row>
    <row r="625" spans="1:24" s="16" customFormat="1" x14ac:dyDescent="0.2">
      <c r="A625" s="17"/>
      <c r="B625" s="17"/>
      <c r="C625" s="17"/>
      <c r="D625" s="17"/>
      <c r="I625" s="17"/>
      <c r="W625" s="49"/>
      <c r="X625" s="17"/>
    </row>
    <row r="626" spans="1:24" s="16" customFormat="1" x14ac:dyDescent="0.2">
      <c r="A626" s="17"/>
      <c r="B626" s="17"/>
      <c r="C626" s="17"/>
      <c r="D626" s="17"/>
      <c r="I626" s="17"/>
      <c r="W626" s="49"/>
      <c r="X626" s="17"/>
    </row>
    <row r="627" spans="1:24" s="16" customFormat="1" x14ac:dyDescent="0.2">
      <c r="A627" s="17"/>
      <c r="B627" s="17"/>
      <c r="C627" s="17"/>
      <c r="D627" s="17"/>
      <c r="I627" s="17"/>
      <c r="W627" s="49"/>
      <c r="X627" s="17"/>
    </row>
    <row r="628" spans="1:24" s="16" customFormat="1" x14ac:dyDescent="0.2">
      <c r="A628" s="17"/>
      <c r="B628" s="17"/>
      <c r="C628" s="17"/>
      <c r="D628" s="17"/>
      <c r="I628" s="17"/>
      <c r="W628" s="49"/>
      <c r="X628" s="17"/>
    </row>
    <row r="629" spans="1:24" s="16" customFormat="1" x14ac:dyDescent="0.2">
      <c r="A629" s="17"/>
      <c r="B629" s="17"/>
      <c r="C629" s="17"/>
      <c r="D629" s="17"/>
      <c r="I629" s="17"/>
      <c r="W629" s="49"/>
      <c r="X629" s="17"/>
    </row>
    <row r="630" spans="1:24" s="16" customFormat="1" x14ac:dyDescent="0.2">
      <c r="A630" s="17"/>
      <c r="B630" s="17"/>
      <c r="C630" s="17"/>
      <c r="D630" s="17"/>
      <c r="I630" s="17"/>
      <c r="W630" s="49"/>
      <c r="X630" s="17"/>
    </row>
    <row r="631" spans="1:24" s="16" customFormat="1" x14ac:dyDescent="0.2">
      <c r="A631" s="17"/>
      <c r="B631" s="17"/>
      <c r="C631" s="17"/>
      <c r="D631" s="17"/>
      <c r="I631" s="17"/>
      <c r="W631" s="49"/>
      <c r="X631" s="17"/>
    </row>
    <row r="632" spans="1:24" s="16" customFormat="1" x14ac:dyDescent="0.2">
      <c r="A632" s="17"/>
      <c r="B632" s="17"/>
      <c r="C632" s="17"/>
      <c r="D632" s="17"/>
      <c r="I632" s="17"/>
      <c r="W632" s="49"/>
      <c r="X632" s="17"/>
    </row>
    <row r="633" spans="1:24" s="16" customFormat="1" x14ac:dyDescent="0.2">
      <c r="A633" s="17"/>
      <c r="B633" s="17"/>
      <c r="C633" s="17"/>
      <c r="D633" s="17"/>
      <c r="I633" s="17"/>
      <c r="W633" s="49"/>
      <c r="X633" s="17"/>
    </row>
    <row r="634" spans="1:24" s="16" customFormat="1" x14ac:dyDescent="0.2">
      <c r="A634" s="17"/>
      <c r="B634" s="17"/>
      <c r="C634" s="17"/>
      <c r="D634" s="17"/>
      <c r="I634" s="17"/>
      <c r="W634" s="49"/>
      <c r="X634" s="17"/>
    </row>
    <row r="635" spans="1:24" s="16" customFormat="1" x14ac:dyDescent="0.2">
      <c r="A635" s="17"/>
      <c r="B635" s="17"/>
      <c r="C635" s="17"/>
      <c r="D635" s="17"/>
      <c r="I635" s="17"/>
      <c r="W635" s="49"/>
      <c r="X635" s="17"/>
    </row>
    <row r="636" spans="1:24" s="16" customFormat="1" x14ac:dyDescent="0.2">
      <c r="A636" s="17"/>
      <c r="B636" s="17"/>
      <c r="C636" s="17"/>
      <c r="D636" s="17"/>
      <c r="I636" s="17"/>
      <c r="W636" s="49"/>
      <c r="X636" s="17"/>
    </row>
    <row r="637" spans="1:24" s="16" customFormat="1" x14ac:dyDescent="0.2">
      <c r="A637" s="17"/>
      <c r="B637" s="17"/>
      <c r="C637" s="17"/>
      <c r="D637" s="17"/>
      <c r="I637" s="17"/>
      <c r="W637" s="49"/>
      <c r="X637" s="17"/>
    </row>
    <row r="638" spans="1:24" s="16" customFormat="1" x14ac:dyDescent="0.2">
      <c r="A638" s="17"/>
      <c r="B638" s="17"/>
      <c r="C638" s="17"/>
      <c r="D638" s="17"/>
      <c r="I638" s="17"/>
      <c r="W638" s="49"/>
      <c r="X638" s="17"/>
    </row>
    <row r="639" spans="1:24" s="16" customFormat="1" x14ac:dyDescent="0.2">
      <c r="A639" s="17"/>
      <c r="B639" s="17"/>
      <c r="C639" s="17"/>
      <c r="D639" s="17"/>
      <c r="I639" s="17"/>
      <c r="W639" s="49"/>
      <c r="X639" s="17"/>
    </row>
    <row r="640" spans="1:24" s="16" customFormat="1" x14ac:dyDescent="0.2">
      <c r="A640" s="17"/>
      <c r="B640" s="17"/>
      <c r="C640" s="17"/>
      <c r="D640" s="17"/>
      <c r="I640" s="17"/>
      <c r="W640" s="49"/>
      <c r="X640" s="17"/>
    </row>
    <row r="641" spans="1:24" s="16" customFormat="1" x14ac:dyDescent="0.2">
      <c r="A641" s="17"/>
      <c r="B641" s="17"/>
      <c r="C641" s="17"/>
      <c r="D641" s="17"/>
      <c r="I641" s="17"/>
      <c r="W641" s="49"/>
      <c r="X641" s="17"/>
    </row>
    <row r="642" spans="1:24" s="16" customFormat="1" x14ac:dyDescent="0.2">
      <c r="A642" s="17"/>
      <c r="B642" s="17"/>
      <c r="C642" s="17"/>
      <c r="D642" s="17"/>
      <c r="I642" s="17"/>
      <c r="W642" s="49"/>
      <c r="X642" s="17"/>
    </row>
    <row r="643" spans="1:24" s="16" customFormat="1" x14ac:dyDescent="0.2">
      <c r="A643" s="17"/>
      <c r="B643" s="17"/>
      <c r="C643" s="17"/>
      <c r="D643" s="17"/>
      <c r="I643" s="17"/>
      <c r="W643" s="49"/>
      <c r="X643" s="17"/>
    </row>
    <row r="644" spans="1:24" s="16" customFormat="1" x14ac:dyDescent="0.2">
      <c r="A644" s="17"/>
      <c r="B644" s="17"/>
      <c r="C644" s="17"/>
      <c r="D644" s="17"/>
      <c r="I644" s="17"/>
      <c r="W644" s="49"/>
      <c r="X644" s="17"/>
    </row>
    <row r="645" spans="1:24" s="16" customFormat="1" x14ac:dyDescent="0.2">
      <c r="A645" s="17"/>
      <c r="B645" s="17"/>
      <c r="C645" s="17"/>
      <c r="D645" s="17"/>
      <c r="I645" s="17"/>
      <c r="W645" s="49"/>
      <c r="X645" s="17"/>
    </row>
    <row r="646" spans="1:24" s="16" customFormat="1" x14ac:dyDescent="0.2">
      <c r="A646" s="17"/>
      <c r="B646" s="17"/>
      <c r="C646" s="17"/>
      <c r="D646" s="17"/>
      <c r="I646" s="17"/>
      <c r="W646" s="49"/>
      <c r="X646" s="17"/>
    </row>
    <row r="647" spans="1:24" s="16" customFormat="1" x14ac:dyDescent="0.2">
      <c r="A647" s="17"/>
      <c r="B647" s="17"/>
      <c r="C647" s="17"/>
      <c r="D647" s="17"/>
      <c r="I647" s="17"/>
      <c r="W647" s="49"/>
      <c r="X647" s="17"/>
    </row>
    <row r="648" spans="1:24" s="16" customFormat="1" x14ac:dyDescent="0.2">
      <c r="A648" s="17"/>
      <c r="B648" s="17"/>
      <c r="C648" s="17"/>
      <c r="D648" s="17"/>
      <c r="I648" s="17"/>
      <c r="W648" s="49"/>
      <c r="X648" s="17"/>
    </row>
    <row r="649" spans="1:24" s="16" customFormat="1" x14ac:dyDescent="0.2">
      <c r="A649" s="17"/>
      <c r="B649" s="17"/>
      <c r="C649" s="17"/>
      <c r="D649" s="17"/>
      <c r="I649" s="17"/>
      <c r="W649" s="49"/>
      <c r="X649" s="17"/>
    </row>
    <row r="650" spans="1:24" s="16" customFormat="1" x14ac:dyDescent="0.2">
      <c r="A650" s="17"/>
      <c r="B650" s="17"/>
      <c r="C650" s="17"/>
      <c r="D650" s="17"/>
      <c r="I650" s="17"/>
      <c r="W650" s="49"/>
      <c r="X650" s="17"/>
    </row>
    <row r="651" spans="1:24" s="16" customFormat="1" x14ac:dyDescent="0.2">
      <c r="A651" s="17"/>
      <c r="B651" s="17"/>
      <c r="C651" s="17"/>
      <c r="D651" s="17"/>
      <c r="I651" s="17"/>
      <c r="W651" s="49"/>
      <c r="X651" s="17"/>
    </row>
    <row r="652" spans="1:24" s="16" customFormat="1" x14ac:dyDescent="0.2">
      <c r="A652" s="17"/>
      <c r="B652" s="17"/>
      <c r="C652" s="17"/>
      <c r="D652" s="17"/>
      <c r="I652" s="17"/>
      <c r="W652" s="49"/>
      <c r="X652" s="17"/>
    </row>
    <row r="653" spans="1:24" s="16" customFormat="1" x14ac:dyDescent="0.2">
      <c r="A653" s="17"/>
      <c r="B653" s="17"/>
      <c r="C653" s="17"/>
      <c r="D653" s="17"/>
      <c r="I653" s="17"/>
      <c r="W653" s="49"/>
      <c r="X653" s="17"/>
    </row>
    <row r="654" spans="1:24" s="16" customFormat="1" x14ac:dyDescent="0.2">
      <c r="A654" s="17"/>
      <c r="B654" s="17"/>
      <c r="C654" s="17"/>
      <c r="D654" s="17"/>
      <c r="I654" s="17"/>
      <c r="W654" s="49"/>
      <c r="X654" s="17"/>
    </row>
    <row r="655" spans="1:24" s="16" customFormat="1" x14ac:dyDescent="0.2">
      <c r="A655" s="17"/>
      <c r="B655" s="17"/>
      <c r="C655" s="17"/>
      <c r="D655" s="17"/>
      <c r="I655" s="17"/>
      <c r="W655" s="49"/>
      <c r="X655" s="17"/>
    </row>
    <row r="656" spans="1:24" s="16" customFormat="1" x14ac:dyDescent="0.2">
      <c r="A656" s="17"/>
      <c r="B656" s="17"/>
      <c r="C656" s="17"/>
      <c r="D656" s="17"/>
      <c r="I656" s="17"/>
      <c r="W656" s="49"/>
      <c r="X656" s="17"/>
    </row>
    <row r="657" spans="1:24" s="16" customFormat="1" x14ac:dyDescent="0.2">
      <c r="A657" s="17"/>
      <c r="B657" s="17"/>
      <c r="C657" s="17"/>
      <c r="D657" s="17"/>
      <c r="I657" s="17"/>
      <c r="W657" s="49"/>
      <c r="X657" s="17"/>
    </row>
    <row r="658" spans="1:24" s="16" customFormat="1" x14ac:dyDescent="0.2">
      <c r="A658" s="17"/>
      <c r="B658" s="17"/>
      <c r="C658" s="17"/>
      <c r="D658" s="17"/>
      <c r="I658" s="17"/>
      <c r="W658" s="49"/>
      <c r="X658" s="17"/>
    </row>
    <row r="659" spans="1:24" s="16" customFormat="1" x14ac:dyDescent="0.2">
      <c r="A659" s="17"/>
      <c r="B659" s="17"/>
      <c r="C659" s="17"/>
      <c r="D659" s="17"/>
      <c r="I659" s="17"/>
      <c r="W659" s="49"/>
      <c r="X659" s="17"/>
    </row>
    <row r="660" spans="1:24" s="16" customFormat="1" x14ac:dyDescent="0.2">
      <c r="A660" s="17"/>
      <c r="B660" s="17"/>
      <c r="C660" s="17"/>
      <c r="D660" s="17"/>
      <c r="I660" s="17"/>
      <c r="W660" s="49"/>
      <c r="X660" s="17"/>
    </row>
    <row r="661" spans="1:24" s="16" customFormat="1" x14ac:dyDescent="0.2">
      <c r="A661" s="17"/>
      <c r="B661" s="17"/>
      <c r="C661" s="17"/>
      <c r="D661" s="17"/>
      <c r="I661" s="17"/>
      <c r="W661" s="49"/>
      <c r="X661" s="17"/>
    </row>
    <row r="662" spans="1:24" s="16" customFormat="1" x14ac:dyDescent="0.2">
      <c r="A662" s="17"/>
      <c r="B662" s="17"/>
      <c r="C662" s="17"/>
      <c r="D662" s="17"/>
      <c r="I662" s="17"/>
      <c r="W662" s="49"/>
      <c r="X662" s="17"/>
    </row>
    <row r="663" spans="1:24" s="16" customFormat="1" x14ac:dyDescent="0.2">
      <c r="A663" s="17"/>
      <c r="B663" s="17"/>
      <c r="C663" s="17"/>
      <c r="D663" s="17"/>
      <c r="I663" s="17"/>
      <c r="W663" s="49"/>
      <c r="X663" s="17"/>
    </row>
    <row r="664" spans="1:24" s="16" customFormat="1" x14ac:dyDescent="0.2">
      <c r="A664" s="17"/>
      <c r="B664" s="17"/>
      <c r="C664" s="17"/>
      <c r="D664" s="17"/>
      <c r="I664" s="17"/>
      <c r="W664" s="49"/>
      <c r="X664" s="17"/>
    </row>
    <row r="665" spans="1:24" s="16" customFormat="1" x14ac:dyDescent="0.2">
      <c r="A665" s="17"/>
      <c r="B665" s="17"/>
      <c r="C665" s="17"/>
      <c r="D665" s="17"/>
      <c r="I665" s="17"/>
      <c r="W665" s="49"/>
      <c r="X665" s="17"/>
    </row>
    <row r="666" spans="1:24" s="16" customFormat="1" x14ac:dyDescent="0.2">
      <c r="A666" s="17"/>
      <c r="B666" s="17"/>
      <c r="C666" s="17"/>
      <c r="D666" s="17"/>
      <c r="I666" s="17"/>
      <c r="W666" s="49"/>
      <c r="X666" s="17"/>
    </row>
    <row r="667" spans="1:24" s="16" customFormat="1" x14ac:dyDescent="0.2">
      <c r="A667" s="17"/>
      <c r="B667" s="17"/>
      <c r="C667" s="17"/>
      <c r="D667" s="17"/>
      <c r="I667" s="17"/>
      <c r="W667" s="49"/>
      <c r="X667" s="17"/>
    </row>
    <row r="668" spans="1:24" s="16" customFormat="1" x14ac:dyDescent="0.2">
      <c r="A668" s="17"/>
      <c r="B668" s="17"/>
      <c r="C668" s="17"/>
      <c r="D668" s="17"/>
      <c r="I668" s="17"/>
      <c r="W668" s="49"/>
      <c r="X668" s="17"/>
    </row>
    <row r="669" spans="1:24" s="16" customFormat="1" x14ac:dyDescent="0.2">
      <c r="A669" s="17"/>
      <c r="B669" s="17"/>
      <c r="C669" s="17"/>
      <c r="D669" s="17"/>
      <c r="I669" s="17"/>
      <c r="W669" s="49"/>
      <c r="X669" s="17"/>
    </row>
    <row r="670" spans="1:24" s="16" customFormat="1" x14ac:dyDescent="0.2">
      <c r="A670" s="17"/>
      <c r="B670" s="17"/>
      <c r="C670" s="17"/>
      <c r="D670" s="17"/>
      <c r="I670" s="17"/>
      <c r="W670" s="49"/>
      <c r="X670" s="17"/>
    </row>
    <row r="671" spans="1:24" s="16" customFormat="1" x14ac:dyDescent="0.2">
      <c r="A671" s="17"/>
      <c r="B671" s="17"/>
      <c r="C671" s="17"/>
      <c r="D671" s="17"/>
      <c r="I671" s="17"/>
      <c r="W671" s="49"/>
      <c r="X671" s="17"/>
    </row>
    <row r="672" spans="1:24" s="16" customFormat="1" x14ac:dyDescent="0.2">
      <c r="A672" s="17"/>
      <c r="B672" s="17"/>
      <c r="C672" s="17"/>
      <c r="D672" s="17"/>
      <c r="I672" s="17"/>
      <c r="W672" s="49"/>
      <c r="X672" s="17"/>
    </row>
    <row r="673" spans="1:24" s="16" customFormat="1" x14ac:dyDescent="0.2">
      <c r="A673" s="17"/>
      <c r="B673" s="17"/>
      <c r="C673" s="17"/>
      <c r="D673" s="17"/>
      <c r="I673" s="17"/>
      <c r="W673" s="49"/>
      <c r="X673" s="17"/>
    </row>
    <row r="674" spans="1:24" s="16" customFormat="1" x14ac:dyDescent="0.2">
      <c r="A674" s="17"/>
      <c r="B674" s="17"/>
      <c r="C674" s="17"/>
      <c r="D674" s="17"/>
      <c r="I674" s="17"/>
      <c r="W674" s="49"/>
      <c r="X674" s="17"/>
    </row>
    <row r="675" spans="1:24" s="16" customFormat="1" x14ac:dyDescent="0.2">
      <c r="A675" s="17"/>
      <c r="B675" s="17"/>
      <c r="C675" s="17"/>
      <c r="D675" s="17"/>
      <c r="I675" s="17"/>
      <c r="W675" s="49"/>
      <c r="X675" s="17"/>
    </row>
    <row r="676" spans="1:24" s="16" customFormat="1" x14ac:dyDescent="0.2">
      <c r="A676" s="17"/>
      <c r="B676" s="17"/>
      <c r="C676" s="17"/>
      <c r="D676" s="17"/>
      <c r="I676" s="17"/>
      <c r="W676" s="49"/>
      <c r="X676" s="17"/>
    </row>
    <row r="677" spans="1:24" s="16" customFormat="1" x14ac:dyDescent="0.2">
      <c r="A677" s="17"/>
      <c r="B677" s="17"/>
      <c r="C677" s="17"/>
      <c r="D677" s="17"/>
      <c r="I677" s="17"/>
      <c r="W677" s="49"/>
      <c r="X677" s="17"/>
    </row>
    <row r="678" spans="1:24" s="16" customFormat="1" x14ac:dyDescent="0.2">
      <c r="A678" s="17"/>
      <c r="B678" s="17"/>
      <c r="C678" s="17"/>
      <c r="D678" s="17"/>
      <c r="I678" s="17"/>
      <c r="W678" s="49"/>
      <c r="X678" s="17"/>
    </row>
    <row r="679" spans="1:24" s="16" customFormat="1" x14ac:dyDescent="0.2">
      <c r="A679" s="17"/>
      <c r="B679" s="17"/>
      <c r="C679" s="17"/>
      <c r="D679" s="17"/>
      <c r="I679" s="17"/>
      <c r="W679" s="49"/>
      <c r="X679" s="17"/>
    </row>
    <row r="680" spans="1:24" s="16" customFormat="1" x14ac:dyDescent="0.2">
      <c r="A680" s="17"/>
      <c r="B680" s="17"/>
      <c r="C680" s="17"/>
      <c r="D680" s="17"/>
      <c r="I680" s="17"/>
      <c r="W680" s="49"/>
      <c r="X680" s="17"/>
    </row>
    <row r="681" spans="1:24" s="16" customFormat="1" x14ac:dyDescent="0.2">
      <c r="A681" s="17"/>
      <c r="B681" s="17"/>
      <c r="C681" s="17"/>
      <c r="D681" s="17"/>
      <c r="I681" s="17"/>
      <c r="W681" s="49"/>
      <c r="X681" s="17"/>
    </row>
    <row r="682" spans="1:24" s="16" customFormat="1" x14ac:dyDescent="0.2">
      <c r="A682" s="17"/>
      <c r="B682" s="17"/>
      <c r="C682" s="17"/>
      <c r="D682" s="17"/>
      <c r="I682" s="17"/>
      <c r="W682" s="49"/>
      <c r="X682" s="17"/>
    </row>
    <row r="683" spans="1:24" s="16" customFormat="1" x14ac:dyDescent="0.2">
      <c r="A683" s="17"/>
      <c r="B683" s="17"/>
      <c r="C683" s="17"/>
      <c r="D683" s="17"/>
      <c r="I683" s="17"/>
      <c r="W683" s="49"/>
      <c r="X683" s="17"/>
    </row>
    <row r="684" spans="1:24" s="16" customFormat="1" x14ac:dyDescent="0.2">
      <c r="A684" s="17"/>
      <c r="B684" s="17"/>
      <c r="C684" s="17"/>
      <c r="D684" s="17"/>
      <c r="I684" s="17"/>
      <c r="W684" s="49"/>
      <c r="X684" s="17"/>
    </row>
    <row r="685" spans="1:24" s="16" customFormat="1" x14ac:dyDescent="0.2">
      <c r="A685" s="17"/>
      <c r="B685" s="17"/>
      <c r="C685" s="17"/>
      <c r="D685" s="17"/>
      <c r="I685" s="17"/>
      <c r="W685" s="49"/>
      <c r="X685" s="17"/>
    </row>
    <row r="686" spans="1:24" s="16" customFormat="1" x14ac:dyDescent="0.2">
      <c r="A686" s="17"/>
      <c r="B686" s="17"/>
      <c r="C686" s="17"/>
      <c r="D686" s="17"/>
      <c r="I686" s="17"/>
      <c r="W686" s="49"/>
      <c r="X686" s="17"/>
    </row>
    <row r="687" spans="1:24" s="16" customFormat="1" x14ac:dyDescent="0.2">
      <c r="A687" s="17"/>
      <c r="B687" s="17"/>
      <c r="C687" s="17"/>
      <c r="D687" s="17"/>
      <c r="I687" s="17"/>
      <c r="W687" s="49"/>
      <c r="X687" s="17"/>
    </row>
    <row r="688" spans="1:24" s="16" customFormat="1" x14ac:dyDescent="0.2">
      <c r="A688" s="17"/>
      <c r="B688" s="17"/>
      <c r="C688" s="17"/>
      <c r="D688" s="17"/>
      <c r="I688" s="17"/>
      <c r="W688" s="49"/>
      <c r="X688" s="17"/>
    </row>
    <row r="689" spans="1:24" s="16" customFormat="1" x14ac:dyDescent="0.2">
      <c r="A689" s="17"/>
      <c r="B689" s="17"/>
      <c r="C689" s="17"/>
      <c r="D689" s="17"/>
      <c r="I689" s="17"/>
      <c r="W689" s="49"/>
      <c r="X689" s="17"/>
    </row>
    <row r="690" spans="1:24" s="16" customFormat="1" x14ac:dyDescent="0.2">
      <c r="A690" s="17"/>
      <c r="B690" s="17"/>
      <c r="C690" s="17"/>
      <c r="D690" s="17"/>
      <c r="I690" s="17"/>
      <c r="W690" s="49"/>
      <c r="X690" s="17"/>
    </row>
    <row r="691" spans="1:24" s="16" customFormat="1" x14ac:dyDescent="0.2">
      <c r="A691" s="17"/>
      <c r="B691" s="17"/>
      <c r="C691" s="17"/>
      <c r="D691" s="17"/>
      <c r="I691" s="17"/>
      <c r="W691" s="49"/>
      <c r="X691" s="17"/>
    </row>
    <row r="692" spans="1:24" s="16" customFormat="1" x14ac:dyDescent="0.2">
      <c r="A692" s="17"/>
      <c r="B692" s="17"/>
      <c r="C692" s="17"/>
      <c r="D692" s="17"/>
      <c r="I692" s="17"/>
      <c r="W692" s="49"/>
      <c r="X692" s="17"/>
    </row>
    <row r="693" spans="1:24" s="16" customFormat="1" x14ac:dyDescent="0.2">
      <c r="A693" s="17"/>
      <c r="B693" s="17"/>
      <c r="C693" s="17"/>
      <c r="D693" s="17"/>
      <c r="I693" s="17"/>
      <c r="W693" s="49"/>
      <c r="X693" s="17"/>
    </row>
    <row r="694" spans="1:24" s="16" customFormat="1" x14ac:dyDescent="0.2">
      <c r="A694" s="17"/>
      <c r="B694" s="17"/>
      <c r="C694" s="17"/>
      <c r="D694" s="17"/>
      <c r="I694" s="17"/>
      <c r="W694" s="49"/>
      <c r="X694" s="17"/>
    </row>
    <row r="695" spans="1:24" s="16" customFormat="1" x14ac:dyDescent="0.2">
      <c r="A695" s="17"/>
      <c r="B695" s="17"/>
      <c r="C695" s="17"/>
      <c r="D695" s="17"/>
      <c r="I695" s="17"/>
      <c r="W695" s="49"/>
      <c r="X695" s="17"/>
    </row>
    <row r="696" spans="1:24" s="16" customFormat="1" x14ac:dyDescent="0.2">
      <c r="A696" s="17"/>
      <c r="B696" s="17"/>
      <c r="C696" s="17"/>
      <c r="D696" s="17"/>
      <c r="I696" s="17"/>
      <c r="W696" s="49"/>
      <c r="X696" s="17"/>
    </row>
    <row r="697" spans="1:24" s="16" customFormat="1" x14ac:dyDescent="0.2">
      <c r="A697" s="17"/>
      <c r="B697" s="17"/>
      <c r="C697" s="17"/>
      <c r="D697" s="17"/>
      <c r="I697" s="17"/>
      <c r="W697" s="49"/>
      <c r="X697" s="17"/>
    </row>
    <row r="698" spans="1:24" s="16" customFormat="1" x14ac:dyDescent="0.2">
      <c r="A698" s="17"/>
      <c r="B698" s="17"/>
      <c r="C698" s="17"/>
      <c r="D698" s="17"/>
      <c r="I698" s="17"/>
      <c r="W698" s="49"/>
      <c r="X698" s="17"/>
    </row>
    <row r="699" spans="1:24" s="16" customFormat="1" x14ac:dyDescent="0.2">
      <c r="A699" s="17"/>
      <c r="B699" s="17"/>
      <c r="C699" s="17"/>
      <c r="D699" s="17"/>
      <c r="I699" s="17"/>
      <c r="W699" s="49"/>
      <c r="X699" s="17"/>
    </row>
    <row r="700" spans="1:24" s="16" customFormat="1" x14ac:dyDescent="0.2">
      <c r="A700" s="17"/>
      <c r="B700" s="17"/>
      <c r="C700" s="17"/>
      <c r="D700" s="17"/>
      <c r="I700" s="17"/>
      <c r="W700" s="49"/>
      <c r="X700" s="17"/>
    </row>
    <row r="701" spans="1:24" s="16" customFormat="1" x14ac:dyDescent="0.2">
      <c r="A701" s="17"/>
      <c r="B701" s="17"/>
      <c r="C701" s="17"/>
      <c r="D701" s="17"/>
      <c r="I701" s="17"/>
      <c r="W701" s="49"/>
      <c r="X701" s="17"/>
    </row>
    <row r="702" spans="1:24" s="16" customFormat="1" x14ac:dyDescent="0.2">
      <c r="A702" s="17"/>
      <c r="B702" s="17"/>
      <c r="C702" s="17"/>
      <c r="D702" s="17"/>
      <c r="I702" s="17"/>
      <c r="W702" s="49"/>
      <c r="X702" s="17"/>
    </row>
    <row r="703" spans="1:24" s="16" customFormat="1" x14ac:dyDescent="0.2">
      <c r="A703" s="17"/>
      <c r="B703" s="17"/>
      <c r="C703" s="17"/>
      <c r="D703" s="17"/>
      <c r="I703" s="17"/>
      <c r="W703" s="49"/>
      <c r="X703" s="17"/>
    </row>
    <row r="704" spans="1:24" s="16" customFormat="1" x14ac:dyDescent="0.2">
      <c r="A704" s="17"/>
      <c r="B704" s="17"/>
      <c r="C704" s="17"/>
      <c r="D704" s="17"/>
      <c r="I704" s="17"/>
      <c r="W704" s="49"/>
      <c r="X704" s="17"/>
    </row>
    <row r="705" spans="1:24" s="16" customFormat="1" x14ac:dyDescent="0.2">
      <c r="A705" s="17"/>
      <c r="B705" s="17"/>
      <c r="C705" s="17"/>
      <c r="D705" s="17"/>
      <c r="I705" s="17"/>
      <c r="W705" s="49"/>
      <c r="X705" s="17"/>
    </row>
    <row r="706" spans="1:24" s="16" customFormat="1" x14ac:dyDescent="0.2">
      <c r="A706" s="17"/>
      <c r="B706" s="17"/>
      <c r="C706" s="17"/>
      <c r="D706" s="17"/>
      <c r="I706" s="17"/>
      <c r="W706" s="49"/>
      <c r="X706" s="17"/>
    </row>
    <row r="707" spans="1:24" s="16" customFormat="1" x14ac:dyDescent="0.2">
      <c r="A707" s="17"/>
      <c r="B707" s="17"/>
      <c r="C707" s="17"/>
      <c r="D707" s="17"/>
      <c r="I707" s="17"/>
      <c r="W707" s="49"/>
      <c r="X707" s="17"/>
    </row>
    <row r="708" spans="1:24" s="16" customFormat="1" x14ac:dyDescent="0.2">
      <c r="A708" s="17"/>
      <c r="B708" s="17"/>
      <c r="C708" s="17"/>
      <c r="D708" s="17"/>
      <c r="I708" s="17"/>
      <c r="W708" s="49"/>
      <c r="X708" s="17"/>
    </row>
    <row r="709" spans="1:24" s="16" customFormat="1" x14ac:dyDescent="0.2">
      <c r="A709" s="17"/>
      <c r="B709" s="17"/>
      <c r="C709" s="17"/>
      <c r="D709" s="17"/>
      <c r="I709" s="17"/>
      <c r="W709" s="49"/>
      <c r="X709" s="17"/>
    </row>
    <row r="710" spans="1:24" s="16" customFormat="1" x14ac:dyDescent="0.2">
      <c r="A710" s="17"/>
      <c r="B710" s="17"/>
      <c r="C710" s="17"/>
      <c r="D710" s="17"/>
      <c r="I710" s="17"/>
      <c r="W710" s="49"/>
      <c r="X710" s="17"/>
    </row>
    <row r="711" spans="1:24" s="16" customFormat="1" x14ac:dyDescent="0.2">
      <c r="A711" s="17"/>
      <c r="B711" s="17"/>
      <c r="C711" s="17"/>
      <c r="D711" s="17"/>
      <c r="I711" s="17"/>
      <c r="W711" s="49"/>
      <c r="X711" s="17"/>
    </row>
    <row r="712" spans="1:24" s="16" customFormat="1" x14ac:dyDescent="0.2">
      <c r="A712" s="17"/>
      <c r="B712" s="17"/>
      <c r="C712" s="17"/>
      <c r="D712" s="17"/>
      <c r="I712" s="17"/>
      <c r="W712" s="49"/>
      <c r="X712" s="17"/>
    </row>
    <row r="713" spans="1:24" s="16" customFormat="1" x14ac:dyDescent="0.2">
      <c r="A713" s="17"/>
      <c r="B713" s="17"/>
      <c r="C713" s="17"/>
      <c r="D713" s="17"/>
      <c r="I713" s="17"/>
      <c r="W713" s="49"/>
      <c r="X713" s="17"/>
    </row>
    <row r="714" spans="1:24" s="16" customFormat="1" x14ac:dyDescent="0.2">
      <c r="A714" s="17"/>
      <c r="B714" s="17"/>
      <c r="C714" s="17"/>
      <c r="D714" s="17"/>
      <c r="I714" s="17"/>
      <c r="W714" s="49"/>
      <c r="X714" s="17"/>
    </row>
    <row r="715" spans="1:24" s="16" customFormat="1" x14ac:dyDescent="0.2">
      <c r="A715" s="17"/>
      <c r="B715" s="17"/>
      <c r="C715" s="17"/>
      <c r="D715" s="17"/>
      <c r="I715" s="17"/>
      <c r="W715" s="49"/>
      <c r="X715" s="17"/>
    </row>
    <row r="716" spans="1:24" s="16" customFormat="1" x14ac:dyDescent="0.2">
      <c r="A716" s="17"/>
      <c r="B716" s="17"/>
      <c r="C716" s="17"/>
      <c r="D716" s="17"/>
      <c r="I716" s="17"/>
      <c r="W716" s="49"/>
      <c r="X716" s="17"/>
    </row>
    <row r="717" spans="1:24" s="16" customFormat="1" x14ac:dyDescent="0.2">
      <c r="A717" s="17"/>
      <c r="B717" s="17"/>
      <c r="C717" s="17"/>
      <c r="D717" s="17"/>
      <c r="I717" s="17"/>
      <c r="W717" s="49"/>
      <c r="X717" s="17"/>
    </row>
    <row r="718" spans="1:24" s="16" customFormat="1" x14ac:dyDescent="0.2">
      <c r="A718" s="17"/>
      <c r="B718" s="17"/>
      <c r="C718" s="17"/>
      <c r="D718" s="17"/>
      <c r="I718" s="17"/>
      <c r="W718" s="49"/>
      <c r="X718" s="17"/>
    </row>
    <row r="719" spans="1:24" s="16" customFormat="1" x14ac:dyDescent="0.2">
      <c r="A719" s="17"/>
      <c r="B719" s="17"/>
      <c r="C719" s="17"/>
      <c r="D719" s="17"/>
      <c r="I719" s="17"/>
      <c r="W719" s="49"/>
      <c r="X719" s="17"/>
    </row>
    <row r="720" spans="1:24" s="16" customFormat="1" x14ac:dyDescent="0.2">
      <c r="A720" s="17"/>
      <c r="B720" s="17"/>
      <c r="C720" s="17"/>
      <c r="D720" s="17"/>
      <c r="I720" s="17"/>
      <c r="W720" s="49"/>
      <c r="X720" s="17"/>
    </row>
    <row r="721" spans="1:24" s="16" customFormat="1" x14ac:dyDescent="0.2">
      <c r="A721" s="17"/>
      <c r="B721" s="17"/>
      <c r="C721" s="17"/>
      <c r="D721" s="17"/>
      <c r="I721" s="17"/>
      <c r="W721" s="49"/>
      <c r="X721" s="17"/>
    </row>
    <row r="722" spans="1:24" s="16" customFormat="1" x14ac:dyDescent="0.2">
      <c r="A722" s="17"/>
      <c r="B722" s="17"/>
      <c r="C722" s="17"/>
      <c r="D722" s="17"/>
      <c r="I722" s="17"/>
      <c r="W722" s="49"/>
      <c r="X722" s="17"/>
    </row>
    <row r="723" spans="1:24" s="16" customFormat="1" x14ac:dyDescent="0.2">
      <c r="A723" s="17"/>
      <c r="B723" s="17"/>
      <c r="C723" s="17"/>
      <c r="D723" s="17"/>
      <c r="I723" s="17"/>
      <c r="W723" s="49"/>
      <c r="X723" s="17"/>
    </row>
    <row r="724" spans="1:24" s="16" customFormat="1" x14ac:dyDescent="0.2">
      <c r="A724" s="17"/>
      <c r="B724" s="17"/>
      <c r="C724" s="17"/>
      <c r="D724" s="17"/>
      <c r="I724" s="17"/>
      <c r="W724" s="49"/>
      <c r="X724" s="17"/>
    </row>
    <row r="725" spans="1:24" s="16" customFormat="1" x14ac:dyDescent="0.2">
      <c r="A725" s="17"/>
      <c r="B725" s="17"/>
      <c r="C725" s="17"/>
      <c r="D725" s="17"/>
      <c r="I725" s="17"/>
      <c r="W725" s="49"/>
      <c r="X725" s="17"/>
    </row>
    <row r="726" spans="1:24" s="16" customFormat="1" x14ac:dyDescent="0.2">
      <c r="A726" s="17"/>
      <c r="B726" s="17"/>
      <c r="C726" s="17"/>
      <c r="D726" s="17"/>
      <c r="I726" s="17"/>
      <c r="W726" s="49"/>
      <c r="X726" s="17"/>
    </row>
    <row r="727" spans="1:24" s="16" customFormat="1" x14ac:dyDescent="0.2">
      <c r="A727" s="17"/>
      <c r="B727" s="17"/>
      <c r="C727" s="17"/>
      <c r="D727" s="17"/>
      <c r="I727" s="17"/>
      <c r="W727" s="49"/>
      <c r="X727" s="17"/>
    </row>
    <row r="728" spans="1:24" s="16" customFormat="1" x14ac:dyDescent="0.2">
      <c r="A728" s="17"/>
      <c r="B728" s="17"/>
      <c r="C728" s="17"/>
      <c r="D728" s="17"/>
      <c r="I728" s="17"/>
      <c r="W728" s="49"/>
      <c r="X728" s="17"/>
    </row>
    <row r="729" spans="1:24" s="16" customFormat="1" x14ac:dyDescent="0.2">
      <c r="A729" s="17"/>
      <c r="B729" s="17"/>
      <c r="C729" s="17"/>
      <c r="D729" s="17"/>
      <c r="I729" s="17"/>
      <c r="W729" s="49"/>
      <c r="X729" s="17"/>
    </row>
    <row r="730" spans="1:24" s="16" customFormat="1" x14ac:dyDescent="0.2">
      <c r="A730" s="17"/>
      <c r="B730" s="17"/>
      <c r="C730" s="17"/>
      <c r="D730" s="17"/>
      <c r="I730" s="17"/>
      <c r="W730" s="49"/>
      <c r="X730" s="17"/>
    </row>
    <row r="731" spans="1:24" s="16" customFormat="1" x14ac:dyDescent="0.2">
      <c r="A731" s="17"/>
      <c r="B731" s="17"/>
      <c r="C731" s="17"/>
      <c r="D731" s="17"/>
      <c r="I731" s="17"/>
      <c r="W731" s="49"/>
      <c r="X731" s="17"/>
    </row>
    <row r="732" spans="1:24" s="16" customFormat="1" x14ac:dyDescent="0.2">
      <c r="A732" s="17"/>
      <c r="B732" s="17"/>
      <c r="C732" s="17"/>
      <c r="D732" s="17"/>
      <c r="I732" s="17"/>
      <c r="W732" s="49"/>
      <c r="X732" s="17"/>
    </row>
    <row r="733" spans="1:24" s="16" customFormat="1" x14ac:dyDescent="0.2">
      <c r="A733" s="17"/>
      <c r="B733" s="17"/>
      <c r="C733" s="17"/>
      <c r="D733" s="17"/>
      <c r="I733" s="17"/>
      <c r="W733" s="49"/>
      <c r="X733" s="17"/>
    </row>
    <row r="734" spans="1:24" s="16" customFormat="1" x14ac:dyDescent="0.2">
      <c r="A734" s="17"/>
      <c r="B734" s="17"/>
      <c r="C734" s="17"/>
      <c r="D734" s="17"/>
      <c r="I734" s="17"/>
      <c r="W734" s="49"/>
      <c r="X734" s="17"/>
    </row>
    <row r="735" spans="1:24" s="16" customFormat="1" x14ac:dyDescent="0.2">
      <c r="A735" s="17"/>
      <c r="B735" s="17"/>
      <c r="C735" s="17"/>
      <c r="D735" s="17"/>
      <c r="I735" s="17"/>
      <c r="W735" s="49"/>
      <c r="X735" s="17"/>
    </row>
    <row r="736" spans="1:24" s="16" customFormat="1" x14ac:dyDescent="0.2">
      <c r="A736" s="17"/>
      <c r="B736" s="17"/>
      <c r="C736" s="17"/>
      <c r="D736" s="17"/>
      <c r="I736" s="17"/>
      <c r="W736" s="49"/>
      <c r="X736" s="17"/>
    </row>
    <row r="737" spans="1:24" s="16" customFormat="1" x14ac:dyDescent="0.2">
      <c r="A737" s="17"/>
      <c r="B737" s="17"/>
      <c r="C737" s="17"/>
      <c r="D737" s="17"/>
      <c r="I737" s="17"/>
      <c r="W737" s="49"/>
      <c r="X737" s="17"/>
    </row>
    <row r="738" spans="1:24" s="16" customFormat="1" x14ac:dyDescent="0.2">
      <c r="A738" s="17"/>
      <c r="B738" s="17"/>
      <c r="C738" s="17"/>
      <c r="D738" s="17"/>
      <c r="I738" s="17"/>
      <c r="W738" s="49"/>
      <c r="X738" s="17"/>
    </row>
    <row r="739" spans="1:24" s="16" customFormat="1" x14ac:dyDescent="0.2">
      <c r="A739" s="17"/>
      <c r="B739" s="17"/>
      <c r="C739" s="17"/>
      <c r="D739" s="17"/>
      <c r="I739" s="17"/>
      <c r="W739" s="49"/>
      <c r="X739" s="17"/>
    </row>
    <row r="740" spans="1:24" s="16" customFormat="1" x14ac:dyDescent="0.2">
      <c r="A740" s="17"/>
      <c r="B740" s="17"/>
      <c r="C740" s="17"/>
      <c r="D740" s="17"/>
      <c r="I740" s="17"/>
      <c r="W740" s="49"/>
      <c r="X740" s="17"/>
    </row>
    <row r="741" spans="1:24" s="16" customFormat="1" x14ac:dyDescent="0.2">
      <c r="A741" s="17"/>
      <c r="B741" s="17"/>
      <c r="C741" s="17"/>
      <c r="D741" s="17"/>
      <c r="I741" s="17"/>
      <c r="W741" s="49"/>
      <c r="X741" s="17"/>
    </row>
    <row r="742" spans="1:24" s="16" customFormat="1" x14ac:dyDescent="0.2">
      <c r="A742" s="17"/>
      <c r="B742" s="17"/>
      <c r="C742" s="17"/>
      <c r="D742" s="17"/>
      <c r="I742" s="17"/>
      <c r="W742" s="49"/>
      <c r="X742" s="17"/>
    </row>
    <row r="743" spans="1:24" s="16" customFormat="1" x14ac:dyDescent="0.2">
      <c r="A743" s="17"/>
      <c r="B743" s="17"/>
      <c r="C743" s="17"/>
      <c r="D743" s="17"/>
      <c r="I743" s="17"/>
      <c r="W743" s="49"/>
      <c r="X743" s="17"/>
    </row>
    <row r="744" spans="1:24" s="16" customFormat="1" x14ac:dyDescent="0.2">
      <c r="A744" s="17"/>
      <c r="B744" s="17"/>
      <c r="C744" s="17"/>
      <c r="D744" s="17"/>
      <c r="I744" s="17"/>
      <c r="W744" s="49"/>
      <c r="X744" s="17"/>
    </row>
    <row r="745" spans="1:24" s="16" customFormat="1" x14ac:dyDescent="0.2">
      <c r="A745" s="17"/>
      <c r="B745" s="17"/>
      <c r="C745" s="17"/>
      <c r="D745" s="17"/>
      <c r="I745" s="17"/>
      <c r="W745" s="49"/>
      <c r="X745" s="17"/>
    </row>
    <row r="746" spans="1:24" s="16" customFormat="1" x14ac:dyDescent="0.2">
      <c r="A746" s="17"/>
      <c r="B746" s="17"/>
      <c r="C746" s="17"/>
      <c r="D746" s="17"/>
      <c r="I746" s="17"/>
      <c r="W746" s="49"/>
      <c r="X746" s="17"/>
    </row>
    <row r="747" spans="1:24" s="16" customFormat="1" x14ac:dyDescent="0.2">
      <c r="A747" s="17"/>
      <c r="B747" s="17"/>
      <c r="C747" s="17"/>
      <c r="D747" s="17"/>
      <c r="I747" s="17"/>
      <c r="W747" s="49"/>
      <c r="X747" s="17"/>
    </row>
    <row r="748" spans="1:24" s="16" customFormat="1" x14ac:dyDescent="0.2">
      <c r="A748" s="17"/>
      <c r="B748" s="17"/>
      <c r="C748" s="17"/>
      <c r="D748" s="17"/>
      <c r="I748" s="17"/>
      <c r="W748" s="49"/>
      <c r="X748" s="17"/>
    </row>
    <row r="749" spans="1:24" s="16" customFormat="1" x14ac:dyDescent="0.2">
      <c r="A749" s="17"/>
      <c r="B749" s="17"/>
      <c r="C749" s="17"/>
      <c r="D749" s="17"/>
      <c r="I749" s="17"/>
      <c r="W749" s="49"/>
      <c r="X749" s="17"/>
    </row>
    <row r="750" spans="1:24" s="16" customFormat="1" x14ac:dyDescent="0.2">
      <c r="A750" s="17"/>
      <c r="B750" s="17"/>
      <c r="C750" s="17"/>
      <c r="D750" s="17"/>
      <c r="I750" s="17"/>
      <c r="W750" s="49"/>
      <c r="X750" s="17"/>
    </row>
    <row r="751" spans="1:24" s="16" customFormat="1" x14ac:dyDescent="0.2">
      <c r="A751" s="17"/>
      <c r="B751" s="17"/>
      <c r="C751" s="17"/>
      <c r="D751" s="17"/>
      <c r="I751" s="17"/>
      <c r="W751" s="49"/>
      <c r="X751" s="17"/>
    </row>
    <row r="752" spans="1:24" s="16" customFormat="1" x14ac:dyDescent="0.2">
      <c r="A752" s="17"/>
      <c r="B752" s="17"/>
      <c r="C752" s="17"/>
      <c r="D752" s="17"/>
      <c r="I752" s="17"/>
      <c r="W752" s="49"/>
      <c r="X752" s="17"/>
    </row>
    <row r="753" spans="1:24" s="16" customFormat="1" x14ac:dyDescent="0.2">
      <c r="A753" s="17"/>
      <c r="B753" s="17"/>
      <c r="C753" s="17"/>
      <c r="D753" s="17"/>
      <c r="I753" s="17"/>
      <c r="W753" s="49"/>
      <c r="X753" s="17"/>
    </row>
    <row r="754" spans="1:24" s="16" customFormat="1" x14ac:dyDescent="0.2">
      <c r="A754" s="17"/>
      <c r="B754" s="17"/>
      <c r="C754" s="17"/>
      <c r="D754" s="17"/>
      <c r="I754" s="17"/>
      <c r="W754" s="49"/>
      <c r="X754" s="17"/>
    </row>
    <row r="755" spans="1:24" s="16" customFormat="1" x14ac:dyDescent="0.2">
      <c r="A755" s="17"/>
      <c r="B755" s="17"/>
      <c r="C755" s="17"/>
      <c r="D755" s="17"/>
      <c r="I755" s="17"/>
      <c r="W755" s="49"/>
      <c r="X755" s="17"/>
    </row>
    <row r="756" spans="1:24" s="16" customFormat="1" x14ac:dyDescent="0.2">
      <c r="A756" s="17"/>
      <c r="B756" s="17"/>
      <c r="C756" s="17"/>
      <c r="D756" s="17"/>
      <c r="I756" s="17"/>
      <c r="W756" s="49"/>
      <c r="X756" s="17"/>
    </row>
    <row r="757" spans="1:24" s="16" customFormat="1" x14ac:dyDescent="0.2">
      <c r="A757" s="17"/>
      <c r="B757" s="17"/>
      <c r="C757" s="17"/>
      <c r="D757" s="17"/>
      <c r="I757" s="17"/>
      <c r="W757" s="49"/>
      <c r="X757" s="17"/>
    </row>
    <row r="758" spans="1:24" s="16" customFormat="1" x14ac:dyDescent="0.2">
      <c r="A758" s="17"/>
      <c r="B758" s="17"/>
      <c r="C758" s="17"/>
      <c r="D758" s="17"/>
      <c r="I758" s="17"/>
      <c r="W758" s="49"/>
      <c r="X758" s="17"/>
    </row>
    <row r="759" spans="1:24" s="16" customFormat="1" x14ac:dyDescent="0.2">
      <c r="A759" s="17"/>
      <c r="B759" s="17"/>
      <c r="C759" s="17"/>
      <c r="D759" s="17"/>
      <c r="I759" s="17"/>
      <c r="W759" s="49"/>
      <c r="X759" s="17"/>
    </row>
    <row r="760" spans="1:24" s="16" customFormat="1" x14ac:dyDescent="0.2">
      <c r="A760" s="17"/>
      <c r="B760" s="17"/>
      <c r="C760" s="17"/>
      <c r="D760" s="17"/>
      <c r="I760" s="17"/>
      <c r="W760" s="49"/>
      <c r="X760" s="17"/>
    </row>
    <row r="761" spans="1:24" s="16" customFormat="1" x14ac:dyDescent="0.2">
      <c r="A761" s="17"/>
      <c r="B761" s="17"/>
      <c r="C761" s="17"/>
      <c r="D761" s="17"/>
      <c r="I761" s="17"/>
      <c r="W761" s="49"/>
      <c r="X761" s="17"/>
    </row>
    <row r="762" spans="1:24" s="16" customFormat="1" x14ac:dyDescent="0.2">
      <c r="A762" s="17"/>
      <c r="B762" s="17"/>
      <c r="C762" s="17"/>
      <c r="D762" s="17"/>
      <c r="I762" s="17"/>
      <c r="W762" s="49"/>
      <c r="X762" s="17"/>
    </row>
    <row r="763" spans="1:24" s="16" customFormat="1" x14ac:dyDescent="0.2">
      <c r="A763" s="17"/>
      <c r="B763" s="17"/>
      <c r="C763" s="17"/>
      <c r="D763" s="17"/>
      <c r="I763" s="17"/>
      <c r="W763" s="49"/>
      <c r="X763" s="17"/>
    </row>
    <row r="764" spans="1:24" s="16" customFormat="1" x14ac:dyDescent="0.2">
      <c r="A764" s="17"/>
      <c r="B764" s="17"/>
      <c r="C764" s="17"/>
      <c r="D764" s="17"/>
      <c r="I764" s="17"/>
      <c r="W764" s="49"/>
      <c r="X764" s="17"/>
    </row>
    <row r="765" spans="1:24" s="16" customFormat="1" x14ac:dyDescent="0.2">
      <c r="A765" s="17"/>
      <c r="B765" s="17"/>
      <c r="C765" s="17"/>
      <c r="D765" s="17"/>
      <c r="I765" s="17"/>
      <c r="W765" s="49"/>
      <c r="X765" s="17"/>
    </row>
    <row r="766" spans="1:24" s="16" customFormat="1" x14ac:dyDescent="0.2">
      <c r="A766" s="17"/>
      <c r="B766" s="17"/>
      <c r="C766" s="17"/>
      <c r="D766" s="17"/>
      <c r="I766" s="17"/>
      <c r="W766" s="49"/>
      <c r="X766" s="17"/>
    </row>
    <row r="767" spans="1:24" s="16" customFormat="1" x14ac:dyDescent="0.2">
      <c r="A767" s="17"/>
      <c r="B767" s="17"/>
      <c r="C767" s="17"/>
      <c r="D767" s="17"/>
      <c r="I767" s="17"/>
      <c r="W767" s="49"/>
      <c r="X767" s="17"/>
    </row>
    <row r="768" spans="1:24" s="16" customFormat="1" x14ac:dyDescent="0.2">
      <c r="A768" s="17"/>
      <c r="B768" s="17"/>
      <c r="C768" s="17"/>
      <c r="D768" s="17"/>
      <c r="I768" s="17"/>
      <c r="W768" s="49"/>
      <c r="X768" s="17"/>
    </row>
    <row r="769" spans="1:24" s="16" customFormat="1" x14ac:dyDescent="0.2">
      <c r="A769" s="17"/>
      <c r="B769" s="17"/>
      <c r="C769" s="17"/>
      <c r="D769" s="17"/>
      <c r="I769" s="17"/>
      <c r="W769" s="49"/>
      <c r="X769" s="17"/>
    </row>
    <row r="770" spans="1:24" s="16" customFormat="1" x14ac:dyDescent="0.2">
      <c r="A770" s="17"/>
      <c r="B770" s="17"/>
      <c r="C770" s="17"/>
      <c r="D770" s="17"/>
      <c r="I770" s="17"/>
      <c r="W770" s="49"/>
      <c r="X770" s="17"/>
    </row>
    <row r="771" spans="1:24" s="16" customFormat="1" x14ac:dyDescent="0.2">
      <c r="A771" s="17"/>
      <c r="B771" s="17"/>
      <c r="C771" s="17"/>
      <c r="D771" s="17"/>
      <c r="I771" s="17"/>
      <c r="W771" s="49"/>
      <c r="X771" s="17"/>
    </row>
    <row r="772" spans="1:24" s="16" customFormat="1" x14ac:dyDescent="0.2">
      <c r="A772" s="17"/>
      <c r="B772" s="17"/>
      <c r="C772" s="17"/>
      <c r="D772" s="17"/>
      <c r="I772" s="17"/>
      <c r="W772" s="49"/>
      <c r="X772" s="17"/>
    </row>
    <row r="773" spans="1:24" s="16" customFormat="1" x14ac:dyDescent="0.2">
      <c r="A773" s="17"/>
      <c r="B773" s="17"/>
      <c r="C773" s="17"/>
      <c r="D773" s="17"/>
      <c r="I773" s="17"/>
      <c r="W773" s="49"/>
      <c r="X773" s="17"/>
    </row>
    <row r="774" spans="1:24" s="16" customFormat="1" x14ac:dyDescent="0.2">
      <c r="A774" s="17"/>
      <c r="B774" s="17"/>
      <c r="C774" s="17"/>
      <c r="D774" s="17"/>
      <c r="I774" s="17"/>
      <c r="W774" s="49"/>
      <c r="X774" s="17"/>
    </row>
    <row r="775" spans="1:24" s="16" customFormat="1" x14ac:dyDescent="0.2">
      <c r="A775" s="17"/>
      <c r="B775" s="17"/>
      <c r="C775" s="17"/>
      <c r="D775" s="17"/>
      <c r="I775" s="17"/>
      <c r="W775" s="49"/>
      <c r="X775" s="17"/>
    </row>
    <row r="776" spans="1:24" s="16" customFormat="1" x14ac:dyDescent="0.2">
      <c r="A776" s="17"/>
      <c r="B776" s="17"/>
      <c r="C776" s="17"/>
      <c r="D776" s="17"/>
      <c r="I776" s="17"/>
      <c r="W776" s="49"/>
      <c r="X776" s="17"/>
    </row>
    <row r="777" spans="1:24" s="16" customFormat="1" x14ac:dyDescent="0.2">
      <c r="A777" s="17"/>
      <c r="B777" s="17"/>
      <c r="C777" s="17"/>
      <c r="D777" s="17"/>
      <c r="I777" s="17"/>
      <c r="W777" s="49"/>
      <c r="X777" s="17"/>
    </row>
    <row r="778" spans="1:24" s="16" customFormat="1" x14ac:dyDescent="0.2">
      <c r="A778" s="17"/>
      <c r="B778" s="17"/>
      <c r="C778" s="17"/>
      <c r="D778" s="17"/>
      <c r="I778" s="17"/>
      <c r="W778" s="49"/>
      <c r="X778" s="17"/>
    </row>
    <row r="779" spans="1:24" s="16" customFormat="1" x14ac:dyDescent="0.2">
      <c r="A779" s="17"/>
      <c r="B779" s="17"/>
      <c r="C779" s="17"/>
      <c r="D779" s="17"/>
      <c r="I779" s="17"/>
      <c r="W779" s="49"/>
      <c r="X779" s="17"/>
    </row>
    <row r="780" spans="1:24" s="16" customFormat="1" x14ac:dyDescent="0.2">
      <c r="A780" s="17"/>
      <c r="B780" s="17"/>
      <c r="C780" s="17"/>
      <c r="D780" s="17"/>
      <c r="I780" s="17"/>
      <c r="W780" s="49"/>
      <c r="X780" s="17"/>
    </row>
    <row r="781" spans="1:24" s="16" customFormat="1" x14ac:dyDescent="0.2">
      <c r="A781" s="17"/>
      <c r="B781" s="17"/>
      <c r="C781" s="17"/>
      <c r="D781" s="17"/>
      <c r="I781" s="17"/>
      <c r="W781" s="49"/>
      <c r="X781" s="17"/>
    </row>
    <row r="782" spans="1:24" s="16" customFormat="1" x14ac:dyDescent="0.2">
      <c r="A782" s="17"/>
      <c r="B782" s="17"/>
      <c r="C782" s="17"/>
      <c r="D782" s="17"/>
      <c r="I782" s="17"/>
      <c r="W782" s="49"/>
      <c r="X782" s="17"/>
    </row>
    <row r="783" spans="1:24" s="16" customFormat="1" x14ac:dyDescent="0.2">
      <c r="A783" s="17"/>
      <c r="B783" s="17"/>
      <c r="C783" s="17"/>
      <c r="D783" s="17"/>
      <c r="I783" s="17"/>
      <c r="W783" s="49"/>
      <c r="X783" s="17"/>
    </row>
    <row r="784" spans="1:24" s="16" customFormat="1" x14ac:dyDescent="0.2">
      <c r="A784" s="17"/>
      <c r="B784" s="17"/>
      <c r="C784" s="17"/>
      <c r="D784" s="17"/>
      <c r="I784" s="17"/>
      <c r="W784" s="49"/>
      <c r="X784" s="17"/>
    </row>
    <row r="785" spans="1:24" s="16" customFormat="1" x14ac:dyDescent="0.2">
      <c r="A785" s="17"/>
      <c r="B785" s="17"/>
      <c r="C785" s="17"/>
      <c r="D785" s="17"/>
      <c r="I785" s="17"/>
      <c r="W785" s="49"/>
      <c r="X785" s="17"/>
    </row>
    <row r="786" spans="1:24" s="16" customFormat="1" x14ac:dyDescent="0.2">
      <c r="A786" s="17"/>
      <c r="B786" s="17"/>
      <c r="C786" s="17"/>
      <c r="D786" s="17"/>
      <c r="I786" s="17"/>
      <c r="W786" s="49"/>
      <c r="X786" s="17"/>
    </row>
    <row r="787" spans="1:24" s="16" customFormat="1" x14ac:dyDescent="0.2">
      <c r="A787" s="17"/>
      <c r="B787" s="17"/>
      <c r="C787" s="17"/>
      <c r="D787" s="17"/>
      <c r="I787" s="17"/>
      <c r="W787" s="49"/>
      <c r="X787" s="17"/>
    </row>
    <row r="788" spans="1:24" s="16" customFormat="1" x14ac:dyDescent="0.2">
      <c r="A788" s="17"/>
      <c r="B788" s="17"/>
      <c r="C788" s="17"/>
      <c r="D788" s="17"/>
      <c r="I788" s="17"/>
      <c r="W788" s="49"/>
      <c r="X788" s="17"/>
    </row>
    <row r="789" spans="1:24" s="16" customFormat="1" x14ac:dyDescent="0.2">
      <c r="A789" s="17"/>
      <c r="B789" s="17"/>
      <c r="C789" s="17"/>
      <c r="D789" s="17"/>
      <c r="I789" s="17"/>
      <c r="W789" s="49"/>
      <c r="X789" s="17"/>
    </row>
    <row r="790" spans="1:24" s="16" customFormat="1" x14ac:dyDescent="0.2">
      <c r="A790" s="17"/>
      <c r="B790" s="17"/>
      <c r="C790" s="17"/>
      <c r="D790" s="17"/>
      <c r="I790" s="17"/>
      <c r="W790" s="49"/>
      <c r="X790" s="17"/>
    </row>
    <row r="791" spans="1:24" s="16" customFormat="1" x14ac:dyDescent="0.2">
      <c r="A791" s="17"/>
      <c r="B791" s="17"/>
      <c r="C791" s="17"/>
      <c r="D791" s="17"/>
      <c r="I791" s="17"/>
      <c r="W791" s="49"/>
      <c r="X791" s="17"/>
    </row>
    <row r="792" spans="1:24" s="16" customFormat="1" x14ac:dyDescent="0.2">
      <c r="A792" s="17"/>
      <c r="B792" s="17"/>
      <c r="C792" s="17"/>
      <c r="D792" s="17"/>
      <c r="I792" s="17"/>
      <c r="W792" s="49"/>
      <c r="X792" s="17"/>
    </row>
    <row r="793" spans="1:24" s="16" customFormat="1" x14ac:dyDescent="0.2">
      <c r="A793" s="17"/>
      <c r="B793" s="17"/>
      <c r="C793" s="17"/>
      <c r="D793" s="17"/>
      <c r="I793" s="17"/>
      <c r="W793" s="49"/>
      <c r="X793" s="17"/>
    </row>
    <row r="794" spans="1:24" s="16" customFormat="1" x14ac:dyDescent="0.2">
      <c r="A794" s="17"/>
      <c r="B794" s="17"/>
      <c r="C794" s="17"/>
      <c r="D794" s="17"/>
      <c r="I794" s="17"/>
      <c r="W794" s="49"/>
      <c r="X794" s="17"/>
    </row>
    <row r="795" spans="1:24" s="16" customFormat="1" x14ac:dyDescent="0.2">
      <c r="A795" s="17"/>
      <c r="B795" s="17"/>
      <c r="C795" s="17"/>
      <c r="D795" s="17"/>
      <c r="I795" s="17"/>
      <c r="W795" s="49"/>
      <c r="X795" s="17"/>
    </row>
    <row r="796" spans="1:24" s="16" customFormat="1" x14ac:dyDescent="0.2">
      <c r="A796" s="17"/>
      <c r="B796" s="17"/>
      <c r="C796" s="17"/>
      <c r="D796" s="17"/>
      <c r="I796" s="17"/>
      <c r="W796" s="49"/>
      <c r="X796" s="17"/>
    </row>
    <row r="797" spans="1:24" s="16" customFormat="1" x14ac:dyDescent="0.2">
      <c r="A797" s="17"/>
      <c r="B797" s="17"/>
      <c r="C797" s="17"/>
      <c r="D797" s="17"/>
      <c r="I797" s="17"/>
      <c r="W797" s="49"/>
      <c r="X797" s="17"/>
    </row>
    <row r="798" spans="1:24" s="16" customFormat="1" x14ac:dyDescent="0.2">
      <c r="A798" s="17"/>
      <c r="B798" s="17"/>
      <c r="C798" s="17"/>
      <c r="D798" s="17"/>
      <c r="I798" s="17"/>
      <c r="W798" s="49"/>
      <c r="X798" s="17"/>
    </row>
    <row r="799" spans="1:24" s="16" customFormat="1" x14ac:dyDescent="0.2">
      <c r="A799" s="17"/>
      <c r="B799" s="17"/>
      <c r="C799" s="17"/>
      <c r="D799" s="17"/>
      <c r="I799" s="17"/>
      <c r="W799" s="49"/>
      <c r="X799" s="17"/>
    </row>
    <row r="800" spans="1:24" s="16" customFormat="1" x14ac:dyDescent="0.2">
      <c r="A800" s="17"/>
      <c r="B800" s="17"/>
      <c r="C800" s="17"/>
      <c r="D800" s="17"/>
      <c r="I800" s="17"/>
      <c r="W800" s="49"/>
      <c r="X800" s="17"/>
    </row>
    <row r="801" spans="1:24" s="16" customFormat="1" x14ac:dyDescent="0.2">
      <c r="A801" s="17"/>
      <c r="B801" s="17"/>
      <c r="C801" s="17"/>
      <c r="D801" s="17"/>
      <c r="I801" s="17"/>
      <c r="W801" s="49"/>
      <c r="X801" s="17"/>
    </row>
    <row r="802" spans="1:24" s="16" customFormat="1" x14ac:dyDescent="0.2">
      <c r="A802" s="17"/>
      <c r="B802" s="17"/>
      <c r="C802" s="17"/>
      <c r="D802" s="17"/>
      <c r="I802" s="17"/>
      <c r="W802" s="49"/>
      <c r="X802" s="17"/>
    </row>
    <row r="803" spans="1:24" s="16" customFormat="1" x14ac:dyDescent="0.2">
      <c r="A803" s="17"/>
      <c r="B803" s="17"/>
      <c r="C803" s="17"/>
      <c r="D803" s="17"/>
      <c r="I803" s="17"/>
      <c r="W803" s="49"/>
      <c r="X803" s="17"/>
    </row>
    <row r="804" spans="1:24" s="16" customFormat="1" x14ac:dyDescent="0.2">
      <c r="A804" s="17"/>
      <c r="B804" s="17"/>
      <c r="C804" s="17"/>
      <c r="D804" s="17"/>
      <c r="I804" s="17"/>
      <c r="W804" s="49"/>
      <c r="X804" s="17"/>
    </row>
    <row r="805" spans="1:24" s="16" customFormat="1" x14ac:dyDescent="0.2">
      <c r="A805" s="17"/>
      <c r="B805" s="17"/>
      <c r="C805" s="17"/>
      <c r="D805" s="17"/>
      <c r="I805" s="17"/>
      <c r="W805" s="49"/>
      <c r="X805" s="17"/>
    </row>
    <row r="806" spans="1:24" s="16" customFormat="1" x14ac:dyDescent="0.2">
      <c r="A806" s="17"/>
      <c r="B806" s="17"/>
      <c r="C806" s="17"/>
      <c r="D806" s="17"/>
      <c r="I806" s="17"/>
      <c r="W806" s="49"/>
      <c r="X806" s="17"/>
    </row>
    <row r="807" spans="1:24" s="16" customFormat="1" x14ac:dyDescent="0.2">
      <c r="A807" s="17"/>
      <c r="B807" s="17"/>
      <c r="C807" s="17"/>
      <c r="D807" s="17"/>
      <c r="I807" s="17"/>
      <c r="W807" s="49"/>
      <c r="X807" s="17"/>
    </row>
    <row r="808" spans="1:24" s="16" customFormat="1" x14ac:dyDescent="0.2">
      <c r="A808" s="17"/>
      <c r="B808" s="17"/>
      <c r="C808" s="17"/>
      <c r="D808" s="17"/>
      <c r="I808" s="17"/>
      <c r="W808" s="49"/>
      <c r="X808" s="17"/>
    </row>
    <row r="809" spans="1:24" s="16" customFormat="1" x14ac:dyDescent="0.2">
      <c r="A809" s="17"/>
      <c r="B809" s="17"/>
      <c r="C809" s="17"/>
      <c r="D809" s="17"/>
      <c r="I809" s="17"/>
      <c r="W809" s="49"/>
      <c r="X809" s="17"/>
    </row>
    <row r="810" spans="1:24" s="16" customFormat="1" x14ac:dyDescent="0.2">
      <c r="A810" s="17"/>
      <c r="B810" s="17"/>
      <c r="C810" s="17"/>
      <c r="D810" s="17"/>
      <c r="I810" s="17"/>
      <c r="W810" s="49"/>
      <c r="X810" s="17"/>
    </row>
    <row r="811" spans="1:24" s="16" customFormat="1" x14ac:dyDescent="0.2">
      <c r="A811" s="17"/>
      <c r="B811" s="17"/>
      <c r="C811" s="17"/>
      <c r="D811" s="17"/>
      <c r="I811" s="17"/>
      <c r="W811" s="49"/>
      <c r="X811" s="17"/>
    </row>
    <row r="812" spans="1:24" s="16" customFormat="1" x14ac:dyDescent="0.2">
      <c r="A812" s="17"/>
      <c r="B812" s="17"/>
      <c r="C812" s="17"/>
      <c r="D812" s="17"/>
      <c r="I812" s="17"/>
      <c r="W812" s="49"/>
      <c r="X812" s="17"/>
    </row>
    <row r="813" spans="1:24" s="16" customFormat="1" x14ac:dyDescent="0.2">
      <c r="A813" s="17"/>
      <c r="B813" s="17"/>
      <c r="C813" s="17"/>
      <c r="D813" s="17"/>
      <c r="I813" s="17"/>
      <c r="W813" s="49"/>
      <c r="X813" s="17"/>
    </row>
    <row r="814" spans="1:24" s="16" customFormat="1" x14ac:dyDescent="0.2">
      <c r="A814" s="17"/>
      <c r="B814" s="17"/>
      <c r="C814" s="17"/>
      <c r="D814" s="17"/>
      <c r="I814" s="17"/>
      <c r="W814" s="49"/>
      <c r="X814" s="17"/>
    </row>
    <row r="815" spans="1:24" s="16" customFormat="1" x14ac:dyDescent="0.2">
      <c r="A815" s="17"/>
      <c r="B815" s="17"/>
      <c r="C815" s="17"/>
      <c r="D815" s="17"/>
      <c r="I815" s="17"/>
      <c r="W815" s="49"/>
      <c r="X815" s="17"/>
    </row>
    <row r="816" spans="1:24" s="16" customFormat="1" x14ac:dyDescent="0.2">
      <c r="A816" s="17"/>
      <c r="B816" s="17"/>
      <c r="C816" s="17"/>
      <c r="D816" s="17"/>
      <c r="I816" s="17"/>
      <c r="W816" s="49"/>
      <c r="X816" s="17"/>
    </row>
    <row r="817" spans="1:24" s="16" customFormat="1" x14ac:dyDescent="0.2">
      <c r="A817" s="17"/>
      <c r="B817" s="17"/>
      <c r="C817" s="17"/>
      <c r="D817" s="17"/>
      <c r="I817" s="17"/>
      <c r="W817" s="49"/>
      <c r="X817" s="17"/>
    </row>
    <row r="818" spans="1:24" s="16" customFormat="1" x14ac:dyDescent="0.2">
      <c r="A818" s="17"/>
      <c r="B818" s="17"/>
      <c r="C818" s="17"/>
      <c r="D818" s="17"/>
      <c r="I818" s="17"/>
      <c r="W818" s="49"/>
      <c r="X818" s="17"/>
    </row>
    <row r="819" spans="1:24" s="16" customFormat="1" x14ac:dyDescent="0.2">
      <c r="A819" s="17"/>
      <c r="B819" s="17"/>
      <c r="C819" s="17"/>
      <c r="D819" s="17"/>
      <c r="I819" s="17"/>
      <c r="W819" s="49"/>
      <c r="X819" s="17"/>
    </row>
    <row r="820" spans="1:24" s="16" customFormat="1" x14ac:dyDescent="0.2">
      <c r="A820" s="17"/>
      <c r="B820" s="17"/>
      <c r="C820" s="17"/>
      <c r="D820" s="17"/>
      <c r="I820" s="17"/>
      <c r="W820" s="49"/>
      <c r="X820" s="17"/>
    </row>
    <row r="821" spans="1:24" s="16" customFormat="1" x14ac:dyDescent="0.2">
      <c r="A821" s="17"/>
      <c r="B821" s="17"/>
      <c r="C821" s="17"/>
      <c r="D821" s="17"/>
      <c r="I821" s="17"/>
      <c r="W821" s="49"/>
      <c r="X821" s="17"/>
    </row>
    <row r="822" spans="1:24" s="16" customFormat="1" x14ac:dyDescent="0.2">
      <c r="A822" s="17"/>
      <c r="B822" s="17"/>
      <c r="C822" s="17"/>
      <c r="D822" s="17"/>
      <c r="I822" s="17"/>
      <c r="W822" s="49"/>
      <c r="X822" s="17"/>
    </row>
    <row r="823" spans="1:24" s="16" customFormat="1" x14ac:dyDescent="0.2">
      <c r="A823" s="17"/>
      <c r="B823" s="17"/>
      <c r="C823" s="17"/>
      <c r="D823" s="17"/>
      <c r="I823" s="17"/>
      <c r="W823" s="49"/>
      <c r="X823" s="17"/>
    </row>
    <row r="824" spans="1:24" s="16" customFormat="1" x14ac:dyDescent="0.2">
      <c r="A824" s="17"/>
      <c r="B824" s="17"/>
      <c r="C824" s="17"/>
      <c r="D824" s="17"/>
      <c r="I824" s="17"/>
      <c r="W824" s="49"/>
      <c r="X824" s="17"/>
    </row>
    <row r="825" spans="1:24" s="16" customFormat="1" x14ac:dyDescent="0.2">
      <c r="A825" s="17"/>
      <c r="B825" s="17"/>
      <c r="C825" s="17"/>
      <c r="D825" s="17"/>
      <c r="I825" s="17"/>
      <c r="W825" s="49"/>
      <c r="X825" s="17"/>
    </row>
    <row r="826" spans="1:24" s="16" customFormat="1" x14ac:dyDescent="0.2">
      <c r="A826" s="17"/>
      <c r="B826" s="17"/>
      <c r="C826" s="17"/>
      <c r="D826" s="17"/>
      <c r="I826" s="17"/>
      <c r="W826" s="49"/>
      <c r="X826" s="17"/>
    </row>
    <row r="827" spans="1:24" s="16" customFormat="1" x14ac:dyDescent="0.2">
      <c r="A827" s="17"/>
      <c r="B827" s="17"/>
      <c r="C827" s="17"/>
      <c r="D827" s="17"/>
      <c r="I827" s="17"/>
      <c r="W827" s="49"/>
      <c r="X827" s="17"/>
    </row>
    <row r="828" spans="1:24" s="16" customFormat="1" x14ac:dyDescent="0.2">
      <c r="A828" s="17"/>
      <c r="B828" s="17"/>
      <c r="C828" s="17"/>
      <c r="D828" s="17"/>
      <c r="I828" s="17"/>
      <c r="W828" s="49"/>
      <c r="X828" s="17"/>
    </row>
    <row r="829" spans="1:24" s="16" customFormat="1" x14ac:dyDescent="0.2">
      <c r="A829" s="17"/>
      <c r="B829" s="17"/>
      <c r="C829" s="17"/>
      <c r="D829" s="17"/>
      <c r="I829" s="17"/>
      <c r="W829" s="49"/>
      <c r="X829" s="17"/>
    </row>
    <row r="830" spans="1:24" s="16" customFormat="1" x14ac:dyDescent="0.2">
      <c r="A830" s="17"/>
      <c r="B830" s="17"/>
      <c r="C830" s="17"/>
      <c r="D830" s="17"/>
      <c r="I830" s="17"/>
      <c r="W830" s="49"/>
      <c r="X830" s="17"/>
    </row>
    <row r="831" spans="1:24" s="16" customFormat="1" x14ac:dyDescent="0.2">
      <c r="A831" s="17"/>
      <c r="B831" s="17"/>
      <c r="C831" s="17"/>
      <c r="D831" s="17"/>
      <c r="I831" s="17"/>
      <c r="W831" s="49"/>
      <c r="X831" s="17"/>
    </row>
    <row r="832" spans="1:24" s="16" customFormat="1" x14ac:dyDescent="0.2">
      <c r="A832" s="17"/>
      <c r="B832" s="17"/>
      <c r="C832" s="17"/>
      <c r="D832" s="17"/>
      <c r="I832" s="17"/>
      <c r="W832" s="49"/>
      <c r="X832" s="17"/>
    </row>
    <row r="833" spans="1:24" s="16" customFormat="1" x14ac:dyDescent="0.2">
      <c r="A833" s="17"/>
      <c r="B833" s="17"/>
      <c r="C833" s="17"/>
      <c r="D833" s="17"/>
      <c r="I833" s="17"/>
      <c r="W833" s="49"/>
      <c r="X833" s="17"/>
    </row>
    <row r="834" spans="1:24" s="16" customFormat="1" x14ac:dyDescent="0.2">
      <c r="A834" s="17"/>
      <c r="B834" s="17"/>
      <c r="C834" s="17"/>
      <c r="D834" s="17"/>
      <c r="I834" s="17"/>
      <c r="W834" s="49"/>
      <c r="X834" s="17"/>
    </row>
    <row r="835" spans="1:24" s="16" customFormat="1" x14ac:dyDescent="0.2">
      <c r="A835" s="17"/>
      <c r="B835" s="17"/>
      <c r="C835" s="17"/>
      <c r="D835" s="17"/>
      <c r="I835" s="17"/>
      <c r="W835" s="49"/>
      <c r="X835" s="17"/>
    </row>
    <row r="836" spans="1:24" s="16" customFormat="1" x14ac:dyDescent="0.2">
      <c r="A836" s="17"/>
      <c r="B836" s="17"/>
      <c r="C836" s="17"/>
      <c r="D836" s="17"/>
      <c r="I836" s="17"/>
      <c r="W836" s="49"/>
      <c r="X836" s="17"/>
    </row>
    <row r="837" spans="1:24" s="16" customFormat="1" x14ac:dyDescent="0.2">
      <c r="A837" s="17"/>
      <c r="B837" s="17"/>
      <c r="C837" s="17"/>
      <c r="D837" s="17"/>
      <c r="I837" s="17"/>
      <c r="W837" s="49"/>
      <c r="X837" s="17"/>
    </row>
    <row r="838" spans="1:24" s="16" customFormat="1" x14ac:dyDescent="0.2">
      <c r="A838" s="17"/>
      <c r="B838" s="17"/>
      <c r="C838" s="17"/>
      <c r="D838" s="17"/>
      <c r="I838" s="17"/>
      <c r="W838" s="49"/>
      <c r="X838" s="17"/>
    </row>
    <row r="839" spans="1:24" s="16" customFormat="1" x14ac:dyDescent="0.2">
      <c r="A839" s="17"/>
      <c r="B839" s="17"/>
      <c r="C839" s="17"/>
      <c r="D839" s="17"/>
      <c r="I839" s="17"/>
      <c r="W839" s="49"/>
      <c r="X839" s="17"/>
    </row>
    <row r="840" spans="1:24" s="16" customFormat="1" x14ac:dyDescent="0.2">
      <c r="A840" s="17"/>
      <c r="B840" s="17"/>
      <c r="C840" s="17"/>
      <c r="D840" s="17"/>
      <c r="I840" s="17"/>
      <c r="W840" s="49"/>
      <c r="X840" s="17"/>
    </row>
    <row r="841" spans="1:24" s="16" customFormat="1" x14ac:dyDescent="0.2">
      <c r="A841" s="17"/>
      <c r="B841" s="17"/>
      <c r="C841" s="17"/>
      <c r="D841" s="17"/>
      <c r="I841" s="17"/>
      <c r="W841" s="49"/>
      <c r="X841" s="17"/>
    </row>
    <row r="842" spans="1:24" s="16" customFormat="1" x14ac:dyDescent="0.2">
      <c r="A842" s="17"/>
      <c r="B842" s="17"/>
      <c r="C842" s="17"/>
      <c r="D842" s="17"/>
      <c r="I842" s="17"/>
      <c r="W842" s="49"/>
      <c r="X842" s="17"/>
    </row>
    <row r="843" spans="1:24" s="16" customFormat="1" x14ac:dyDescent="0.2">
      <c r="A843" s="17"/>
      <c r="B843" s="17"/>
      <c r="C843" s="17"/>
      <c r="D843" s="17"/>
      <c r="I843" s="17"/>
      <c r="W843" s="49"/>
      <c r="X843" s="17"/>
    </row>
    <row r="844" spans="1:24" s="16" customFormat="1" x14ac:dyDescent="0.2">
      <c r="A844" s="17"/>
      <c r="B844" s="17"/>
      <c r="C844" s="17"/>
      <c r="D844" s="17"/>
      <c r="I844" s="17"/>
      <c r="W844" s="49"/>
      <c r="X844" s="17"/>
    </row>
    <row r="845" spans="1:24" s="16" customFormat="1" x14ac:dyDescent="0.2">
      <c r="A845" s="17"/>
      <c r="B845" s="17"/>
      <c r="C845" s="17"/>
      <c r="D845" s="17"/>
      <c r="I845" s="17"/>
      <c r="W845" s="49"/>
      <c r="X845" s="17"/>
    </row>
    <row r="846" spans="1:24" s="16" customFormat="1" x14ac:dyDescent="0.2">
      <c r="A846" s="17"/>
      <c r="B846" s="17"/>
      <c r="C846" s="17"/>
      <c r="D846" s="17"/>
      <c r="I846" s="17"/>
      <c r="W846" s="49"/>
      <c r="X846" s="17"/>
    </row>
    <row r="847" spans="1:24" s="16" customFormat="1" x14ac:dyDescent="0.2">
      <c r="A847" s="17"/>
      <c r="B847" s="17"/>
      <c r="C847" s="17"/>
      <c r="D847" s="17"/>
      <c r="I847" s="17"/>
      <c r="W847" s="49"/>
      <c r="X847" s="17"/>
    </row>
    <row r="848" spans="1:24" s="16" customFormat="1" x14ac:dyDescent="0.2">
      <c r="A848" s="17"/>
      <c r="B848" s="17"/>
      <c r="C848" s="17"/>
      <c r="D848" s="17"/>
      <c r="I848" s="17"/>
      <c r="W848" s="49"/>
      <c r="X848" s="17"/>
    </row>
    <row r="849" spans="1:24" s="16" customFormat="1" x14ac:dyDescent="0.2">
      <c r="A849" s="17"/>
      <c r="B849" s="17"/>
      <c r="C849" s="17"/>
      <c r="D849" s="17"/>
      <c r="I849" s="17"/>
      <c r="W849" s="49"/>
      <c r="X849" s="17"/>
    </row>
    <row r="850" spans="1:24" s="16" customFormat="1" x14ac:dyDescent="0.2">
      <c r="A850" s="17"/>
      <c r="B850" s="17"/>
      <c r="C850" s="17"/>
      <c r="D850" s="17"/>
      <c r="I850" s="17"/>
      <c r="W850" s="49"/>
      <c r="X850" s="17"/>
    </row>
    <row r="851" spans="1:24" s="16" customFormat="1" x14ac:dyDescent="0.2">
      <c r="A851" s="17"/>
      <c r="B851" s="17"/>
      <c r="C851" s="17"/>
      <c r="D851" s="17"/>
      <c r="I851" s="17"/>
      <c r="W851" s="49"/>
      <c r="X851" s="17"/>
    </row>
    <row r="852" spans="1:24" s="16" customFormat="1" x14ac:dyDescent="0.2">
      <c r="A852" s="17"/>
      <c r="B852" s="17"/>
      <c r="C852" s="17"/>
      <c r="D852" s="17"/>
      <c r="I852" s="17"/>
      <c r="W852" s="49"/>
      <c r="X852" s="17"/>
    </row>
    <row r="853" spans="1:24" s="16" customFormat="1" x14ac:dyDescent="0.2">
      <c r="A853" s="17"/>
      <c r="B853" s="17"/>
      <c r="C853" s="17"/>
      <c r="D853" s="17"/>
      <c r="I853" s="17"/>
      <c r="W853" s="49"/>
      <c r="X853" s="17"/>
    </row>
    <row r="854" spans="1:24" s="16" customFormat="1" x14ac:dyDescent="0.2">
      <c r="A854" s="17"/>
      <c r="B854" s="17"/>
      <c r="C854" s="17"/>
      <c r="D854" s="17"/>
      <c r="I854" s="17"/>
      <c r="W854" s="49"/>
      <c r="X854" s="17"/>
    </row>
    <row r="855" spans="1:24" s="16" customFormat="1" x14ac:dyDescent="0.2">
      <c r="A855" s="17"/>
      <c r="B855" s="17"/>
      <c r="C855" s="17"/>
      <c r="D855" s="17"/>
      <c r="I855" s="17"/>
      <c r="W855" s="49"/>
      <c r="X855" s="17"/>
    </row>
    <row r="856" spans="1:24" s="16" customFormat="1" x14ac:dyDescent="0.2">
      <c r="A856" s="17"/>
      <c r="B856" s="17"/>
      <c r="C856" s="17"/>
      <c r="D856" s="17"/>
      <c r="I856" s="17"/>
      <c r="W856" s="49"/>
      <c r="X856" s="17"/>
    </row>
    <row r="857" spans="1:24" s="16" customFormat="1" x14ac:dyDescent="0.2">
      <c r="A857" s="17"/>
      <c r="B857" s="17"/>
      <c r="C857" s="17"/>
      <c r="D857" s="17"/>
      <c r="I857" s="17"/>
      <c r="W857" s="49"/>
      <c r="X857" s="17"/>
    </row>
    <row r="858" spans="1:24" s="16" customFormat="1" x14ac:dyDescent="0.2">
      <c r="A858" s="17"/>
      <c r="B858" s="17"/>
      <c r="C858" s="17"/>
      <c r="D858" s="17"/>
      <c r="I858" s="17"/>
      <c r="W858" s="49"/>
      <c r="X858" s="17"/>
    </row>
    <row r="859" spans="1:24" s="16" customFormat="1" x14ac:dyDescent="0.2">
      <c r="A859" s="17"/>
      <c r="B859" s="17"/>
      <c r="C859" s="17"/>
      <c r="D859" s="17"/>
      <c r="I859" s="17"/>
      <c r="W859" s="49"/>
      <c r="X859" s="17"/>
    </row>
    <row r="860" spans="1:24" s="16" customFormat="1" x14ac:dyDescent="0.2">
      <c r="A860" s="17"/>
      <c r="B860" s="17"/>
      <c r="C860" s="17"/>
      <c r="D860" s="17"/>
      <c r="I860" s="17"/>
      <c r="W860" s="49"/>
      <c r="X860" s="17"/>
    </row>
    <row r="861" spans="1:24" s="16" customFormat="1" x14ac:dyDescent="0.2">
      <c r="A861" s="17"/>
      <c r="B861" s="17"/>
      <c r="C861" s="17"/>
      <c r="D861" s="17"/>
      <c r="I861" s="17"/>
      <c r="W861" s="49"/>
      <c r="X861" s="17"/>
    </row>
    <row r="862" spans="1:24" s="16" customFormat="1" x14ac:dyDescent="0.2">
      <c r="A862" s="17"/>
      <c r="B862" s="17"/>
      <c r="C862" s="17"/>
      <c r="D862" s="17"/>
      <c r="I862" s="17"/>
      <c r="W862" s="49"/>
      <c r="X862" s="17"/>
    </row>
    <row r="863" spans="1:24" s="16" customFormat="1" x14ac:dyDescent="0.2">
      <c r="A863" s="17"/>
      <c r="B863" s="17"/>
      <c r="C863" s="17"/>
      <c r="D863" s="17"/>
      <c r="I863" s="17"/>
      <c r="W863" s="49"/>
      <c r="X863" s="17"/>
    </row>
    <row r="864" spans="1:24" s="16" customFormat="1" x14ac:dyDescent="0.2">
      <c r="A864" s="17"/>
      <c r="B864" s="17"/>
      <c r="C864" s="17"/>
      <c r="D864" s="17"/>
      <c r="I864" s="17"/>
      <c r="W864" s="49"/>
      <c r="X864" s="17"/>
    </row>
    <row r="865" spans="1:24" s="16" customFormat="1" x14ac:dyDescent="0.2">
      <c r="A865" s="17"/>
      <c r="B865" s="17"/>
      <c r="C865" s="17"/>
      <c r="D865" s="17"/>
      <c r="I865" s="17"/>
      <c r="W865" s="49"/>
      <c r="X865" s="17"/>
    </row>
    <row r="866" spans="1:24" s="16" customFormat="1" x14ac:dyDescent="0.2">
      <c r="A866" s="17"/>
      <c r="B866" s="17"/>
      <c r="C866" s="17"/>
      <c r="D866" s="17"/>
      <c r="I866" s="17"/>
      <c r="W866" s="49"/>
      <c r="X866" s="17"/>
    </row>
    <row r="867" spans="1:24" s="16" customFormat="1" x14ac:dyDescent="0.2">
      <c r="A867" s="17"/>
      <c r="B867" s="17"/>
      <c r="C867" s="17"/>
      <c r="D867" s="17"/>
      <c r="I867" s="17"/>
      <c r="W867" s="49"/>
      <c r="X867" s="17"/>
    </row>
    <row r="868" spans="1:24" s="16" customFormat="1" x14ac:dyDescent="0.2">
      <c r="A868" s="17"/>
      <c r="B868" s="17"/>
      <c r="C868" s="17"/>
      <c r="D868" s="17"/>
      <c r="I868" s="17"/>
      <c r="W868" s="49"/>
      <c r="X868" s="17"/>
    </row>
    <row r="869" spans="1:24" s="16" customFormat="1" x14ac:dyDescent="0.2">
      <c r="A869" s="17"/>
      <c r="B869" s="17"/>
      <c r="C869" s="17"/>
      <c r="D869" s="17"/>
      <c r="I869" s="17"/>
      <c r="W869" s="49"/>
      <c r="X869" s="17"/>
    </row>
    <row r="870" spans="1:24" s="16" customFormat="1" x14ac:dyDescent="0.2">
      <c r="A870" s="17"/>
      <c r="B870" s="17"/>
      <c r="C870" s="17"/>
      <c r="D870" s="17"/>
      <c r="I870" s="17"/>
      <c r="W870" s="49"/>
      <c r="X870" s="17"/>
    </row>
    <row r="871" spans="1:24" s="16" customFormat="1" x14ac:dyDescent="0.2">
      <c r="A871" s="17"/>
      <c r="B871" s="17"/>
      <c r="C871" s="17"/>
      <c r="D871" s="17"/>
      <c r="I871" s="17"/>
      <c r="W871" s="49"/>
      <c r="X871" s="17"/>
    </row>
    <row r="872" spans="1:24" s="16" customFormat="1" x14ac:dyDescent="0.2">
      <c r="A872" s="17"/>
      <c r="B872" s="17"/>
      <c r="C872" s="17"/>
      <c r="D872" s="17"/>
      <c r="I872" s="17"/>
      <c r="W872" s="49"/>
      <c r="X872" s="17"/>
    </row>
    <row r="873" spans="1:24" s="16" customFormat="1" x14ac:dyDescent="0.2">
      <c r="A873" s="17"/>
      <c r="B873" s="17"/>
      <c r="C873" s="17"/>
      <c r="D873" s="17"/>
      <c r="I873" s="17"/>
      <c r="W873" s="49"/>
      <c r="X873" s="17"/>
    </row>
    <row r="874" spans="1:24" s="16" customFormat="1" x14ac:dyDescent="0.2">
      <c r="A874" s="17"/>
      <c r="B874" s="17"/>
      <c r="C874" s="17"/>
      <c r="D874" s="17"/>
      <c r="I874" s="17"/>
      <c r="W874" s="49"/>
      <c r="X874" s="17"/>
    </row>
    <row r="875" spans="1:24" s="16" customFormat="1" x14ac:dyDescent="0.2">
      <c r="A875" s="17"/>
      <c r="B875" s="17"/>
      <c r="C875" s="17"/>
      <c r="D875" s="17"/>
      <c r="I875" s="17"/>
      <c r="W875" s="49"/>
      <c r="X875" s="17"/>
    </row>
    <row r="876" spans="1:24" s="16" customFormat="1" x14ac:dyDescent="0.2">
      <c r="A876" s="17"/>
      <c r="B876" s="17"/>
      <c r="C876" s="17"/>
      <c r="D876" s="17"/>
      <c r="I876" s="17"/>
      <c r="W876" s="49"/>
      <c r="X876" s="17"/>
    </row>
    <row r="877" spans="1:24" s="16" customFormat="1" x14ac:dyDescent="0.2">
      <c r="A877" s="17"/>
      <c r="B877" s="17"/>
      <c r="C877" s="17"/>
      <c r="D877" s="17"/>
      <c r="I877" s="17"/>
      <c r="W877" s="49"/>
      <c r="X877" s="17"/>
    </row>
    <row r="878" spans="1:24" s="16" customFormat="1" x14ac:dyDescent="0.2">
      <c r="A878" s="17"/>
      <c r="B878" s="17"/>
      <c r="C878" s="17"/>
      <c r="D878" s="17"/>
      <c r="I878" s="17"/>
      <c r="W878" s="49"/>
      <c r="X878" s="17"/>
    </row>
    <row r="879" spans="1:24" s="16" customFormat="1" x14ac:dyDescent="0.2">
      <c r="A879" s="17"/>
      <c r="B879" s="17"/>
      <c r="C879" s="17"/>
      <c r="D879" s="17"/>
      <c r="I879" s="17"/>
      <c r="W879" s="49"/>
      <c r="X879" s="17"/>
    </row>
    <row r="880" spans="1:24" s="16" customFormat="1" x14ac:dyDescent="0.2">
      <c r="A880" s="17"/>
      <c r="B880" s="17"/>
      <c r="C880" s="17"/>
      <c r="D880" s="17"/>
      <c r="I880" s="17"/>
      <c r="W880" s="49"/>
      <c r="X880" s="17"/>
    </row>
    <row r="881" spans="1:24" s="16" customFormat="1" x14ac:dyDescent="0.2">
      <c r="A881" s="17"/>
      <c r="B881" s="17"/>
      <c r="C881" s="17"/>
      <c r="D881" s="17"/>
      <c r="I881" s="17"/>
      <c r="W881" s="49"/>
      <c r="X881" s="17"/>
    </row>
    <row r="882" spans="1:24" s="16" customFormat="1" x14ac:dyDescent="0.2">
      <c r="A882" s="17"/>
      <c r="B882" s="17"/>
      <c r="C882" s="17"/>
      <c r="D882" s="17"/>
      <c r="I882" s="17"/>
      <c r="W882" s="49"/>
      <c r="X882" s="17"/>
    </row>
    <row r="883" spans="1:24" s="16" customFormat="1" x14ac:dyDescent="0.2">
      <c r="A883" s="17"/>
      <c r="B883" s="17"/>
      <c r="C883" s="17"/>
      <c r="D883" s="17"/>
      <c r="I883" s="17"/>
      <c r="W883" s="49"/>
      <c r="X883" s="17"/>
    </row>
    <row r="884" spans="1:24" s="16" customFormat="1" x14ac:dyDescent="0.2">
      <c r="A884" s="17"/>
      <c r="B884" s="17"/>
      <c r="C884" s="17"/>
      <c r="D884" s="17"/>
      <c r="I884" s="17"/>
      <c r="W884" s="49"/>
      <c r="X884" s="17"/>
    </row>
    <row r="885" spans="1:24" s="16" customFormat="1" x14ac:dyDescent="0.2">
      <c r="A885" s="17"/>
      <c r="B885" s="17"/>
      <c r="C885" s="17"/>
      <c r="D885" s="17"/>
      <c r="I885" s="17"/>
      <c r="W885" s="49"/>
      <c r="X885" s="17"/>
    </row>
    <row r="886" spans="1:24" s="16" customFormat="1" x14ac:dyDescent="0.2">
      <c r="A886" s="17"/>
      <c r="B886" s="17"/>
      <c r="C886" s="17"/>
      <c r="D886" s="17"/>
      <c r="I886" s="17"/>
      <c r="W886" s="49"/>
      <c r="X886" s="17"/>
    </row>
    <row r="887" spans="1:24" s="16" customFormat="1" x14ac:dyDescent="0.2">
      <c r="A887" s="17"/>
      <c r="B887" s="17"/>
      <c r="C887" s="17"/>
      <c r="D887" s="17"/>
      <c r="I887" s="17"/>
      <c r="W887" s="49"/>
      <c r="X887" s="17"/>
    </row>
    <row r="888" spans="1:24" s="16" customFormat="1" x14ac:dyDescent="0.2">
      <c r="A888" s="17"/>
      <c r="B888" s="17"/>
      <c r="C888" s="17"/>
      <c r="D888" s="17"/>
      <c r="I888" s="17"/>
      <c r="W888" s="49"/>
      <c r="X888" s="17"/>
    </row>
    <row r="889" spans="1:24" s="16" customFormat="1" x14ac:dyDescent="0.2">
      <c r="A889" s="17"/>
      <c r="B889" s="17"/>
      <c r="C889" s="17"/>
      <c r="D889" s="17"/>
      <c r="I889" s="17"/>
      <c r="W889" s="49"/>
      <c r="X889" s="17"/>
    </row>
    <row r="890" spans="1:24" s="16" customFormat="1" x14ac:dyDescent="0.2">
      <c r="A890" s="17"/>
      <c r="B890" s="17"/>
      <c r="C890" s="17"/>
      <c r="D890" s="17"/>
      <c r="I890" s="17"/>
      <c r="W890" s="49"/>
      <c r="X890" s="17"/>
    </row>
    <row r="891" spans="1:24" s="16" customFormat="1" x14ac:dyDescent="0.2">
      <c r="A891" s="17"/>
      <c r="B891" s="17"/>
      <c r="C891" s="17"/>
      <c r="D891" s="17"/>
      <c r="I891" s="17"/>
      <c r="W891" s="49"/>
      <c r="X891" s="17"/>
    </row>
    <row r="892" spans="1:24" s="16" customFormat="1" x14ac:dyDescent="0.2">
      <c r="A892" s="17"/>
      <c r="B892" s="17"/>
      <c r="C892" s="17"/>
      <c r="D892" s="17"/>
      <c r="I892" s="17"/>
      <c r="W892" s="49"/>
      <c r="X892" s="17"/>
    </row>
    <row r="893" spans="1:24" s="16" customFormat="1" x14ac:dyDescent="0.2">
      <c r="A893" s="17"/>
      <c r="B893" s="17"/>
      <c r="C893" s="17"/>
      <c r="D893" s="17"/>
      <c r="I893" s="17"/>
      <c r="W893" s="49"/>
      <c r="X893" s="17"/>
    </row>
    <row r="894" spans="1:24" s="16" customFormat="1" x14ac:dyDescent="0.2">
      <c r="A894" s="17"/>
      <c r="B894" s="17"/>
      <c r="C894" s="17"/>
      <c r="D894" s="17"/>
      <c r="I894" s="17"/>
      <c r="W894" s="49"/>
      <c r="X894" s="17"/>
    </row>
    <row r="895" spans="1:24" s="16" customFormat="1" x14ac:dyDescent="0.2">
      <c r="A895" s="17"/>
      <c r="B895" s="17"/>
      <c r="C895" s="17"/>
      <c r="D895" s="17"/>
      <c r="I895" s="17"/>
      <c r="W895" s="49"/>
      <c r="X895" s="17"/>
    </row>
    <row r="896" spans="1:24" s="16" customFormat="1" x14ac:dyDescent="0.2">
      <c r="A896" s="17"/>
      <c r="B896" s="17"/>
      <c r="C896" s="17"/>
      <c r="D896" s="17"/>
      <c r="I896" s="17"/>
      <c r="W896" s="49"/>
      <c r="X896" s="17"/>
    </row>
    <row r="897" spans="1:24" s="16" customFormat="1" x14ac:dyDescent="0.2">
      <c r="A897" s="17"/>
      <c r="B897" s="17"/>
      <c r="C897" s="17"/>
      <c r="D897" s="17"/>
      <c r="I897" s="17"/>
      <c r="W897" s="49"/>
      <c r="X897" s="17"/>
    </row>
    <row r="898" spans="1:24" s="16" customFormat="1" x14ac:dyDescent="0.2">
      <c r="A898" s="17"/>
      <c r="B898" s="17"/>
      <c r="C898" s="17"/>
      <c r="D898" s="17"/>
      <c r="I898" s="17"/>
      <c r="W898" s="49"/>
      <c r="X898" s="17"/>
    </row>
    <row r="899" spans="1:24" s="16" customFormat="1" x14ac:dyDescent="0.2">
      <c r="A899" s="17"/>
      <c r="B899" s="17"/>
      <c r="C899" s="17"/>
      <c r="D899" s="17"/>
      <c r="I899" s="17"/>
      <c r="W899" s="49"/>
      <c r="X899" s="17"/>
    </row>
    <row r="900" spans="1:24" s="16" customFormat="1" x14ac:dyDescent="0.2">
      <c r="A900" s="17"/>
      <c r="B900" s="17"/>
      <c r="C900" s="17"/>
      <c r="D900" s="17"/>
      <c r="I900" s="17"/>
      <c r="W900" s="49"/>
      <c r="X900" s="17"/>
    </row>
    <row r="901" spans="1:24" s="16" customFormat="1" x14ac:dyDescent="0.2">
      <c r="A901" s="17"/>
      <c r="B901" s="17"/>
      <c r="C901" s="17"/>
      <c r="D901" s="17"/>
      <c r="I901" s="17"/>
      <c r="W901" s="49"/>
      <c r="X901" s="17"/>
    </row>
    <row r="902" spans="1:24" s="16" customFormat="1" x14ac:dyDescent="0.2">
      <c r="A902" s="17"/>
      <c r="B902" s="17"/>
      <c r="C902" s="17"/>
      <c r="D902" s="17"/>
      <c r="I902" s="17"/>
      <c r="W902" s="49"/>
      <c r="X902" s="17"/>
    </row>
    <row r="903" spans="1:24" s="16" customFormat="1" x14ac:dyDescent="0.2">
      <c r="A903" s="17"/>
      <c r="B903" s="17"/>
      <c r="C903" s="17"/>
      <c r="D903" s="17"/>
      <c r="I903" s="17"/>
      <c r="W903" s="49"/>
      <c r="X903" s="17"/>
    </row>
    <row r="904" spans="1:24" s="16" customFormat="1" x14ac:dyDescent="0.2">
      <c r="A904" s="17"/>
      <c r="B904" s="17"/>
      <c r="C904" s="17"/>
      <c r="D904" s="17"/>
      <c r="I904" s="17"/>
      <c r="W904" s="49"/>
      <c r="X904" s="17"/>
    </row>
    <row r="905" spans="1:24" s="16" customFormat="1" x14ac:dyDescent="0.2">
      <c r="A905" s="17"/>
      <c r="B905" s="17"/>
      <c r="C905" s="17"/>
      <c r="D905" s="17"/>
      <c r="I905" s="17"/>
      <c r="W905" s="49"/>
      <c r="X905" s="17"/>
    </row>
    <row r="906" spans="1:24" s="16" customFormat="1" x14ac:dyDescent="0.2">
      <c r="A906" s="17"/>
      <c r="B906" s="17"/>
      <c r="C906" s="17"/>
      <c r="D906" s="17"/>
      <c r="I906" s="17"/>
      <c r="W906" s="49"/>
      <c r="X906" s="17"/>
    </row>
    <row r="907" spans="1:24" s="16" customFormat="1" x14ac:dyDescent="0.2">
      <c r="A907" s="17"/>
      <c r="B907" s="17"/>
      <c r="C907" s="17"/>
      <c r="D907" s="17"/>
      <c r="I907" s="17"/>
      <c r="W907" s="49"/>
      <c r="X907" s="17"/>
    </row>
    <row r="908" spans="1:24" s="16" customFormat="1" x14ac:dyDescent="0.2">
      <c r="A908" s="17"/>
      <c r="B908" s="17"/>
      <c r="C908" s="17"/>
      <c r="D908" s="17"/>
      <c r="I908" s="17"/>
      <c r="W908" s="49"/>
      <c r="X908" s="17"/>
    </row>
    <row r="909" spans="1:24" s="16" customFormat="1" x14ac:dyDescent="0.2">
      <c r="A909" s="17"/>
      <c r="B909" s="17"/>
      <c r="C909" s="17"/>
      <c r="D909" s="17"/>
      <c r="I909" s="17"/>
      <c r="W909" s="49"/>
      <c r="X909" s="17"/>
    </row>
    <row r="910" spans="1:24" s="16" customFormat="1" x14ac:dyDescent="0.2">
      <c r="A910" s="17"/>
      <c r="B910" s="17"/>
      <c r="C910" s="17"/>
      <c r="D910" s="17"/>
      <c r="I910" s="17"/>
      <c r="W910" s="49"/>
      <c r="X910" s="17"/>
    </row>
    <row r="911" spans="1:24" s="16" customFormat="1" x14ac:dyDescent="0.2">
      <c r="A911" s="17"/>
      <c r="B911" s="17"/>
      <c r="C911" s="17"/>
      <c r="D911" s="17"/>
      <c r="I911" s="17"/>
      <c r="W911" s="49"/>
      <c r="X911" s="17"/>
    </row>
    <row r="912" spans="1:24" s="16" customFormat="1" x14ac:dyDescent="0.2">
      <c r="A912" s="17"/>
      <c r="B912" s="17"/>
      <c r="C912" s="17"/>
      <c r="D912" s="17"/>
      <c r="I912" s="17"/>
      <c r="W912" s="49"/>
      <c r="X912" s="17"/>
    </row>
    <row r="913" spans="1:24" s="16" customFormat="1" x14ac:dyDescent="0.2">
      <c r="A913" s="17"/>
      <c r="B913" s="17"/>
      <c r="C913" s="17"/>
      <c r="D913" s="17"/>
      <c r="I913" s="17"/>
      <c r="W913" s="49"/>
      <c r="X913" s="17"/>
    </row>
    <row r="914" spans="1:24" s="16" customFormat="1" x14ac:dyDescent="0.2">
      <c r="A914" s="17"/>
      <c r="B914" s="17"/>
      <c r="C914" s="17"/>
      <c r="D914" s="17"/>
      <c r="I914" s="17"/>
      <c r="W914" s="49"/>
      <c r="X914" s="17"/>
    </row>
    <row r="915" spans="1:24" s="16" customFormat="1" x14ac:dyDescent="0.2">
      <c r="A915" s="17"/>
      <c r="B915" s="17"/>
      <c r="C915" s="17"/>
      <c r="D915" s="17"/>
      <c r="I915" s="17"/>
      <c r="W915" s="49"/>
      <c r="X915" s="17"/>
    </row>
    <row r="916" spans="1:24" s="16" customFormat="1" x14ac:dyDescent="0.2">
      <c r="A916" s="17"/>
      <c r="B916" s="17"/>
      <c r="C916" s="17"/>
      <c r="D916" s="17"/>
      <c r="I916" s="17"/>
      <c r="W916" s="49"/>
      <c r="X916" s="17"/>
    </row>
    <row r="917" spans="1:24" s="16" customFormat="1" x14ac:dyDescent="0.2">
      <c r="A917" s="17"/>
      <c r="B917" s="17"/>
      <c r="C917" s="17"/>
      <c r="D917" s="17"/>
      <c r="I917" s="17"/>
      <c r="W917" s="49"/>
      <c r="X917" s="17"/>
    </row>
    <row r="918" spans="1:24" s="16" customFormat="1" x14ac:dyDescent="0.2">
      <c r="A918" s="17"/>
      <c r="B918" s="17"/>
      <c r="C918" s="17"/>
      <c r="D918" s="17"/>
      <c r="I918" s="17"/>
      <c r="W918" s="49"/>
      <c r="X918" s="17"/>
    </row>
    <row r="919" spans="1:24" s="16" customFormat="1" x14ac:dyDescent="0.2">
      <c r="A919" s="17"/>
      <c r="B919" s="17"/>
      <c r="C919" s="17"/>
      <c r="D919" s="17"/>
      <c r="I919" s="17"/>
      <c r="W919" s="49"/>
      <c r="X919" s="17"/>
    </row>
    <row r="920" spans="1:24" s="16" customFormat="1" x14ac:dyDescent="0.2">
      <c r="A920" s="17"/>
      <c r="B920" s="17"/>
      <c r="C920" s="17"/>
      <c r="D920" s="17"/>
      <c r="I920" s="17"/>
      <c r="W920" s="49"/>
      <c r="X920" s="17"/>
    </row>
    <row r="921" spans="1:24" s="16" customFormat="1" x14ac:dyDescent="0.2">
      <c r="A921" s="17"/>
      <c r="B921" s="17"/>
      <c r="C921" s="17"/>
      <c r="D921" s="17"/>
      <c r="I921" s="17"/>
      <c r="W921" s="49"/>
      <c r="X921" s="17"/>
    </row>
    <row r="922" spans="1:24" s="16" customFormat="1" x14ac:dyDescent="0.2">
      <c r="A922" s="17"/>
      <c r="B922" s="17"/>
      <c r="C922" s="17"/>
      <c r="D922" s="17"/>
      <c r="I922" s="17"/>
      <c r="W922" s="49"/>
      <c r="X922" s="17"/>
    </row>
    <row r="923" spans="1:24" s="16" customFormat="1" x14ac:dyDescent="0.2">
      <c r="A923" s="17"/>
      <c r="B923" s="17"/>
      <c r="C923" s="17"/>
      <c r="D923" s="17"/>
      <c r="I923" s="17"/>
      <c r="W923" s="49"/>
      <c r="X923" s="17"/>
    </row>
    <row r="924" spans="1:24" s="16" customFormat="1" x14ac:dyDescent="0.2">
      <c r="A924" s="17"/>
      <c r="B924" s="17"/>
      <c r="C924" s="17"/>
      <c r="D924" s="17"/>
      <c r="I924" s="17"/>
      <c r="W924" s="49"/>
      <c r="X924" s="17"/>
    </row>
    <row r="925" spans="1:24" s="16" customFormat="1" x14ac:dyDescent="0.2">
      <c r="A925" s="17"/>
      <c r="B925" s="17"/>
      <c r="C925" s="17"/>
      <c r="D925" s="17"/>
      <c r="I925" s="17"/>
      <c r="W925" s="49"/>
      <c r="X925" s="17"/>
    </row>
    <row r="926" spans="1:24" s="16" customFormat="1" x14ac:dyDescent="0.2">
      <c r="A926" s="17"/>
      <c r="B926" s="17"/>
      <c r="C926" s="17"/>
      <c r="D926" s="17"/>
      <c r="I926" s="17"/>
      <c r="W926" s="49"/>
      <c r="X926" s="17"/>
    </row>
    <row r="927" spans="1:24" s="16" customFormat="1" x14ac:dyDescent="0.2">
      <c r="A927" s="17"/>
      <c r="B927" s="17"/>
      <c r="C927" s="17"/>
      <c r="D927" s="17"/>
      <c r="I927" s="17"/>
      <c r="W927" s="49"/>
      <c r="X927" s="17"/>
    </row>
    <row r="928" spans="1:24" s="16" customFormat="1" x14ac:dyDescent="0.2">
      <c r="A928" s="17"/>
      <c r="B928" s="17"/>
      <c r="C928" s="17"/>
      <c r="D928" s="17"/>
      <c r="I928" s="17"/>
      <c r="W928" s="49"/>
      <c r="X928" s="17"/>
    </row>
    <row r="929" spans="1:24" s="16" customFormat="1" x14ac:dyDescent="0.2">
      <c r="A929" s="17"/>
      <c r="B929" s="17"/>
      <c r="C929" s="17"/>
      <c r="D929" s="17"/>
      <c r="I929" s="17"/>
      <c r="W929" s="49"/>
      <c r="X929" s="17"/>
    </row>
    <row r="930" spans="1:24" s="16" customFormat="1" x14ac:dyDescent="0.2">
      <c r="A930" s="17"/>
      <c r="B930" s="17"/>
      <c r="C930" s="17"/>
      <c r="D930" s="17"/>
      <c r="I930" s="17"/>
      <c r="W930" s="49"/>
      <c r="X930" s="17"/>
    </row>
    <row r="931" spans="1:24" s="16" customFormat="1" x14ac:dyDescent="0.2">
      <c r="A931" s="17"/>
      <c r="B931" s="17"/>
      <c r="C931" s="17"/>
      <c r="D931" s="17"/>
      <c r="I931" s="17"/>
      <c r="W931" s="49"/>
      <c r="X931" s="17"/>
    </row>
    <row r="932" spans="1:24" s="16" customFormat="1" x14ac:dyDescent="0.2">
      <c r="A932" s="17"/>
      <c r="B932" s="17"/>
      <c r="C932" s="17"/>
      <c r="D932" s="17"/>
      <c r="I932" s="17"/>
      <c r="W932" s="49"/>
      <c r="X932" s="17"/>
    </row>
    <row r="933" spans="1:24" s="16" customFormat="1" x14ac:dyDescent="0.2">
      <c r="A933" s="17"/>
      <c r="B933" s="17"/>
      <c r="C933" s="17"/>
      <c r="D933" s="17"/>
      <c r="I933" s="17"/>
      <c r="W933" s="49"/>
      <c r="X933" s="17"/>
    </row>
    <row r="934" spans="1:24" s="16" customFormat="1" x14ac:dyDescent="0.2">
      <c r="A934" s="17"/>
      <c r="B934" s="17"/>
      <c r="C934" s="17"/>
      <c r="D934" s="17"/>
      <c r="I934" s="17"/>
      <c r="W934" s="49"/>
      <c r="X934" s="17"/>
    </row>
    <row r="935" spans="1:24" s="16" customFormat="1" x14ac:dyDescent="0.2">
      <c r="A935" s="17"/>
      <c r="B935" s="17"/>
      <c r="C935" s="17"/>
      <c r="D935" s="17"/>
      <c r="I935" s="17"/>
      <c r="W935" s="49"/>
      <c r="X935" s="17"/>
    </row>
    <row r="936" spans="1:24" s="16" customFormat="1" x14ac:dyDescent="0.2">
      <c r="A936" s="17"/>
      <c r="B936" s="17"/>
      <c r="C936" s="17"/>
      <c r="D936" s="17"/>
      <c r="I936" s="17"/>
      <c r="W936" s="49"/>
      <c r="X936" s="17"/>
    </row>
    <row r="937" spans="1:24" s="16" customFormat="1" x14ac:dyDescent="0.2">
      <c r="A937" s="17"/>
      <c r="B937" s="17"/>
      <c r="C937" s="17"/>
      <c r="D937" s="17"/>
      <c r="I937" s="17"/>
      <c r="W937" s="49"/>
      <c r="X937" s="17"/>
    </row>
    <row r="938" spans="1:24" s="16" customFormat="1" x14ac:dyDescent="0.2">
      <c r="A938" s="17"/>
      <c r="B938" s="17"/>
      <c r="C938" s="17"/>
      <c r="D938" s="17"/>
      <c r="I938" s="17"/>
      <c r="W938" s="49"/>
      <c r="X938" s="17"/>
    </row>
    <row r="939" spans="1:24" s="16" customFormat="1" x14ac:dyDescent="0.2">
      <c r="A939" s="17"/>
      <c r="B939" s="17"/>
      <c r="C939" s="17"/>
      <c r="D939" s="17"/>
      <c r="I939" s="17"/>
      <c r="W939" s="49"/>
      <c r="X939" s="17"/>
    </row>
    <row r="940" spans="1:24" s="16" customFormat="1" x14ac:dyDescent="0.2">
      <c r="A940" s="17"/>
      <c r="B940" s="17"/>
      <c r="C940" s="17"/>
      <c r="D940" s="17"/>
      <c r="I940" s="17"/>
      <c r="W940" s="49"/>
      <c r="X940" s="17"/>
    </row>
    <row r="941" spans="1:24" s="16" customFormat="1" x14ac:dyDescent="0.2">
      <c r="A941" s="17"/>
      <c r="B941" s="17"/>
      <c r="C941" s="17"/>
      <c r="D941" s="17"/>
      <c r="I941" s="17"/>
      <c r="W941" s="49"/>
      <c r="X941" s="17"/>
    </row>
    <row r="942" spans="1:24" s="16" customFormat="1" x14ac:dyDescent="0.2">
      <c r="A942" s="17"/>
      <c r="B942" s="17"/>
      <c r="C942" s="17"/>
      <c r="D942" s="17"/>
      <c r="I942" s="17"/>
      <c r="W942" s="49"/>
      <c r="X942" s="17"/>
    </row>
    <row r="943" spans="1:24" s="16" customFormat="1" x14ac:dyDescent="0.2">
      <c r="A943" s="17"/>
      <c r="B943" s="17"/>
      <c r="C943" s="17"/>
      <c r="D943" s="17"/>
      <c r="I943" s="17"/>
      <c r="W943" s="49"/>
      <c r="X943" s="17"/>
    </row>
    <row r="944" spans="1:24" s="16" customFormat="1" x14ac:dyDescent="0.2">
      <c r="A944" s="17"/>
      <c r="B944" s="17"/>
      <c r="C944" s="17"/>
      <c r="D944" s="17"/>
      <c r="I944" s="17"/>
      <c r="W944" s="49"/>
      <c r="X944" s="17"/>
    </row>
    <row r="945" spans="1:24" s="16" customFormat="1" x14ac:dyDescent="0.2">
      <c r="A945" s="17"/>
      <c r="B945" s="17"/>
      <c r="C945" s="17"/>
      <c r="D945" s="17"/>
      <c r="I945" s="17"/>
      <c r="W945" s="49"/>
      <c r="X945" s="17"/>
    </row>
    <row r="946" spans="1:24" s="16" customFormat="1" x14ac:dyDescent="0.2">
      <c r="A946" s="17"/>
      <c r="B946" s="17"/>
      <c r="C946" s="17"/>
      <c r="D946" s="17"/>
      <c r="I946" s="17"/>
      <c r="W946" s="49"/>
      <c r="X946" s="17"/>
    </row>
    <row r="947" spans="1:24" s="16" customFormat="1" x14ac:dyDescent="0.2">
      <c r="A947" s="17"/>
      <c r="B947" s="17"/>
      <c r="C947" s="17"/>
      <c r="D947" s="17"/>
      <c r="I947" s="17"/>
      <c r="W947" s="49"/>
      <c r="X947" s="17"/>
    </row>
    <row r="948" spans="1:24" s="16" customFormat="1" x14ac:dyDescent="0.2">
      <c r="A948" s="17"/>
      <c r="B948" s="17"/>
      <c r="C948" s="17"/>
      <c r="D948" s="17"/>
      <c r="I948" s="17"/>
      <c r="W948" s="49"/>
      <c r="X948" s="17"/>
    </row>
    <row r="949" spans="1:24" s="16" customFormat="1" x14ac:dyDescent="0.2">
      <c r="A949" s="17"/>
      <c r="B949" s="17"/>
      <c r="C949" s="17"/>
      <c r="D949" s="17"/>
      <c r="I949" s="17"/>
      <c r="W949" s="49"/>
      <c r="X949" s="17"/>
    </row>
    <row r="950" spans="1:24" s="16" customFormat="1" x14ac:dyDescent="0.2">
      <c r="A950" s="17"/>
      <c r="B950" s="17"/>
      <c r="C950" s="17"/>
      <c r="D950" s="17"/>
      <c r="I950" s="17"/>
      <c r="W950" s="49"/>
      <c r="X950" s="17"/>
    </row>
    <row r="951" spans="1:24" s="16" customFormat="1" x14ac:dyDescent="0.2">
      <c r="A951" s="17"/>
      <c r="B951" s="17"/>
      <c r="C951" s="17"/>
      <c r="D951" s="17"/>
      <c r="I951" s="17"/>
      <c r="W951" s="49"/>
      <c r="X951" s="17"/>
    </row>
    <row r="952" spans="1:24" s="16" customFormat="1" x14ac:dyDescent="0.2">
      <c r="A952" s="17"/>
      <c r="B952" s="17"/>
      <c r="C952" s="17"/>
      <c r="D952" s="17"/>
      <c r="I952" s="17"/>
      <c r="W952" s="49"/>
      <c r="X952" s="17"/>
    </row>
    <row r="953" spans="1:24" s="16" customFormat="1" x14ac:dyDescent="0.2">
      <c r="A953" s="17"/>
      <c r="B953" s="17"/>
      <c r="C953" s="17"/>
      <c r="D953" s="17"/>
      <c r="I953" s="17"/>
      <c r="W953" s="49"/>
      <c r="X953" s="17"/>
    </row>
    <row r="954" spans="1:24" s="16" customFormat="1" x14ac:dyDescent="0.2">
      <c r="A954" s="17"/>
      <c r="B954" s="17"/>
      <c r="C954" s="17"/>
      <c r="D954" s="17"/>
      <c r="I954" s="17"/>
      <c r="W954" s="49"/>
      <c r="X954" s="17"/>
    </row>
    <row r="955" spans="1:24" s="16" customFormat="1" x14ac:dyDescent="0.2">
      <c r="A955" s="17"/>
      <c r="B955" s="17"/>
      <c r="C955" s="17"/>
      <c r="D955" s="17"/>
      <c r="I955" s="17"/>
      <c r="W955" s="49"/>
      <c r="X955" s="17"/>
    </row>
    <row r="956" spans="1:24" s="16" customFormat="1" x14ac:dyDescent="0.2">
      <c r="A956" s="17"/>
      <c r="B956" s="17"/>
      <c r="C956" s="17"/>
      <c r="D956" s="17"/>
      <c r="I956" s="17"/>
      <c r="W956" s="49"/>
      <c r="X956" s="17"/>
    </row>
    <row r="957" spans="1:24" s="16" customFormat="1" x14ac:dyDescent="0.2">
      <c r="A957" s="17"/>
      <c r="B957" s="17"/>
      <c r="C957" s="17"/>
      <c r="D957" s="17"/>
      <c r="I957" s="17"/>
      <c r="W957" s="49"/>
      <c r="X957" s="17"/>
    </row>
    <row r="958" spans="1:24" s="16" customFormat="1" x14ac:dyDescent="0.2">
      <c r="A958" s="17"/>
      <c r="B958" s="17"/>
      <c r="C958" s="17"/>
      <c r="D958" s="17"/>
      <c r="I958" s="17"/>
      <c r="W958" s="49"/>
      <c r="X958" s="17"/>
    </row>
    <row r="959" spans="1:24" s="16" customFormat="1" x14ac:dyDescent="0.2">
      <c r="A959" s="17"/>
      <c r="B959" s="17"/>
      <c r="C959" s="17"/>
      <c r="D959" s="17"/>
      <c r="I959" s="17"/>
      <c r="W959" s="49"/>
      <c r="X959" s="17"/>
    </row>
    <row r="960" spans="1:24" s="16" customFormat="1" x14ac:dyDescent="0.2">
      <c r="A960" s="17"/>
      <c r="B960" s="17"/>
      <c r="C960" s="17"/>
      <c r="D960" s="17"/>
      <c r="I960" s="17"/>
      <c r="W960" s="49"/>
      <c r="X960" s="17"/>
    </row>
    <row r="961" spans="1:24" s="16" customFormat="1" x14ac:dyDescent="0.2">
      <c r="A961" s="17"/>
      <c r="B961" s="17"/>
      <c r="C961" s="17"/>
      <c r="D961" s="17"/>
      <c r="I961" s="17"/>
      <c r="W961" s="49"/>
      <c r="X961" s="17"/>
    </row>
    <row r="962" spans="1:24" s="16" customFormat="1" x14ac:dyDescent="0.2">
      <c r="A962" s="17"/>
      <c r="B962" s="17"/>
      <c r="C962" s="17"/>
      <c r="D962" s="17"/>
      <c r="I962" s="17"/>
      <c r="W962" s="49"/>
      <c r="X962" s="17"/>
    </row>
    <row r="963" spans="1:24" s="16" customFormat="1" x14ac:dyDescent="0.2">
      <c r="A963" s="17"/>
      <c r="B963" s="17"/>
      <c r="C963" s="17"/>
      <c r="D963" s="17"/>
      <c r="I963" s="17"/>
      <c r="W963" s="49"/>
      <c r="X963" s="17"/>
    </row>
    <row r="964" spans="1:24" s="16" customFormat="1" x14ac:dyDescent="0.2">
      <c r="A964" s="17"/>
      <c r="B964" s="17"/>
      <c r="C964" s="17"/>
      <c r="D964" s="17"/>
      <c r="I964" s="17"/>
      <c r="W964" s="49"/>
      <c r="X964" s="17"/>
    </row>
    <row r="965" spans="1:24" s="16" customFormat="1" x14ac:dyDescent="0.2">
      <c r="A965" s="17"/>
      <c r="B965" s="17"/>
      <c r="C965" s="17"/>
      <c r="D965" s="17"/>
      <c r="I965" s="17"/>
      <c r="W965" s="49"/>
      <c r="X965" s="17"/>
    </row>
    <row r="966" spans="1:24" s="16" customFormat="1" x14ac:dyDescent="0.2">
      <c r="A966" s="17"/>
      <c r="B966" s="17"/>
      <c r="C966" s="17"/>
      <c r="D966" s="17"/>
      <c r="I966" s="17"/>
      <c r="W966" s="49"/>
      <c r="X966" s="17"/>
    </row>
    <row r="967" spans="1:24" s="16" customFormat="1" x14ac:dyDescent="0.2">
      <c r="A967" s="17"/>
      <c r="B967" s="17"/>
      <c r="C967" s="17"/>
      <c r="D967" s="17"/>
      <c r="I967" s="17"/>
      <c r="W967" s="49"/>
      <c r="X967" s="17"/>
    </row>
    <row r="968" spans="1:24" s="16" customFormat="1" x14ac:dyDescent="0.2">
      <c r="A968" s="17"/>
      <c r="B968" s="17"/>
      <c r="C968" s="17"/>
      <c r="D968" s="17"/>
      <c r="I968" s="17"/>
      <c r="W968" s="49"/>
      <c r="X968" s="17"/>
    </row>
    <row r="969" spans="1:24" s="16" customFormat="1" x14ac:dyDescent="0.2">
      <c r="A969" s="17"/>
      <c r="B969" s="17"/>
      <c r="C969" s="17"/>
      <c r="D969" s="17"/>
      <c r="I969" s="17"/>
      <c r="W969" s="49"/>
      <c r="X969" s="17"/>
    </row>
    <row r="970" spans="1:24" s="16" customFormat="1" x14ac:dyDescent="0.2">
      <c r="A970" s="17"/>
      <c r="B970" s="17"/>
      <c r="C970" s="17"/>
      <c r="D970" s="17"/>
      <c r="I970" s="17"/>
      <c r="W970" s="49"/>
      <c r="X970" s="17"/>
    </row>
    <row r="971" spans="1:24" s="16" customFormat="1" x14ac:dyDescent="0.2">
      <c r="A971" s="17"/>
      <c r="B971" s="17"/>
      <c r="C971" s="17"/>
      <c r="D971" s="17"/>
      <c r="I971" s="17"/>
      <c r="W971" s="49"/>
      <c r="X971" s="17"/>
    </row>
    <row r="972" spans="1:24" s="16" customFormat="1" x14ac:dyDescent="0.2">
      <c r="A972" s="17"/>
      <c r="B972" s="17"/>
      <c r="C972" s="17"/>
      <c r="D972" s="17"/>
      <c r="I972" s="17"/>
      <c r="W972" s="49"/>
      <c r="X972" s="17"/>
    </row>
    <row r="973" spans="1:24" s="16" customFormat="1" x14ac:dyDescent="0.2">
      <c r="A973" s="17"/>
      <c r="B973" s="17"/>
      <c r="C973" s="17"/>
      <c r="D973" s="17"/>
      <c r="I973" s="17"/>
      <c r="W973" s="49"/>
      <c r="X973" s="17"/>
    </row>
    <row r="974" spans="1:24" s="16" customFormat="1" x14ac:dyDescent="0.2">
      <c r="A974" s="17"/>
      <c r="B974" s="17"/>
      <c r="C974" s="17"/>
      <c r="D974" s="17"/>
      <c r="I974" s="17"/>
      <c r="W974" s="49"/>
      <c r="X974" s="17"/>
    </row>
    <row r="975" spans="1:24" s="16" customFormat="1" x14ac:dyDescent="0.2">
      <c r="A975" s="17"/>
      <c r="B975" s="17"/>
      <c r="C975" s="17"/>
      <c r="D975" s="17"/>
      <c r="I975" s="17"/>
      <c r="W975" s="49"/>
      <c r="X975" s="17"/>
    </row>
    <row r="976" spans="1:24" s="16" customFormat="1" x14ac:dyDescent="0.2">
      <c r="A976" s="17"/>
      <c r="B976" s="17"/>
      <c r="C976" s="17"/>
      <c r="D976" s="17"/>
      <c r="I976" s="17"/>
      <c r="W976" s="49"/>
      <c r="X976" s="17"/>
    </row>
    <row r="977" spans="1:24" s="16" customFormat="1" x14ac:dyDescent="0.2">
      <c r="A977" s="17"/>
      <c r="B977" s="17"/>
      <c r="C977" s="17"/>
      <c r="D977" s="17"/>
      <c r="I977" s="17"/>
      <c r="W977" s="49"/>
      <c r="X977" s="17"/>
    </row>
    <row r="978" spans="1:24" s="16" customFormat="1" x14ac:dyDescent="0.2">
      <c r="A978" s="17"/>
      <c r="B978" s="17"/>
      <c r="C978" s="17"/>
      <c r="D978" s="17"/>
      <c r="I978" s="17"/>
      <c r="W978" s="49"/>
      <c r="X978" s="17"/>
    </row>
    <row r="979" spans="1:24" s="16" customFormat="1" x14ac:dyDescent="0.2">
      <c r="A979" s="17"/>
      <c r="B979" s="17"/>
      <c r="C979" s="17"/>
      <c r="D979" s="17"/>
      <c r="I979" s="17"/>
      <c r="W979" s="49"/>
      <c r="X979" s="17"/>
    </row>
    <row r="980" spans="1:24" s="16" customFormat="1" x14ac:dyDescent="0.2">
      <c r="A980" s="17"/>
      <c r="B980" s="17"/>
      <c r="C980" s="17"/>
      <c r="D980" s="17"/>
      <c r="I980" s="17"/>
      <c r="W980" s="49"/>
      <c r="X980" s="17"/>
    </row>
    <row r="981" spans="1:24" s="16" customFormat="1" x14ac:dyDescent="0.2">
      <c r="A981" s="17"/>
      <c r="B981" s="17"/>
      <c r="C981" s="17"/>
      <c r="D981" s="17"/>
      <c r="I981" s="17"/>
      <c r="W981" s="49"/>
      <c r="X981" s="17"/>
    </row>
    <row r="982" spans="1:24" s="16" customFormat="1" x14ac:dyDescent="0.2">
      <c r="A982" s="17"/>
      <c r="B982" s="17"/>
      <c r="C982" s="17"/>
      <c r="D982" s="17"/>
      <c r="I982" s="17"/>
      <c r="W982" s="49"/>
      <c r="X982" s="17"/>
    </row>
    <row r="983" spans="1:24" s="16" customFormat="1" x14ac:dyDescent="0.2">
      <c r="A983" s="17"/>
      <c r="B983" s="17"/>
      <c r="C983" s="17"/>
      <c r="D983" s="17"/>
      <c r="I983" s="17"/>
      <c r="W983" s="49"/>
      <c r="X983" s="17"/>
    </row>
    <row r="984" spans="1:24" s="16" customFormat="1" x14ac:dyDescent="0.2">
      <c r="A984" s="17"/>
      <c r="B984" s="17"/>
      <c r="C984" s="17"/>
      <c r="D984" s="17"/>
      <c r="I984" s="17"/>
      <c r="W984" s="49"/>
      <c r="X984" s="17"/>
    </row>
    <row r="985" spans="1:24" s="16" customFormat="1" x14ac:dyDescent="0.2">
      <c r="A985" s="17"/>
      <c r="B985" s="17"/>
      <c r="C985" s="17"/>
      <c r="D985" s="17"/>
      <c r="I985" s="17"/>
      <c r="W985" s="49"/>
      <c r="X985" s="17"/>
    </row>
    <row r="986" spans="1:24" s="16" customFormat="1" x14ac:dyDescent="0.2">
      <c r="A986" s="17"/>
      <c r="B986" s="17"/>
      <c r="C986" s="17"/>
      <c r="D986" s="17"/>
      <c r="I986" s="17"/>
      <c r="W986" s="49"/>
      <c r="X986" s="17"/>
    </row>
    <row r="987" spans="1:24" s="16" customFormat="1" x14ac:dyDescent="0.2">
      <c r="A987" s="17"/>
      <c r="B987" s="17"/>
      <c r="C987" s="17"/>
      <c r="D987" s="17"/>
      <c r="I987" s="17"/>
      <c r="W987" s="49"/>
      <c r="X987" s="17"/>
    </row>
    <row r="988" spans="1:24" s="16" customFormat="1" x14ac:dyDescent="0.2">
      <c r="A988" s="17"/>
      <c r="B988" s="17"/>
      <c r="C988" s="17"/>
      <c r="D988" s="17"/>
      <c r="I988" s="17"/>
      <c r="W988" s="49"/>
      <c r="X988" s="17"/>
    </row>
    <row r="989" spans="1:24" s="16" customFormat="1" x14ac:dyDescent="0.2">
      <c r="A989" s="17"/>
      <c r="B989" s="17"/>
      <c r="C989" s="17"/>
      <c r="D989" s="17"/>
      <c r="I989" s="17"/>
      <c r="W989" s="49"/>
      <c r="X989" s="17"/>
    </row>
    <row r="990" spans="1:24" s="16" customFormat="1" x14ac:dyDescent="0.2">
      <c r="A990" s="17"/>
      <c r="B990" s="17"/>
      <c r="C990" s="17"/>
      <c r="D990" s="17"/>
      <c r="I990" s="17"/>
      <c r="W990" s="49"/>
      <c r="X990" s="17"/>
    </row>
    <row r="991" spans="1:24" s="16" customFormat="1" x14ac:dyDescent="0.2">
      <c r="A991" s="17"/>
      <c r="B991" s="17"/>
      <c r="C991" s="17"/>
      <c r="D991" s="17"/>
      <c r="I991" s="17"/>
      <c r="W991" s="49"/>
      <c r="X991" s="17"/>
    </row>
    <row r="992" spans="1:24" s="16" customFormat="1" x14ac:dyDescent="0.2">
      <c r="A992" s="17"/>
      <c r="B992" s="17"/>
      <c r="C992" s="17"/>
      <c r="D992" s="17"/>
      <c r="I992" s="17"/>
      <c r="W992" s="49"/>
      <c r="X992" s="17"/>
    </row>
    <row r="993" spans="1:24" s="16" customFormat="1" x14ac:dyDescent="0.2">
      <c r="A993" s="17"/>
      <c r="B993" s="17"/>
      <c r="C993" s="17"/>
      <c r="D993" s="17"/>
      <c r="I993" s="17"/>
      <c r="W993" s="49"/>
      <c r="X993" s="17"/>
    </row>
    <row r="994" spans="1:24" s="16" customFormat="1" x14ac:dyDescent="0.2">
      <c r="A994" s="17"/>
      <c r="B994" s="17"/>
      <c r="C994" s="17"/>
      <c r="D994" s="17"/>
      <c r="I994" s="17"/>
      <c r="W994" s="49"/>
      <c r="X994" s="17"/>
    </row>
    <row r="995" spans="1:24" s="16" customFormat="1" x14ac:dyDescent="0.2">
      <c r="A995" s="17"/>
      <c r="B995" s="17"/>
      <c r="C995" s="17"/>
      <c r="D995" s="17"/>
      <c r="I995" s="17"/>
      <c r="W995" s="49"/>
      <c r="X995" s="17"/>
    </row>
    <row r="996" spans="1:24" s="16" customFormat="1" x14ac:dyDescent="0.2">
      <c r="A996" s="17"/>
      <c r="B996" s="17"/>
      <c r="C996" s="17"/>
      <c r="D996" s="17"/>
      <c r="I996" s="17"/>
      <c r="W996" s="49"/>
      <c r="X996" s="17"/>
    </row>
    <row r="997" spans="1:24" s="16" customFormat="1" x14ac:dyDescent="0.2">
      <c r="A997" s="17"/>
      <c r="B997" s="17"/>
      <c r="C997" s="17"/>
      <c r="D997" s="17"/>
      <c r="I997" s="17"/>
      <c r="W997" s="49"/>
      <c r="X997" s="17"/>
    </row>
    <row r="998" spans="1:24" s="16" customFormat="1" x14ac:dyDescent="0.2">
      <c r="A998" s="17"/>
      <c r="B998" s="17"/>
      <c r="C998" s="17"/>
      <c r="D998" s="17"/>
      <c r="I998" s="17"/>
      <c r="W998" s="49"/>
      <c r="X998" s="17"/>
    </row>
    <row r="999" spans="1:24" s="16" customFormat="1" x14ac:dyDescent="0.2">
      <c r="A999" s="17"/>
      <c r="B999" s="17"/>
      <c r="C999" s="17"/>
      <c r="D999" s="17"/>
      <c r="I999" s="17"/>
      <c r="W999" s="49"/>
      <c r="X999" s="17"/>
    </row>
    <row r="1000" spans="1:24" s="16" customFormat="1" x14ac:dyDescent="0.2">
      <c r="A1000" s="17"/>
      <c r="B1000" s="17"/>
      <c r="C1000" s="17"/>
      <c r="D1000" s="17"/>
      <c r="I1000" s="17"/>
      <c r="W1000" s="49"/>
      <c r="X1000" s="17"/>
    </row>
    <row r="1001" spans="1:24" s="16" customFormat="1" x14ac:dyDescent="0.2">
      <c r="A1001" s="17"/>
      <c r="B1001" s="17"/>
      <c r="C1001" s="17"/>
      <c r="D1001" s="17"/>
      <c r="I1001" s="17"/>
      <c r="W1001" s="49"/>
      <c r="X1001" s="17"/>
    </row>
    <row r="1002" spans="1:24" s="16" customFormat="1" x14ac:dyDescent="0.2">
      <c r="A1002" s="17"/>
      <c r="B1002" s="17"/>
      <c r="C1002" s="17"/>
      <c r="D1002" s="17"/>
      <c r="I1002" s="17"/>
      <c r="W1002" s="49"/>
      <c r="X1002" s="17"/>
    </row>
    <row r="1003" spans="1:24" s="16" customFormat="1" x14ac:dyDescent="0.2">
      <c r="A1003" s="17"/>
      <c r="B1003" s="17"/>
      <c r="C1003" s="17"/>
      <c r="D1003" s="17"/>
      <c r="I1003" s="17"/>
      <c r="W1003" s="49"/>
      <c r="X1003" s="17"/>
    </row>
    <row r="1004" spans="1:24" s="16" customFormat="1" x14ac:dyDescent="0.2">
      <c r="A1004" s="17"/>
      <c r="B1004" s="17"/>
      <c r="C1004" s="17"/>
      <c r="D1004" s="17"/>
      <c r="I1004" s="17"/>
      <c r="W1004" s="49"/>
      <c r="X1004" s="17"/>
    </row>
    <row r="1005" spans="1:24" s="16" customFormat="1" x14ac:dyDescent="0.2">
      <c r="A1005" s="17"/>
      <c r="B1005" s="17"/>
      <c r="C1005" s="17"/>
      <c r="D1005" s="17"/>
      <c r="I1005" s="17"/>
      <c r="W1005" s="49"/>
      <c r="X1005" s="17"/>
    </row>
    <row r="1006" spans="1:24" s="16" customFormat="1" x14ac:dyDescent="0.2">
      <c r="A1006" s="17"/>
      <c r="B1006" s="17"/>
      <c r="C1006" s="17"/>
      <c r="D1006" s="17"/>
      <c r="I1006" s="17"/>
      <c r="W1006" s="49"/>
      <c r="X1006" s="17"/>
    </row>
    <row r="1007" spans="1:24" s="16" customFormat="1" x14ac:dyDescent="0.2">
      <c r="A1007" s="17"/>
      <c r="B1007" s="17"/>
      <c r="C1007" s="17"/>
      <c r="D1007" s="17"/>
      <c r="I1007" s="17"/>
      <c r="W1007" s="49"/>
      <c r="X1007" s="17"/>
    </row>
    <row r="1008" spans="1:24" s="16" customFormat="1" x14ac:dyDescent="0.2">
      <c r="A1008" s="17"/>
      <c r="B1008" s="17"/>
      <c r="C1008" s="17"/>
      <c r="D1008" s="17"/>
      <c r="I1008" s="17"/>
      <c r="W1008" s="49"/>
      <c r="X1008" s="17"/>
    </row>
    <row r="1009" spans="1:24" s="16" customFormat="1" x14ac:dyDescent="0.2">
      <c r="A1009" s="17"/>
      <c r="B1009" s="17"/>
      <c r="C1009" s="17"/>
      <c r="D1009" s="17"/>
      <c r="I1009" s="17"/>
      <c r="W1009" s="49"/>
      <c r="X1009" s="17"/>
    </row>
    <row r="1010" spans="1:24" s="16" customFormat="1" x14ac:dyDescent="0.2">
      <c r="A1010" s="17"/>
      <c r="B1010" s="17"/>
      <c r="C1010" s="17"/>
      <c r="D1010" s="17"/>
      <c r="I1010" s="17"/>
      <c r="W1010" s="49"/>
      <c r="X1010" s="17"/>
    </row>
    <row r="1011" spans="1:24" s="16" customFormat="1" x14ac:dyDescent="0.2">
      <c r="A1011" s="17"/>
      <c r="B1011" s="17"/>
      <c r="C1011" s="17"/>
      <c r="D1011" s="17"/>
      <c r="I1011" s="17"/>
      <c r="W1011" s="49"/>
      <c r="X1011" s="17"/>
    </row>
    <row r="1012" spans="1:24" s="16" customFormat="1" x14ac:dyDescent="0.2">
      <c r="A1012" s="17"/>
      <c r="B1012" s="17"/>
      <c r="C1012" s="17"/>
      <c r="D1012" s="17"/>
      <c r="I1012" s="17"/>
      <c r="W1012" s="49"/>
      <c r="X1012" s="17"/>
    </row>
    <row r="1013" spans="1:24" s="16" customFormat="1" x14ac:dyDescent="0.2">
      <c r="A1013" s="17"/>
      <c r="B1013" s="17"/>
      <c r="C1013" s="17"/>
      <c r="D1013" s="17"/>
      <c r="I1013" s="17"/>
      <c r="W1013" s="49"/>
      <c r="X1013" s="17"/>
    </row>
    <row r="1014" spans="1:24" s="16" customFormat="1" x14ac:dyDescent="0.2">
      <c r="A1014" s="17"/>
      <c r="B1014" s="17"/>
      <c r="C1014" s="17"/>
      <c r="D1014" s="17"/>
      <c r="I1014" s="17"/>
      <c r="W1014" s="49"/>
      <c r="X1014" s="17"/>
    </row>
    <row r="1015" spans="1:24" s="16" customFormat="1" x14ac:dyDescent="0.2">
      <c r="A1015" s="17"/>
      <c r="B1015" s="17"/>
      <c r="C1015" s="17"/>
      <c r="D1015" s="17"/>
      <c r="I1015" s="17"/>
      <c r="W1015" s="49"/>
      <c r="X1015" s="17"/>
    </row>
    <row r="1016" spans="1:24" s="16" customFormat="1" x14ac:dyDescent="0.2">
      <c r="A1016" s="17"/>
      <c r="B1016" s="17"/>
      <c r="C1016" s="17"/>
      <c r="D1016" s="17"/>
      <c r="I1016" s="17"/>
      <c r="W1016" s="49"/>
      <c r="X1016" s="17"/>
    </row>
    <row r="1017" spans="1:24" s="16" customFormat="1" x14ac:dyDescent="0.2">
      <c r="A1017" s="17"/>
      <c r="B1017" s="17"/>
      <c r="C1017" s="17"/>
      <c r="D1017" s="17"/>
      <c r="I1017" s="17"/>
      <c r="W1017" s="49"/>
      <c r="X1017" s="17"/>
    </row>
    <row r="1018" spans="1:24" s="16" customFormat="1" x14ac:dyDescent="0.2">
      <c r="A1018" s="17"/>
      <c r="B1018" s="17"/>
      <c r="C1018" s="17"/>
      <c r="D1018" s="17"/>
      <c r="I1018" s="17"/>
      <c r="W1018" s="49"/>
      <c r="X1018" s="17"/>
    </row>
    <row r="1019" spans="1:24" s="16" customFormat="1" x14ac:dyDescent="0.2">
      <c r="A1019" s="17"/>
      <c r="B1019" s="17"/>
      <c r="C1019" s="17"/>
      <c r="D1019" s="17"/>
      <c r="I1019" s="17"/>
      <c r="W1019" s="49"/>
      <c r="X1019" s="17"/>
    </row>
    <row r="1020" spans="1:24" s="16" customFormat="1" x14ac:dyDescent="0.2">
      <c r="A1020" s="17"/>
      <c r="B1020" s="17"/>
      <c r="C1020" s="17"/>
      <c r="D1020" s="17"/>
      <c r="I1020" s="17"/>
      <c r="W1020" s="49"/>
      <c r="X1020" s="17"/>
    </row>
    <row r="1021" spans="1:24" s="16" customFormat="1" x14ac:dyDescent="0.2">
      <c r="A1021" s="17"/>
      <c r="B1021" s="17"/>
      <c r="C1021" s="17"/>
      <c r="D1021" s="17"/>
      <c r="I1021" s="17"/>
      <c r="W1021" s="49"/>
      <c r="X1021" s="17"/>
    </row>
    <row r="1022" spans="1:24" s="16" customFormat="1" x14ac:dyDescent="0.2">
      <c r="A1022" s="17"/>
      <c r="B1022" s="17"/>
      <c r="C1022" s="17"/>
      <c r="D1022" s="17"/>
      <c r="I1022" s="17"/>
      <c r="W1022" s="49"/>
      <c r="X1022" s="17"/>
    </row>
    <row r="1023" spans="1:24" s="16" customFormat="1" x14ac:dyDescent="0.2">
      <c r="A1023" s="17"/>
      <c r="B1023" s="17"/>
      <c r="C1023" s="17"/>
      <c r="D1023" s="17"/>
      <c r="I1023" s="17"/>
      <c r="W1023" s="49"/>
      <c r="X1023" s="17"/>
    </row>
    <row r="1024" spans="1:24" s="16" customFormat="1" x14ac:dyDescent="0.2">
      <c r="A1024" s="17"/>
      <c r="B1024" s="17"/>
      <c r="C1024" s="17"/>
      <c r="D1024" s="17"/>
      <c r="I1024" s="17"/>
      <c r="W1024" s="49"/>
      <c r="X1024" s="17"/>
    </row>
    <row r="1025" spans="1:24" s="16" customFormat="1" x14ac:dyDescent="0.2">
      <c r="A1025" s="17"/>
      <c r="B1025" s="17"/>
      <c r="C1025" s="17"/>
      <c r="D1025" s="17"/>
      <c r="I1025" s="17"/>
      <c r="W1025" s="49"/>
      <c r="X1025" s="17"/>
    </row>
    <row r="1026" spans="1:24" s="16" customFormat="1" x14ac:dyDescent="0.2">
      <c r="A1026" s="17"/>
      <c r="B1026" s="17"/>
      <c r="C1026" s="17"/>
      <c r="D1026" s="17"/>
      <c r="I1026" s="17"/>
      <c r="W1026" s="49"/>
      <c r="X1026" s="17"/>
    </row>
    <row r="1027" spans="1:24" s="16" customFormat="1" x14ac:dyDescent="0.2">
      <c r="A1027" s="17"/>
      <c r="B1027" s="17"/>
      <c r="C1027" s="17"/>
      <c r="D1027" s="17"/>
      <c r="I1027" s="17"/>
      <c r="W1027" s="49"/>
      <c r="X1027" s="17"/>
    </row>
    <row r="1028" spans="1:24" s="16" customFormat="1" x14ac:dyDescent="0.2">
      <c r="A1028" s="17"/>
      <c r="B1028" s="17"/>
      <c r="C1028" s="17"/>
      <c r="D1028" s="17"/>
      <c r="I1028" s="17"/>
      <c r="W1028" s="49"/>
      <c r="X1028" s="17"/>
    </row>
    <row r="1029" spans="1:24" s="16" customFormat="1" x14ac:dyDescent="0.2">
      <c r="A1029" s="17"/>
      <c r="B1029" s="17"/>
      <c r="C1029" s="17"/>
      <c r="D1029" s="17"/>
      <c r="I1029" s="17"/>
      <c r="W1029" s="49"/>
      <c r="X1029" s="17"/>
    </row>
    <row r="1030" spans="1:24" s="16" customFormat="1" x14ac:dyDescent="0.2">
      <c r="A1030" s="17"/>
      <c r="B1030" s="17"/>
      <c r="C1030" s="17"/>
      <c r="D1030" s="17"/>
      <c r="I1030" s="17"/>
      <c r="W1030" s="49"/>
      <c r="X1030" s="17"/>
    </row>
    <row r="1031" spans="1:24" s="16" customFormat="1" x14ac:dyDescent="0.2">
      <c r="A1031" s="17"/>
      <c r="B1031" s="17"/>
      <c r="C1031" s="17"/>
      <c r="D1031" s="17"/>
      <c r="I1031" s="17"/>
      <c r="W1031" s="49"/>
      <c r="X1031" s="17"/>
    </row>
    <row r="1032" spans="1:24" s="16" customFormat="1" x14ac:dyDescent="0.2">
      <c r="A1032" s="17"/>
      <c r="B1032" s="17"/>
      <c r="C1032" s="17"/>
      <c r="D1032" s="17"/>
      <c r="I1032" s="17"/>
      <c r="W1032" s="49"/>
      <c r="X1032" s="17"/>
    </row>
    <row r="1033" spans="1:24" s="16" customFormat="1" x14ac:dyDescent="0.2">
      <c r="A1033" s="17"/>
      <c r="B1033" s="17"/>
      <c r="C1033" s="17"/>
      <c r="D1033" s="17"/>
      <c r="I1033" s="17"/>
      <c r="W1033" s="49"/>
      <c r="X1033" s="17"/>
    </row>
    <row r="1034" spans="1:24" s="16" customFormat="1" x14ac:dyDescent="0.2">
      <c r="A1034" s="17"/>
      <c r="B1034" s="17"/>
      <c r="C1034" s="17"/>
      <c r="D1034" s="17"/>
      <c r="I1034" s="17"/>
      <c r="W1034" s="49"/>
      <c r="X1034" s="17"/>
    </row>
    <row r="1035" spans="1:24" s="16" customFormat="1" x14ac:dyDescent="0.2">
      <c r="A1035" s="17"/>
      <c r="B1035" s="17"/>
      <c r="C1035" s="17"/>
      <c r="D1035" s="17"/>
      <c r="I1035" s="17"/>
      <c r="W1035" s="49"/>
      <c r="X1035" s="17"/>
    </row>
    <row r="1036" spans="1:24" s="16" customFormat="1" x14ac:dyDescent="0.2">
      <c r="A1036" s="17"/>
      <c r="B1036" s="17"/>
      <c r="C1036" s="17"/>
      <c r="D1036" s="17"/>
      <c r="I1036" s="17"/>
      <c r="W1036" s="49"/>
      <c r="X1036" s="17"/>
    </row>
    <row r="1037" spans="1:24" s="16" customFormat="1" x14ac:dyDescent="0.2">
      <c r="A1037" s="17"/>
      <c r="B1037" s="17"/>
      <c r="C1037" s="17"/>
      <c r="D1037" s="17"/>
      <c r="I1037" s="17"/>
      <c r="W1037" s="49"/>
      <c r="X1037" s="17"/>
    </row>
    <row r="1038" spans="1:24" s="16" customFormat="1" x14ac:dyDescent="0.2">
      <c r="A1038" s="17"/>
      <c r="B1038" s="17"/>
      <c r="C1038" s="17"/>
      <c r="D1038" s="17"/>
      <c r="I1038" s="17"/>
      <c r="W1038" s="49"/>
      <c r="X1038" s="17"/>
    </row>
    <row r="1039" spans="1:24" s="16" customFormat="1" x14ac:dyDescent="0.2">
      <c r="A1039" s="17"/>
      <c r="B1039" s="17"/>
      <c r="C1039" s="17"/>
      <c r="D1039" s="17"/>
      <c r="I1039" s="17"/>
      <c r="W1039" s="49"/>
      <c r="X1039" s="17"/>
    </row>
    <row r="1040" spans="1:24" s="16" customFormat="1" x14ac:dyDescent="0.2">
      <c r="A1040" s="17"/>
      <c r="B1040" s="17"/>
      <c r="C1040" s="17"/>
      <c r="D1040" s="17"/>
      <c r="I1040" s="17"/>
      <c r="W1040" s="49"/>
      <c r="X1040" s="17"/>
    </row>
    <row r="1041" spans="1:24" s="16" customFormat="1" x14ac:dyDescent="0.2">
      <c r="A1041" s="17"/>
      <c r="B1041" s="17"/>
      <c r="C1041" s="17"/>
      <c r="D1041" s="17"/>
      <c r="I1041" s="17"/>
      <c r="W1041" s="49"/>
      <c r="X1041" s="17"/>
    </row>
    <row r="1042" spans="1:24" s="16" customFormat="1" x14ac:dyDescent="0.2">
      <c r="A1042" s="17"/>
      <c r="B1042" s="17"/>
      <c r="C1042" s="17"/>
      <c r="D1042" s="17"/>
      <c r="I1042" s="17"/>
      <c r="W1042" s="49"/>
      <c r="X1042" s="17"/>
    </row>
    <row r="1043" spans="1:24" s="16" customFormat="1" x14ac:dyDescent="0.2">
      <c r="A1043" s="17"/>
      <c r="B1043" s="17"/>
      <c r="C1043" s="17"/>
      <c r="D1043" s="17"/>
      <c r="I1043" s="17"/>
      <c r="W1043" s="49"/>
      <c r="X1043" s="17"/>
    </row>
    <row r="1044" spans="1:24" s="16" customFormat="1" x14ac:dyDescent="0.2">
      <c r="A1044" s="17"/>
      <c r="B1044" s="17"/>
      <c r="C1044" s="17"/>
      <c r="D1044" s="17"/>
      <c r="I1044" s="17"/>
      <c r="W1044" s="49"/>
      <c r="X1044" s="17"/>
    </row>
    <row r="1045" spans="1:24" s="16" customFormat="1" x14ac:dyDescent="0.2">
      <c r="A1045" s="17"/>
      <c r="B1045" s="17"/>
      <c r="C1045" s="17"/>
      <c r="D1045" s="17"/>
      <c r="I1045" s="17"/>
      <c r="W1045" s="49"/>
      <c r="X1045" s="17"/>
    </row>
    <row r="1046" spans="1:24" s="16" customFormat="1" x14ac:dyDescent="0.2">
      <c r="A1046" s="17"/>
      <c r="B1046" s="17"/>
      <c r="C1046" s="17"/>
      <c r="D1046" s="17"/>
      <c r="I1046" s="17"/>
      <c r="W1046" s="49"/>
      <c r="X1046" s="17"/>
    </row>
    <row r="1047" spans="1:24" s="16" customFormat="1" x14ac:dyDescent="0.2">
      <c r="A1047" s="17"/>
      <c r="B1047" s="17"/>
      <c r="C1047" s="17"/>
      <c r="D1047" s="17"/>
      <c r="I1047" s="17"/>
      <c r="W1047" s="49"/>
      <c r="X1047" s="17"/>
    </row>
    <row r="1048" spans="1:24" s="16" customFormat="1" x14ac:dyDescent="0.2">
      <c r="A1048" s="17"/>
      <c r="B1048" s="17"/>
      <c r="C1048" s="17"/>
      <c r="D1048" s="17"/>
      <c r="I1048" s="17"/>
      <c r="W1048" s="49"/>
      <c r="X1048" s="17"/>
    </row>
    <row r="1049" spans="1:24" s="16" customFormat="1" x14ac:dyDescent="0.2">
      <c r="A1049" s="17"/>
      <c r="B1049" s="17"/>
      <c r="C1049" s="17"/>
      <c r="D1049" s="17"/>
      <c r="I1049" s="17"/>
      <c r="W1049" s="49"/>
      <c r="X1049" s="17"/>
    </row>
    <row r="1050" spans="1:24" s="16" customFormat="1" x14ac:dyDescent="0.2">
      <c r="A1050" s="17"/>
      <c r="B1050" s="17"/>
      <c r="C1050" s="17"/>
      <c r="D1050" s="17"/>
      <c r="I1050" s="17"/>
      <c r="W1050" s="49"/>
      <c r="X1050" s="17"/>
    </row>
    <row r="1051" spans="1:24" s="16" customFormat="1" x14ac:dyDescent="0.2">
      <c r="A1051" s="17"/>
      <c r="B1051" s="17"/>
      <c r="C1051" s="17"/>
      <c r="D1051" s="17"/>
      <c r="I1051" s="17"/>
      <c r="W1051" s="49"/>
      <c r="X1051" s="17"/>
    </row>
    <row r="1052" spans="1:24" s="16" customFormat="1" x14ac:dyDescent="0.2">
      <c r="A1052" s="17"/>
      <c r="B1052" s="17"/>
      <c r="C1052" s="17"/>
      <c r="D1052" s="17"/>
      <c r="I1052" s="17"/>
      <c r="W1052" s="49"/>
      <c r="X1052" s="17"/>
    </row>
    <row r="1053" spans="1:24" s="16" customFormat="1" x14ac:dyDescent="0.2">
      <c r="A1053" s="17"/>
      <c r="B1053" s="17"/>
      <c r="C1053" s="17"/>
      <c r="D1053" s="17"/>
      <c r="I1053" s="17"/>
      <c r="W1053" s="49"/>
      <c r="X1053" s="17"/>
    </row>
    <row r="1054" spans="1:24" s="16" customFormat="1" x14ac:dyDescent="0.2">
      <c r="A1054" s="17"/>
      <c r="B1054" s="17"/>
      <c r="C1054" s="17"/>
      <c r="D1054" s="17"/>
      <c r="I1054" s="17"/>
      <c r="W1054" s="49"/>
      <c r="X1054" s="17"/>
    </row>
    <row r="1055" spans="1:24" s="16" customFormat="1" x14ac:dyDescent="0.2">
      <c r="A1055" s="17"/>
      <c r="B1055" s="17"/>
      <c r="C1055" s="17"/>
      <c r="D1055" s="17"/>
      <c r="I1055" s="17"/>
      <c r="W1055" s="49"/>
      <c r="X1055" s="17"/>
    </row>
    <row r="1056" spans="1:24" s="16" customFormat="1" x14ac:dyDescent="0.2">
      <c r="A1056" s="17"/>
      <c r="B1056" s="17"/>
      <c r="C1056" s="17"/>
      <c r="D1056" s="17"/>
      <c r="I1056" s="17"/>
      <c r="W1056" s="49"/>
      <c r="X1056" s="17"/>
    </row>
    <row r="1057" spans="1:24" s="16" customFormat="1" x14ac:dyDescent="0.2">
      <c r="A1057" s="17"/>
      <c r="B1057" s="17"/>
      <c r="C1057" s="17"/>
      <c r="D1057" s="17"/>
      <c r="I1057" s="17"/>
      <c r="W1057" s="49"/>
      <c r="X1057" s="17"/>
    </row>
    <row r="1058" spans="1:24" s="16" customFormat="1" x14ac:dyDescent="0.2">
      <c r="A1058" s="17"/>
      <c r="B1058" s="17"/>
      <c r="C1058" s="17"/>
      <c r="D1058" s="17"/>
      <c r="I1058" s="17"/>
      <c r="W1058" s="49"/>
      <c r="X1058" s="17"/>
    </row>
    <row r="1059" spans="1:24" s="16" customFormat="1" x14ac:dyDescent="0.2">
      <c r="A1059" s="17"/>
      <c r="B1059" s="17"/>
      <c r="C1059" s="17"/>
      <c r="D1059" s="17"/>
      <c r="I1059" s="17"/>
      <c r="W1059" s="49"/>
      <c r="X1059" s="17"/>
    </row>
    <row r="1060" spans="1:24" s="16" customFormat="1" x14ac:dyDescent="0.2">
      <c r="A1060" s="17"/>
      <c r="B1060" s="17"/>
      <c r="C1060" s="17"/>
      <c r="D1060" s="17"/>
      <c r="I1060" s="17"/>
      <c r="W1060" s="49"/>
      <c r="X1060" s="17"/>
    </row>
    <row r="1061" spans="1:24" s="16" customFormat="1" x14ac:dyDescent="0.2">
      <c r="A1061" s="17"/>
      <c r="B1061" s="17"/>
      <c r="C1061" s="17"/>
      <c r="D1061" s="17"/>
      <c r="I1061" s="17"/>
      <c r="W1061" s="49"/>
      <c r="X1061" s="17"/>
    </row>
    <row r="1062" spans="1:24" s="16" customFormat="1" x14ac:dyDescent="0.2">
      <c r="A1062" s="17"/>
      <c r="B1062" s="17"/>
      <c r="C1062" s="17"/>
      <c r="D1062" s="17"/>
      <c r="I1062" s="17"/>
      <c r="W1062" s="49"/>
      <c r="X1062" s="17"/>
    </row>
    <row r="1063" spans="1:24" s="16" customFormat="1" x14ac:dyDescent="0.2">
      <c r="A1063" s="17"/>
      <c r="B1063" s="17"/>
      <c r="C1063" s="17"/>
      <c r="D1063" s="17"/>
      <c r="I1063" s="17"/>
      <c r="W1063" s="49"/>
      <c r="X1063" s="17"/>
    </row>
    <row r="1064" spans="1:24" s="16" customFormat="1" x14ac:dyDescent="0.2">
      <c r="A1064" s="17"/>
      <c r="B1064" s="17"/>
      <c r="C1064" s="17"/>
      <c r="D1064" s="17"/>
      <c r="I1064" s="17"/>
      <c r="W1064" s="49"/>
      <c r="X1064" s="17"/>
    </row>
    <row r="1065" spans="1:24" s="16" customFormat="1" x14ac:dyDescent="0.2">
      <c r="A1065" s="17"/>
      <c r="B1065" s="17"/>
      <c r="C1065" s="17"/>
      <c r="D1065" s="17"/>
      <c r="I1065" s="17"/>
      <c r="W1065" s="49"/>
      <c r="X1065" s="17"/>
    </row>
    <row r="1066" spans="1:24" s="16" customFormat="1" x14ac:dyDescent="0.2">
      <c r="A1066" s="17"/>
      <c r="B1066" s="17"/>
      <c r="C1066" s="17"/>
      <c r="D1066" s="17"/>
      <c r="I1066" s="17"/>
      <c r="W1066" s="49"/>
      <c r="X1066" s="17"/>
    </row>
    <row r="1067" spans="1:24" s="16" customFormat="1" x14ac:dyDescent="0.2">
      <c r="A1067" s="17"/>
      <c r="B1067" s="17"/>
      <c r="C1067" s="17"/>
      <c r="D1067" s="17"/>
      <c r="I1067" s="17"/>
      <c r="W1067" s="49"/>
      <c r="X1067" s="17"/>
    </row>
    <row r="1068" spans="1:24" s="16" customFormat="1" x14ac:dyDescent="0.2">
      <c r="A1068" s="17"/>
      <c r="B1068" s="17"/>
      <c r="C1068" s="17"/>
      <c r="D1068" s="17"/>
      <c r="I1068" s="17"/>
      <c r="W1068" s="49"/>
      <c r="X1068" s="17"/>
    </row>
    <row r="1069" spans="1:24" s="16" customFormat="1" x14ac:dyDescent="0.2">
      <c r="A1069" s="17"/>
      <c r="B1069" s="17"/>
      <c r="C1069" s="17"/>
      <c r="D1069" s="17"/>
      <c r="I1069" s="17"/>
      <c r="W1069" s="49"/>
      <c r="X1069" s="17"/>
    </row>
    <row r="1070" spans="1:24" s="16" customFormat="1" x14ac:dyDescent="0.2">
      <c r="A1070" s="17"/>
      <c r="B1070" s="17"/>
      <c r="C1070" s="17"/>
      <c r="D1070" s="17"/>
      <c r="I1070" s="17"/>
      <c r="W1070" s="49"/>
      <c r="X1070" s="17"/>
    </row>
    <row r="1071" spans="1:24" s="16" customFormat="1" x14ac:dyDescent="0.2">
      <c r="A1071" s="17"/>
      <c r="B1071" s="17"/>
      <c r="C1071" s="17"/>
      <c r="D1071" s="17"/>
      <c r="I1071" s="17"/>
      <c r="W1071" s="49"/>
      <c r="X1071" s="17"/>
    </row>
    <row r="1072" spans="1:24" s="16" customFormat="1" x14ac:dyDescent="0.2">
      <c r="A1072" s="17"/>
      <c r="B1072" s="17"/>
      <c r="C1072" s="17"/>
      <c r="D1072" s="17"/>
      <c r="I1072" s="17"/>
      <c r="W1072" s="49"/>
      <c r="X1072" s="17"/>
    </row>
    <row r="1073" spans="1:24" s="16" customFormat="1" x14ac:dyDescent="0.2">
      <c r="A1073" s="17"/>
      <c r="B1073" s="17"/>
      <c r="C1073" s="17"/>
      <c r="D1073" s="17"/>
      <c r="I1073" s="17"/>
      <c r="W1073" s="49"/>
      <c r="X1073" s="17"/>
    </row>
    <row r="1074" spans="1:24" s="16" customFormat="1" x14ac:dyDescent="0.2">
      <c r="A1074" s="17"/>
      <c r="B1074" s="17"/>
      <c r="C1074" s="17"/>
      <c r="D1074" s="17"/>
      <c r="I1074" s="17"/>
      <c r="W1074" s="49"/>
      <c r="X1074" s="17"/>
    </row>
    <row r="1075" spans="1:24" s="16" customFormat="1" x14ac:dyDescent="0.2">
      <c r="A1075" s="17"/>
      <c r="B1075" s="17"/>
      <c r="C1075" s="17"/>
      <c r="D1075" s="17"/>
      <c r="I1075" s="17"/>
      <c r="W1075" s="49"/>
      <c r="X1075" s="17"/>
    </row>
    <row r="1076" spans="1:24" s="16" customFormat="1" x14ac:dyDescent="0.2">
      <c r="A1076" s="17"/>
      <c r="B1076" s="17"/>
      <c r="C1076" s="17"/>
      <c r="D1076" s="17"/>
      <c r="I1076" s="17"/>
      <c r="W1076" s="49"/>
      <c r="X1076" s="17"/>
    </row>
    <row r="1077" spans="1:24" s="16" customFormat="1" x14ac:dyDescent="0.2">
      <c r="A1077" s="17"/>
      <c r="B1077" s="17"/>
      <c r="C1077" s="17"/>
      <c r="D1077" s="17"/>
      <c r="I1077" s="17"/>
      <c r="W1077" s="49"/>
      <c r="X1077" s="17"/>
    </row>
    <row r="1078" spans="1:24" s="16" customFormat="1" x14ac:dyDescent="0.2">
      <c r="A1078" s="17"/>
      <c r="B1078" s="17"/>
      <c r="C1078" s="17"/>
      <c r="D1078" s="17"/>
      <c r="I1078" s="17"/>
      <c r="W1078" s="49"/>
      <c r="X1078" s="17"/>
    </row>
    <row r="1079" spans="1:24" s="16" customFormat="1" x14ac:dyDescent="0.2">
      <c r="A1079" s="17"/>
      <c r="B1079" s="17"/>
      <c r="C1079" s="17"/>
      <c r="D1079" s="17"/>
      <c r="I1079" s="17"/>
      <c r="W1079" s="49"/>
      <c r="X1079" s="17"/>
    </row>
    <row r="1080" spans="1:24" s="16" customFormat="1" x14ac:dyDescent="0.2">
      <c r="A1080" s="17"/>
      <c r="B1080" s="17"/>
      <c r="C1080" s="17"/>
      <c r="D1080" s="17"/>
      <c r="I1080" s="17"/>
      <c r="W1080" s="49"/>
      <c r="X1080" s="17"/>
    </row>
    <row r="1081" spans="1:24" s="16" customFormat="1" x14ac:dyDescent="0.2">
      <c r="A1081" s="17"/>
      <c r="B1081" s="17"/>
      <c r="C1081" s="17"/>
      <c r="D1081" s="17"/>
      <c r="I1081" s="17"/>
      <c r="W1081" s="49"/>
      <c r="X1081" s="17"/>
    </row>
    <row r="1082" spans="1:24" s="16" customFormat="1" x14ac:dyDescent="0.2">
      <c r="A1082" s="17"/>
      <c r="B1082" s="17"/>
      <c r="C1082" s="17"/>
      <c r="D1082" s="17"/>
      <c r="I1082" s="17"/>
      <c r="W1082" s="49"/>
      <c r="X1082" s="17"/>
    </row>
    <row r="1083" spans="1:24" s="16" customFormat="1" x14ac:dyDescent="0.2">
      <c r="A1083" s="17"/>
      <c r="B1083" s="17"/>
      <c r="C1083" s="17"/>
      <c r="D1083" s="17"/>
      <c r="I1083" s="17"/>
      <c r="W1083" s="49"/>
      <c r="X1083" s="17"/>
    </row>
    <row r="1084" spans="1:24" s="16" customFormat="1" x14ac:dyDescent="0.2">
      <c r="A1084" s="17"/>
      <c r="B1084" s="17"/>
      <c r="C1084" s="17"/>
      <c r="D1084" s="17"/>
      <c r="I1084" s="17"/>
      <c r="W1084" s="49"/>
      <c r="X1084" s="17"/>
    </row>
    <row r="1085" spans="1:24" s="16" customFormat="1" x14ac:dyDescent="0.2">
      <c r="A1085" s="17"/>
      <c r="B1085" s="17"/>
      <c r="C1085" s="17"/>
      <c r="D1085" s="17"/>
      <c r="I1085" s="17"/>
      <c r="W1085" s="49"/>
      <c r="X1085" s="17"/>
    </row>
    <row r="1086" spans="1:24" s="16" customFormat="1" x14ac:dyDescent="0.2">
      <c r="A1086" s="17"/>
      <c r="B1086" s="17"/>
      <c r="C1086" s="17"/>
      <c r="D1086" s="17"/>
      <c r="I1086" s="17"/>
      <c r="W1086" s="49"/>
      <c r="X1086" s="17"/>
    </row>
    <row r="1087" spans="1:24" s="16" customFormat="1" x14ac:dyDescent="0.2">
      <c r="A1087" s="17"/>
      <c r="B1087" s="17"/>
      <c r="C1087" s="17"/>
      <c r="D1087" s="17"/>
      <c r="I1087" s="17"/>
      <c r="W1087" s="49"/>
      <c r="X1087" s="17"/>
    </row>
    <row r="1088" spans="1:24" s="16" customFormat="1" x14ac:dyDescent="0.2">
      <c r="A1088" s="17"/>
      <c r="B1088" s="17"/>
      <c r="C1088" s="17"/>
      <c r="D1088" s="17"/>
      <c r="I1088" s="17"/>
      <c r="W1088" s="49"/>
      <c r="X1088" s="17"/>
    </row>
    <row r="1089" spans="1:24" s="16" customFormat="1" x14ac:dyDescent="0.2">
      <c r="A1089" s="17"/>
      <c r="B1089" s="17"/>
      <c r="C1089" s="17"/>
      <c r="D1089" s="17"/>
      <c r="I1089" s="17"/>
      <c r="W1089" s="49"/>
      <c r="X1089" s="17"/>
    </row>
    <row r="1090" spans="1:24" s="16" customFormat="1" x14ac:dyDescent="0.2">
      <c r="A1090" s="17"/>
      <c r="B1090" s="17"/>
      <c r="C1090" s="17"/>
      <c r="D1090" s="17"/>
      <c r="I1090" s="17"/>
      <c r="W1090" s="49"/>
      <c r="X1090" s="17"/>
    </row>
    <row r="1091" spans="1:24" s="16" customFormat="1" x14ac:dyDescent="0.2">
      <c r="A1091" s="17"/>
      <c r="B1091" s="17"/>
      <c r="C1091" s="17"/>
      <c r="D1091" s="17"/>
      <c r="I1091" s="17"/>
      <c r="W1091" s="49"/>
      <c r="X1091" s="17"/>
    </row>
    <row r="1092" spans="1:24" s="16" customFormat="1" x14ac:dyDescent="0.2">
      <c r="A1092" s="17"/>
      <c r="B1092" s="17"/>
      <c r="C1092" s="17"/>
      <c r="D1092" s="17"/>
      <c r="I1092" s="17"/>
      <c r="W1092" s="49"/>
      <c r="X1092" s="17"/>
    </row>
    <row r="1093" spans="1:24" s="16" customFormat="1" x14ac:dyDescent="0.2">
      <c r="A1093" s="17"/>
      <c r="B1093" s="17"/>
      <c r="C1093" s="17"/>
      <c r="D1093" s="17"/>
      <c r="I1093" s="17"/>
      <c r="W1093" s="49"/>
      <c r="X1093" s="17"/>
    </row>
    <row r="1094" spans="1:24" s="16" customFormat="1" x14ac:dyDescent="0.2">
      <c r="A1094" s="17"/>
      <c r="B1094" s="17"/>
      <c r="C1094" s="17"/>
      <c r="D1094" s="17"/>
      <c r="I1094" s="17"/>
      <c r="W1094" s="49"/>
      <c r="X1094" s="17"/>
    </row>
    <row r="1095" spans="1:24" s="16" customFormat="1" x14ac:dyDescent="0.2">
      <c r="A1095" s="17"/>
      <c r="B1095" s="17"/>
      <c r="C1095" s="17"/>
      <c r="D1095" s="17"/>
      <c r="I1095" s="17"/>
      <c r="W1095" s="49"/>
      <c r="X1095" s="17"/>
    </row>
    <row r="1096" spans="1:24" s="16" customFormat="1" x14ac:dyDescent="0.2">
      <c r="A1096" s="17"/>
      <c r="B1096" s="17"/>
      <c r="C1096" s="17"/>
      <c r="D1096" s="17"/>
      <c r="I1096" s="17"/>
      <c r="W1096" s="49"/>
      <c r="X1096" s="17"/>
    </row>
    <row r="1097" spans="1:24" s="16" customFormat="1" x14ac:dyDescent="0.2">
      <c r="A1097" s="17"/>
      <c r="B1097" s="17"/>
      <c r="C1097" s="17"/>
      <c r="D1097" s="17"/>
      <c r="I1097" s="17"/>
      <c r="W1097" s="49"/>
      <c r="X1097" s="17"/>
    </row>
    <row r="1098" spans="1:24" s="16" customFormat="1" x14ac:dyDescent="0.2">
      <c r="A1098" s="17"/>
      <c r="B1098" s="17"/>
      <c r="C1098" s="17"/>
      <c r="D1098" s="17"/>
      <c r="I1098" s="17"/>
      <c r="W1098" s="49"/>
      <c r="X1098" s="17"/>
    </row>
    <row r="1099" spans="1:24" s="16" customFormat="1" x14ac:dyDescent="0.2">
      <c r="A1099" s="17"/>
      <c r="B1099" s="17"/>
      <c r="C1099" s="17"/>
      <c r="D1099" s="17"/>
      <c r="I1099" s="17"/>
      <c r="W1099" s="49"/>
      <c r="X1099" s="17"/>
    </row>
    <row r="1100" spans="1:24" s="16" customFormat="1" x14ac:dyDescent="0.2">
      <c r="A1100" s="17"/>
      <c r="B1100" s="17"/>
      <c r="C1100" s="17"/>
      <c r="D1100" s="17"/>
      <c r="I1100" s="17"/>
      <c r="W1100" s="49"/>
      <c r="X1100" s="17"/>
    </row>
    <row r="1101" spans="1:24" s="16" customFormat="1" x14ac:dyDescent="0.2">
      <c r="A1101" s="17"/>
      <c r="B1101" s="17"/>
      <c r="C1101" s="17"/>
      <c r="D1101" s="17"/>
      <c r="I1101" s="17"/>
      <c r="W1101" s="49"/>
      <c r="X1101" s="17"/>
    </row>
    <row r="1102" spans="1:24" s="16" customFormat="1" x14ac:dyDescent="0.2">
      <c r="A1102" s="17"/>
      <c r="B1102" s="17"/>
      <c r="C1102" s="17"/>
      <c r="D1102" s="17"/>
      <c r="I1102" s="17"/>
      <c r="W1102" s="49"/>
      <c r="X1102" s="17"/>
    </row>
    <row r="1103" spans="1:24" s="16" customFormat="1" x14ac:dyDescent="0.2">
      <c r="A1103" s="17"/>
      <c r="B1103" s="17"/>
      <c r="C1103" s="17"/>
      <c r="D1103" s="17"/>
      <c r="I1103" s="17"/>
      <c r="W1103" s="49"/>
      <c r="X1103" s="17"/>
    </row>
    <row r="1104" spans="1:24" s="16" customFormat="1" x14ac:dyDescent="0.2">
      <c r="A1104" s="17"/>
      <c r="B1104" s="17"/>
      <c r="C1104" s="17"/>
      <c r="D1104" s="17"/>
      <c r="I1104" s="17"/>
      <c r="W1104" s="49"/>
      <c r="X1104" s="17"/>
    </row>
    <row r="1105" spans="1:24" s="16" customFormat="1" x14ac:dyDescent="0.2">
      <c r="A1105" s="17"/>
      <c r="B1105" s="17"/>
      <c r="C1105" s="17"/>
      <c r="D1105" s="17"/>
      <c r="I1105" s="17"/>
      <c r="W1105" s="49"/>
      <c r="X1105" s="17"/>
    </row>
    <row r="1106" spans="1:24" s="16" customFormat="1" x14ac:dyDescent="0.2">
      <c r="A1106" s="17"/>
      <c r="B1106" s="17"/>
      <c r="C1106" s="17"/>
      <c r="D1106" s="17"/>
      <c r="I1106" s="17"/>
      <c r="W1106" s="49"/>
      <c r="X1106" s="17"/>
    </row>
    <row r="1107" spans="1:24" s="16" customFormat="1" x14ac:dyDescent="0.2">
      <c r="A1107" s="17"/>
      <c r="B1107" s="17"/>
      <c r="C1107" s="17"/>
      <c r="D1107" s="17"/>
      <c r="I1107" s="17"/>
      <c r="W1107" s="49"/>
      <c r="X1107" s="17"/>
    </row>
    <row r="1108" spans="1:24" s="16" customFormat="1" x14ac:dyDescent="0.2">
      <c r="A1108" s="17"/>
      <c r="B1108" s="17"/>
      <c r="C1108" s="17"/>
      <c r="D1108" s="17"/>
      <c r="I1108" s="17"/>
      <c r="W1108" s="49"/>
      <c r="X1108" s="17"/>
    </row>
    <row r="1109" spans="1:24" s="16" customFormat="1" x14ac:dyDescent="0.2">
      <c r="A1109" s="17"/>
      <c r="B1109" s="17"/>
      <c r="C1109" s="17"/>
      <c r="D1109" s="17"/>
      <c r="I1109" s="17"/>
      <c r="W1109" s="49"/>
      <c r="X1109" s="17"/>
    </row>
    <row r="1110" spans="1:24" s="16" customFormat="1" x14ac:dyDescent="0.2">
      <c r="A1110" s="17"/>
      <c r="B1110" s="17"/>
      <c r="C1110" s="17"/>
      <c r="D1110" s="17"/>
      <c r="I1110" s="17"/>
      <c r="W1110" s="49"/>
      <c r="X1110" s="17"/>
    </row>
    <row r="1111" spans="1:24" s="16" customFormat="1" x14ac:dyDescent="0.2">
      <c r="A1111" s="17"/>
      <c r="B1111" s="17"/>
      <c r="C1111" s="17"/>
      <c r="D1111" s="17"/>
      <c r="I1111" s="17"/>
      <c r="W1111" s="49"/>
      <c r="X1111" s="17"/>
    </row>
    <row r="1112" spans="1:24" s="16" customFormat="1" x14ac:dyDescent="0.2">
      <c r="A1112" s="17"/>
      <c r="B1112" s="17"/>
      <c r="C1112" s="17"/>
      <c r="D1112" s="17"/>
      <c r="I1112" s="17"/>
      <c r="W1112" s="49"/>
      <c r="X1112" s="17"/>
    </row>
    <row r="1113" spans="1:24" s="16" customFormat="1" x14ac:dyDescent="0.2">
      <c r="A1113" s="17"/>
      <c r="B1113" s="17"/>
      <c r="C1113" s="17"/>
      <c r="D1113" s="17"/>
      <c r="I1113" s="17"/>
      <c r="W1113" s="49"/>
      <c r="X1113" s="17"/>
    </row>
    <row r="1114" spans="1:24" s="16" customFormat="1" x14ac:dyDescent="0.2">
      <c r="A1114" s="17"/>
      <c r="B1114" s="17"/>
      <c r="C1114" s="17"/>
      <c r="D1114" s="17"/>
      <c r="I1114" s="17"/>
      <c r="W1114" s="49"/>
      <c r="X1114" s="17"/>
    </row>
    <row r="1115" spans="1:24" s="16" customFormat="1" x14ac:dyDescent="0.2">
      <c r="A1115" s="17"/>
      <c r="B1115" s="17"/>
      <c r="C1115" s="17"/>
      <c r="D1115" s="17"/>
      <c r="I1115" s="17"/>
      <c r="W1115" s="49"/>
      <c r="X1115" s="17"/>
    </row>
    <row r="1116" spans="1:24" s="16" customFormat="1" x14ac:dyDescent="0.2">
      <c r="A1116" s="17"/>
      <c r="B1116" s="17"/>
      <c r="C1116" s="17"/>
      <c r="D1116" s="17"/>
      <c r="I1116" s="17"/>
      <c r="W1116" s="49"/>
      <c r="X1116" s="17"/>
    </row>
    <row r="1117" spans="1:24" s="16" customFormat="1" x14ac:dyDescent="0.2">
      <c r="A1117" s="17"/>
      <c r="B1117" s="17"/>
      <c r="C1117" s="17"/>
      <c r="D1117" s="17"/>
      <c r="I1117" s="17"/>
      <c r="W1117" s="49"/>
      <c r="X1117" s="17"/>
    </row>
    <row r="1118" spans="1:24" s="16" customFormat="1" x14ac:dyDescent="0.2">
      <c r="A1118" s="17"/>
      <c r="B1118" s="17"/>
      <c r="C1118" s="17"/>
      <c r="D1118" s="17"/>
      <c r="I1118" s="17"/>
      <c r="W1118" s="49"/>
      <c r="X1118" s="17"/>
    </row>
    <row r="1119" spans="1:24" s="16" customFormat="1" x14ac:dyDescent="0.2">
      <c r="A1119" s="17"/>
      <c r="B1119" s="17"/>
      <c r="C1119" s="17"/>
      <c r="D1119" s="17"/>
      <c r="I1119" s="17"/>
      <c r="W1119" s="49"/>
      <c r="X1119" s="17"/>
    </row>
    <row r="1120" spans="1:24" s="16" customFormat="1" x14ac:dyDescent="0.2">
      <c r="A1120" s="17"/>
      <c r="B1120" s="17"/>
      <c r="C1120" s="17"/>
      <c r="D1120" s="17"/>
      <c r="I1120" s="17"/>
      <c r="W1120" s="49"/>
      <c r="X1120" s="17"/>
    </row>
    <row r="1121" spans="1:24" s="16" customFormat="1" x14ac:dyDescent="0.2">
      <c r="A1121" s="17"/>
      <c r="B1121" s="17"/>
      <c r="C1121" s="17"/>
      <c r="D1121" s="17"/>
      <c r="I1121" s="17"/>
      <c r="W1121" s="49"/>
      <c r="X1121" s="17"/>
    </row>
    <row r="1122" spans="1:24" s="16" customFormat="1" x14ac:dyDescent="0.2">
      <c r="A1122" s="17"/>
      <c r="B1122" s="17"/>
      <c r="C1122" s="17"/>
      <c r="D1122" s="17"/>
      <c r="I1122" s="17"/>
      <c r="W1122" s="49"/>
      <c r="X1122" s="17"/>
    </row>
    <row r="1123" spans="1:24" s="16" customFormat="1" x14ac:dyDescent="0.2">
      <c r="A1123" s="17"/>
      <c r="B1123" s="17"/>
      <c r="C1123" s="17"/>
      <c r="D1123" s="17"/>
      <c r="I1123" s="17"/>
      <c r="W1123" s="49"/>
      <c r="X1123" s="17"/>
    </row>
    <row r="1124" spans="1:24" s="16" customFormat="1" x14ac:dyDescent="0.2">
      <c r="A1124" s="17"/>
      <c r="B1124" s="17"/>
      <c r="C1124" s="17"/>
      <c r="D1124" s="17"/>
      <c r="I1124" s="17"/>
      <c r="W1124" s="49"/>
      <c r="X1124" s="17"/>
    </row>
    <row r="1125" spans="1:24" s="16" customFormat="1" x14ac:dyDescent="0.2">
      <c r="A1125" s="17"/>
      <c r="B1125" s="17"/>
      <c r="C1125" s="17"/>
      <c r="D1125" s="17"/>
      <c r="I1125" s="17"/>
      <c r="W1125" s="49"/>
      <c r="X1125" s="17"/>
    </row>
    <row r="1126" spans="1:24" s="16" customFormat="1" x14ac:dyDescent="0.2">
      <c r="A1126" s="17"/>
      <c r="B1126" s="17"/>
      <c r="C1126" s="17"/>
      <c r="D1126" s="17"/>
      <c r="I1126" s="17"/>
      <c r="W1126" s="49"/>
      <c r="X1126" s="17"/>
    </row>
    <row r="1127" spans="1:24" s="16" customFormat="1" x14ac:dyDescent="0.2">
      <c r="A1127" s="17"/>
      <c r="B1127" s="17"/>
      <c r="C1127" s="17"/>
      <c r="D1127" s="17"/>
      <c r="I1127" s="17"/>
      <c r="W1127" s="49"/>
      <c r="X1127" s="17"/>
    </row>
    <row r="1128" spans="1:24" s="16" customFormat="1" x14ac:dyDescent="0.2">
      <c r="A1128" s="17"/>
      <c r="B1128" s="17"/>
      <c r="C1128" s="17"/>
      <c r="D1128" s="17"/>
      <c r="I1128" s="17"/>
      <c r="W1128" s="49"/>
      <c r="X1128" s="17"/>
    </row>
    <row r="1129" spans="1:24" s="16" customFormat="1" x14ac:dyDescent="0.2">
      <c r="A1129" s="17"/>
      <c r="B1129" s="17"/>
      <c r="C1129" s="17"/>
      <c r="D1129" s="17"/>
      <c r="I1129" s="17"/>
      <c r="W1129" s="49"/>
      <c r="X1129" s="17"/>
    </row>
    <row r="1130" spans="1:24" s="16" customFormat="1" x14ac:dyDescent="0.2">
      <c r="A1130" s="17"/>
      <c r="B1130" s="17"/>
      <c r="C1130" s="17"/>
      <c r="D1130" s="17"/>
      <c r="I1130" s="17"/>
      <c r="W1130" s="49"/>
      <c r="X1130" s="17"/>
    </row>
    <row r="1131" spans="1:24" s="16" customFormat="1" x14ac:dyDescent="0.2">
      <c r="A1131" s="17"/>
      <c r="B1131" s="17"/>
      <c r="C1131" s="17"/>
      <c r="D1131" s="17"/>
      <c r="I1131" s="17"/>
      <c r="W1131" s="49"/>
      <c r="X1131" s="17"/>
    </row>
    <row r="1132" spans="1:24" s="16" customFormat="1" x14ac:dyDescent="0.2">
      <c r="A1132" s="17"/>
      <c r="B1132" s="17"/>
      <c r="C1132" s="17"/>
      <c r="D1132" s="17"/>
      <c r="I1132" s="17"/>
      <c r="W1132" s="49"/>
      <c r="X1132" s="17"/>
    </row>
    <row r="1133" spans="1:24" s="16" customFormat="1" x14ac:dyDescent="0.2">
      <c r="A1133" s="17"/>
      <c r="B1133" s="17"/>
      <c r="C1133" s="17"/>
      <c r="D1133" s="17"/>
      <c r="I1133" s="17"/>
      <c r="W1133" s="49"/>
      <c r="X1133" s="17"/>
    </row>
    <row r="1134" spans="1:24" s="16" customFormat="1" x14ac:dyDescent="0.2">
      <c r="A1134" s="17"/>
      <c r="B1134" s="17"/>
      <c r="C1134" s="17"/>
      <c r="D1134" s="17"/>
      <c r="I1134" s="17"/>
      <c r="W1134" s="49"/>
      <c r="X1134" s="17"/>
    </row>
    <row r="1135" spans="1:24" s="16" customFormat="1" x14ac:dyDescent="0.2">
      <c r="A1135" s="17"/>
      <c r="B1135" s="17"/>
      <c r="C1135" s="17"/>
      <c r="D1135" s="17"/>
      <c r="I1135" s="17"/>
      <c r="W1135" s="49"/>
      <c r="X1135" s="17"/>
    </row>
    <row r="1136" spans="1:24" s="16" customFormat="1" x14ac:dyDescent="0.2">
      <c r="A1136" s="17"/>
      <c r="B1136" s="17"/>
      <c r="C1136" s="17"/>
      <c r="D1136" s="17"/>
      <c r="I1136" s="17"/>
      <c r="W1136" s="49"/>
      <c r="X1136" s="17"/>
    </row>
    <row r="1137" spans="1:24" s="16" customFormat="1" x14ac:dyDescent="0.2">
      <c r="A1137" s="17"/>
      <c r="B1137" s="17"/>
      <c r="C1137" s="17"/>
      <c r="D1137" s="17"/>
      <c r="I1137" s="17"/>
      <c r="W1137" s="49"/>
      <c r="X1137" s="17"/>
    </row>
    <row r="1138" spans="1:24" s="16" customFormat="1" x14ac:dyDescent="0.2">
      <c r="A1138" s="17"/>
      <c r="B1138" s="17"/>
      <c r="C1138" s="17"/>
      <c r="D1138" s="17"/>
      <c r="I1138" s="17"/>
      <c r="W1138" s="49"/>
      <c r="X1138" s="17"/>
    </row>
    <row r="1139" spans="1:24" s="16" customFormat="1" x14ac:dyDescent="0.2">
      <c r="A1139" s="17"/>
      <c r="B1139" s="17"/>
      <c r="C1139" s="17"/>
      <c r="D1139" s="17"/>
      <c r="I1139" s="17"/>
      <c r="W1139" s="49"/>
      <c r="X1139" s="17"/>
    </row>
    <row r="1140" spans="1:24" s="16" customFormat="1" x14ac:dyDescent="0.2">
      <c r="A1140" s="17"/>
      <c r="B1140" s="17"/>
      <c r="C1140" s="17"/>
      <c r="D1140" s="17"/>
      <c r="I1140" s="17"/>
      <c r="W1140" s="49"/>
      <c r="X1140" s="17"/>
    </row>
    <row r="1141" spans="1:24" s="16" customFormat="1" x14ac:dyDescent="0.2">
      <c r="A1141" s="17"/>
      <c r="B1141" s="17"/>
      <c r="C1141" s="17"/>
      <c r="D1141" s="17"/>
      <c r="I1141" s="17"/>
      <c r="W1141" s="49"/>
      <c r="X1141" s="17"/>
    </row>
    <row r="1142" spans="1:24" s="16" customFormat="1" x14ac:dyDescent="0.2">
      <c r="A1142" s="17"/>
      <c r="B1142" s="17"/>
      <c r="C1142" s="17"/>
      <c r="D1142" s="17"/>
      <c r="I1142" s="17"/>
      <c r="W1142" s="49"/>
      <c r="X1142" s="17"/>
    </row>
    <row r="1143" spans="1:24" s="16" customFormat="1" x14ac:dyDescent="0.2">
      <c r="A1143" s="17"/>
      <c r="B1143" s="17"/>
      <c r="C1143" s="17"/>
      <c r="D1143" s="17"/>
      <c r="I1143" s="17"/>
      <c r="W1143" s="49"/>
      <c r="X1143" s="17"/>
    </row>
    <row r="1144" spans="1:24" s="16" customFormat="1" x14ac:dyDescent="0.2">
      <c r="A1144" s="17"/>
      <c r="B1144" s="17"/>
      <c r="C1144" s="17"/>
      <c r="D1144" s="17"/>
      <c r="I1144" s="17"/>
      <c r="W1144" s="49"/>
      <c r="X1144" s="17"/>
    </row>
    <row r="1145" spans="1:24" s="16" customFormat="1" x14ac:dyDescent="0.2">
      <c r="A1145" s="17"/>
      <c r="B1145" s="17"/>
      <c r="C1145" s="17"/>
      <c r="D1145" s="17"/>
      <c r="I1145" s="17"/>
      <c r="W1145" s="49"/>
      <c r="X1145" s="17"/>
    </row>
    <row r="1146" spans="1:24" s="16" customFormat="1" x14ac:dyDescent="0.2">
      <c r="A1146" s="17"/>
      <c r="B1146" s="17"/>
      <c r="C1146" s="17"/>
      <c r="D1146" s="17"/>
      <c r="I1146" s="17"/>
      <c r="W1146" s="49"/>
      <c r="X1146" s="17"/>
    </row>
    <row r="1147" spans="1:24" s="16" customFormat="1" x14ac:dyDescent="0.2">
      <c r="A1147" s="17"/>
      <c r="B1147" s="17"/>
      <c r="C1147" s="17"/>
      <c r="D1147" s="17"/>
      <c r="I1147" s="17"/>
      <c r="W1147" s="49"/>
      <c r="X1147" s="17"/>
    </row>
    <row r="1148" spans="1:24" s="16" customFormat="1" x14ac:dyDescent="0.2">
      <c r="A1148" s="17"/>
      <c r="B1148" s="17"/>
      <c r="C1148" s="17"/>
      <c r="D1148" s="17"/>
      <c r="I1148" s="17"/>
      <c r="W1148" s="49"/>
      <c r="X1148" s="17"/>
    </row>
    <row r="1149" spans="1:24" s="16" customFormat="1" x14ac:dyDescent="0.2">
      <c r="A1149" s="17"/>
      <c r="B1149" s="17"/>
      <c r="C1149" s="17"/>
      <c r="D1149" s="17"/>
      <c r="I1149" s="17"/>
      <c r="W1149" s="49"/>
      <c r="X1149" s="17"/>
    </row>
    <row r="1150" spans="1:24" s="16" customFormat="1" x14ac:dyDescent="0.2">
      <c r="A1150" s="17"/>
      <c r="B1150" s="17"/>
      <c r="C1150" s="17"/>
      <c r="D1150" s="17"/>
      <c r="I1150" s="17"/>
      <c r="W1150" s="49"/>
      <c r="X1150" s="17"/>
    </row>
    <row r="1151" spans="1:24" s="16" customFormat="1" x14ac:dyDescent="0.2">
      <c r="A1151" s="17"/>
      <c r="B1151" s="17"/>
      <c r="C1151" s="17"/>
      <c r="D1151" s="17"/>
      <c r="I1151" s="17"/>
      <c r="W1151" s="49"/>
      <c r="X1151" s="17"/>
    </row>
    <row r="1152" spans="1:24" s="16" customFormat="1" x14ac:dyDescent="0.2">
      <c r="A1152" s="17"/>
      <c r="B1152" s="17"/>
      <c r="C1152" s="17"/>
      <c r="D1152" s="17"/>
      <c r="I1152" s="17"/>
      <c r="W1152" s="49"/>
      <c r="X1152" s="17"/>
    </row>
    <row r="1153" spans="1:24" s="16" customFormat="1" x14ac:dyDescent="0.2">
      <c r="A1153" s="17"/>
      <c r="B1153" s="17"/>
      <c r="C1153" s="17"/>
      <c r="D1153" s="17"/>
      <c r="I1153" s="17"/>
      <c r="W1153" s="49"/>
      <c r="X1153" s="17"/>
    </row>
    <row r="1154" spans="1:24" s="16" customFormat="1" x14ac:dyDescent="0.2">
      <c r="A1154" s="17"/>
      <c r="B1154" s="17"/>
      <c r="C1154" s="17"/>
      <c r="D1154" s="17"/>
      <c r="I1154" s="17"/>
      <c r="W1154" s="49"/>
      <c r="X1154" s="17"/>
    </row>
    <row r="1155" spans="1:24" s="16" customFormat="1" x14ac:dyDescent="0.2">
      <c r="A1155" s="17"/>
      <c r="B1155" s="17"/>
      <c r="C1155" s="17"/>
      <c r="D1155" s="17"/>
      <c r="I1155" s="17"/>
      <c r="W1155" s="49"/>
      <c r="X1155" s="17"/>
    </row>
    <row r="1156" spans="1:24" s="16" customFormat="1" x14ac:dyDescent="0.2">
      <c r="A1156" s="17"/>
      <c r="B1156" s="17"/>
      <c r="C1156" s="17"/>
      <c r="D1156" s="17"/>
      <c r="I1156" s="17"/>
      <c r="W1156" s="49"/>
      <c r="X1156" s="17"/>
    </row>
    <row r="1157" spans="1:24" s="16" customFormat="1" x14ac:dyDescent="0.2">
      <c r="A1157" s="17"/>
      <c r="B1157" s="17"/>
      <c r="C1157" s="17"/>
      <c r="D1157" s="17"/>
      <c r="I1157" s="17"/>
      <c r="W1157" s="49"/>
      <c r="X1157" s="17"/>
    </row>
    <row r="1158" spans="1:24" s="16" customFormat="1" x14ac:dyDescent="0.2">
      <c r="A1158" s="17"/>
      <c r="B1158" s="17"/>
      <c r="C1158" s="17"/>
      <c r="D1158" s="17"/>
      <c r="I1158" s="17"/>
      <c r="W1158" s="49"/>
      <c r="X1158" s="17"/>
    </row>
    <row r="1159" spans="1:24" s="16" customFormat="1" x14ac:dyDescent="0.2">
      <c r="A1159" s="17"/>
      <c r="B1159" s="17"/>
      <c r="C1159" s="17"/>
      <c r="D1159" s="17"/>
      <c r="I1159" s="17"/>
      <c r="W1159" s="49"/>
      <c r="X1159" s="17"/>
    </row>
    <row r="1160" spans="1:24" s="16" customFormat="1" x14ac:dyDescent="0.2">
      <c r="A1160" s="17"/>
      <c r="B1160" s="17"/>
      <c r="C1160" s="17"/>
      <c r="D1160" s="17"/>
      <c r="I1160" s="17"/>
      <c r="W1160" s="49"/>
      <c r="X1160" s="17"/>
    </row>
    <row r="1161" spans="1:24" s="16" customFormat="1" x14ac:dyDescent="0.2">
      <c r="A1161" s="17"/>
      <c r="B1161" s="17"/>
      <c r="C1161" s="17"/>
      <c r="D1161" s="17"/>
      <c r="I1161" s="17"/>
      <c r="W1161" s="49"/>
      <c r="X1161" s="17"/>
    </row>
    <row r="1162" spans="1:24" s="16" customFormat="1" x14ac:dyDescent="0.2">
      <c r="A1162" s="17"/>
      <c r="B1162" s="17"/>
      <c r="C1162" s="17"/>
      <c r="D1162" s="17"/>
      <c r="I1162" s="17"/>
      <c r="W1162" s="49"/>
      <c r="X1162" s="17"/>
    </row>
    <row r="1163" spans="1:24" s="16" customFormat="1" x14ac:dyDescent="0.2">
      <c r="A1163" s="17"/>
      <c r="B1163" s="17"/>
      <c r="C1163" s="17"/>
      <c r="D1163" s="17"/>
      <c r="I1163" s="17"/>
      <c r="W1163" s="49"/>
      <c r="X1163" s="17"/>
    </row>
    <row r="1164" spans="1:24" s="16" customFormat="1" x14ac:dyDescent="0.2">
      <c r="A1164" s="17"/>
      <c r="B1164" s="17"/>
      <c r="C1164" s="17"/>
      <c r="D1164" s="17"/>
      <c r="I1164" s="17"/>
      <c r="W1164" s="49"/>
      <c r="X1164" s="17"/>
    </row>
    <row r="1165" spans="1:24" s="16" customFormat="1" x14ac:dyDescent="0.2">
      <c r="A1165" s="17"/>
      <c r="B1165" s="17"/>
      <c r="C1165" s="17"/>
      <c r="D1165" s="17"/>
      <c r="I1165" s="17"/>
      <c r="W1165" s="49"/>
      <c r="X1165" s="17"/>
    </row>
    <row r="1166" spans="1:24" s="16" customFormat="1" x14ac:dyDescent="0.2">
      <c r="A1166" s="17"/>
      <c r="B1166" s="17"/>
      <c r="C1166" s="17"/>
      <c r="D1166" s="17"/>
      <c r="I1166" s="17"/>
      <c r="W1166" s="49"/>
      <c r="X1166" s="17"/>
    </row>
    <row r="1167" spans="1:24" s="16" customFormat="1" x14ac:dyDescent="0.2">
      <c r="A1167" s="17"/>
      <c r="B1167" s="17"/>
      <c r="C1167" s="17"/>
      <c r="D1167" s="17"/>
      <c r="I1167" s="17"/>
      <c r="W1167" s="49"/>
      <c r="X1167" s="17"/>
    </row>
    <row r="1168" spans="1:24" s="16" customFormat="1" x14ac:dyDescent="0.2">
      <c r="A1168" s="17"/>
      <c r="B1168" s="17"/>
      <c r="C1168" s="17"/>
      <c r="D1168" s="17"/>
      <c r="I1168" s="17"/>
      <c r="W1168" s="49"/>
      <c r="X1168" s="17"/>
    </row>
    <row r="1169" spans="1:24" s="16" customFormat="1" x14ac:dyDescent="0.2">
      <c r="A1169" s="17"/>
      <c r="B1169" s="17"/>
      <c r="C1169" s="17"/>
      <c r="D1169" s="17"/>
      <c r="I1169" s="17"/>
      <c r="W1169" s="49"/>
      <c r="X1169" s="17"/>
    </row>
    <row r="1170" spans="1:24" s="16" customFormat="1" x14ac:dyDescent="0.2">
      <c r="A1170" s="17"/>
      <c r="B1170" s="17"/>
      <c r="C1170" s="17"/>
      <c r="D1170" s="17"/>
      <c r="I1170" s="17"/>
      <c r="W1170" s="49"/>
      <c r="X1170" s="17"/>
    </row>
    <row r="1171" spans="1:24" s="16" customFormat="1" x14ac:dyDescent="0.2">
      <c r="A1171" s="17"/>
      <c r="B1171" s="17"/>
      <c r="C1171" s="17"/>
      <c r="D1171" s="17"/>
      <c r="I1171" s="17"/>
      <c r="W1171" s="49"/>
      <c r="X1171" s="17"/>
    </row>
    <row r="1172" spans="1:24" s="16" customFormat="1" x14ac:dyDescent="0.2">
      <c r="A1172" s="17"/>
      <c r="B1172" s="17"/>
      <c r="C1172" s="17"/>
      <c r="D1172" s="17"/>
      <c r="I1172" s="17"/>
      <c r="W1172" s="49"/>
      <c r="X1172" s="17"/>
    </row>
    <row r="1173" spans="1:24" s="16" customFormat="1" x14ac:dyDescent="0.2">
      <c r="A1173" s="17"/>
      <c r="B1173" s="17"/>
      <c r="C1173" s="17"/>
      <c r="D1173" s="17"/>
      <c r="I1173" s="17"/>
      <c r="W1173" s="49"/>
      <c r="X1173" s="17"/>
    </row>
    <row r="1174" spans="1:24" s="16" customFormat="1" x14ac:dyDescent="0.2">
      <c r="A1174" s="17"/>
      <c r="B1174" s="17"/>
      <c r="C1174" s="17"/>
      <c r="D1174" s="17"/>
      <c r="I1174" s="17"/>
      <c r="W1174" s="49"/>
      <c r="X1174" s="17"/>
    </row>
    <row r="1175" spans="1:24" s="16" customFormat="1" x14ac:dyDescent="0.2">
      <c r="A1175" s="17"/>
      <c r="B1175" s="17"/>
      <c r="C1175" s="17"/>
      <c r="D1175" s="17"/>
      <c r="I1175" s="17"/>
      <c r="W1175" s="49"/>
      <c r="X1175" s="17"/>
    </row>
    <row r="1176" spans="1:24" s="16" customFormat="1" x14ac:dyDescent="0.2">
      <c r="A1176" s="17"/>
      <c r="B1176" s="17"/>
      <c r="C1176" s="17"/>
      <c r="D1176" s="17"/>
      <c r="I1176" s="17"/>
      <c r="W1176" s="49"/>
      <c r="X1176" s="17"/>
    </row>
    <row r="1177" spans="1:24" s="16" customFormat="1" x14ac:dyDescent="0.2">
      <c r="A1177" s="17"/>
      <c r="B1177" s="17"/>
      <c r="C1177" s="17"/>
      <c r="D1177" s="17"/>
      <c r="I1177" s="17"/>
      <c r="W1177" s="49"/>
      <c r="X1177" s="17"/>
    </row>
    <row r="1178" spans="1:24" s="16" customFormat="1" x14ac:dyDescent="0.2">
      <c r="A1178" s="17"/>
      <c r="B1178" s="17"/>
      <c r="C1178" s="17"/>
      <c r="D1178" s="17"/>
      <c r="I1178" s="17"/>
      <c r="W1178" s="49"/>
      <c r="X1178" s="17"/>
    </row>
    <row r="1179" spans="1:24" s="16" customFormat="1" x14ac:dyDescent="0.2">
      <c r="A1179" s="17"/>
      <c r="B1179" s="17"/>
      <c r="C1179" s="17"/>
      <c r="D1179" s="17"/>
      <c r="I1179" s="17"/>
      <c r="W1179" s="49"/>
      <c r="X1179" s="17"/>
    </row>
    <row r="1180" spans="1:24" s="16" customFormat="1" x14ac:dyDescent="0.2">
      <c r="A1180" s="17"/>
      <c r="B1180" s="17"/>
      <c r="C1180" s="17"/>
      <c r="D1180" s="17"/>
      <c r="I1180" s="17"/>
      <c r="W1180" s="49"/>
      <c r="X1180" s="17"/>
    </row>
    <row r="1181" spans="1:24" s="16" customFormat="1" x14ac:dyDescent="0.2">
      <c r="A1181" s="17"/>
      <c r="B1181" s="17"/>
      <c r="C1181" s="17"/>
      <c r="D1181" s="17"/>
      <c r="I1181" s="17"/>
      <c r="W1181" s="49"/>
      <c r="X1181" s="17"/>
    </row>
    <row r="1182" spans="1:24" s="16" customFormat="1" x14ac:dyDescent="0.2">
      <c r="A1182" s="17"/>
      <c r="B1182" s="17"/>
      <c r="C1182" s="17"/>
      <c r="D1182" s="17"/>
      <c r="I1182" s="17"/>
      <c r="W1182" s="49"/>
      <c r="X1182" s="17"/>
    </row>
    <row r="1183" spans="1:24" s="16" customFormat="1" x14ac:dyDescent="0.2">
      <c r="A1183" s="17"/>
      <c r="B1183" s="17"/>
      <c r="C1183" s="17"/>
      <c r="D1183" s="17"/>
      <c r="I1183" s="17"/>
      <c r="W1183" s="49"/>
      <c r="X1183" s="17"/>
    </row>
    <row r="1184" spans="1:24" s="16" customFormat="1" x14ac:dyDescent="0.2">
      <c r="A1184" s="17"/>
      <c r="B1184" s="17"/>
      <c r="C1184" s="17"/>
      <c r="D1184" s="17"/>
      <c r="I1184" s="17"/>
      <c r="W1184" s="49"/>
      <c r="X1184" s="17"/>
    </row>
    <row r="1185" spans="1:24" s="16" customFormat="1" x14ac:dyDescent="0.2">
      <c r="A1185" s="17"/>
      <c r="B1185" s="17"/>
      <c r="C1185" s="17"/>
      <c r="D1185" s="17"/>
      <c r="I1185" s="17"/>
      <c r="W1185" s="49"/>
      <c r="X1185" s="17"/>
    </row>
    <row r="1186" spans="1:24" s="16" customFormat="1" x14ac:dyDescent="0.2">
      <c r="A1186" s="17"/>
      <c r="B1186" s="17"/>
      <c r="C1186" s="17"/>
      <c r="D1186" s="17"/>
      <c r="I1186" s="17"/>
      <c r="W1186" s="49"/>
      <c r="X1186" s="17"/>
    </row>
    <row r="1187" spans="1:24" s="16" customFormat="1" x14ac:dyDescent="0.2">
      <c r="A1187" s="17"/>
      <c r="B1187" s="17"/>
      <c r="C1187" s="17"/>
      <c r="D1187" s="17"/>
      <c r="I1187" s="17"/>
      <c r="W1187" s="49"/>
      <c r="X1187" s="17"/>
    </row>
    <row r="1188" spans="1:24" s="16" customFormat="1" x14ac:dyDescent="0.2">
      <c r="A1188" s="17"/>
      <c r="B1188" s="17"/>
      <c r="C1188" s="17"/>
      <c r="D1188" s="17"/>
      <c r="I1188" s="17"/>
      <c r="W1188" s="49"/>
      <c r="X1188" s="17"/>
    </row>
    <row r="1189" spans="1:24" s="16" customFormat="1" x14ac:dyDescent="0.2">
      <c r="A1189" s="17"/>
      <c r="B1189" s="17"/>
      <c r="C1189" s="17"/>
      <c r="D1189" s="17"/>
      <c r="I1189" s="17"/>
      <c r="W1189" s="49"/>
      <c r="X1189" s="17"/>
    </row>
    <row r="1190" spans="1:24" s="16" customFormat="1" x14ac:dyDescent="0.2">
      <c r="A1190" s="17"/>
      <c r="B1190" s="17"/>
      <c r="C1190" s="17"/>
      <c r="D1190" s="17"/>
      <c r="I1190" s="17"/>
      <c r="W1190" s="49"/>
      <c r="X1190" s="17"/>
    </row>
    <row r="1191" spans="1:24" s="16" customFormat="1" x14ac:dyDescent="0.2">
      <c r="A1191" s="17"/>
      <c r="B1191" s="17"/>
      <c r="C1191" s="17"/>
      <c r="D1191" s="17"/>
      <c r="I1191" s="17"/>
      <c r="W1191" s="49"/>
      <c r="X1191" s="17"/>
    </row>
    <row r="1192" spans="1:24" s="16" customFormat="1" x14ac:dyDescent="0.2">
      <c r="A1192" s="17"/>
      <c r="B1192" s="17"/>
      <c r="C1192" s="17"/>
      <c r="D1192" s="17"/>
      <c r="I1192" s="17"/>
      <c r="W1192" s="49"/>
      <c r="X1192" s="17"/>
    </row>
    <row r="1193" spans="1:24" s="16" customFormat="1" x14ac:dyDescent="0.2">
      <c r="A1193" s="17"/>
      <c r="B1193" s="17"/>
      <c r="C1193" s="17"/>
      <c r="D1193" s="17"/>
      <c r="I1193" s="17"/>
      <c r="W1193" s="49"/>
      <c r="X1193" s="17"/>
    </row>
    <row r="1194" spans="1:24" s="16" customFormat="1" x14ac:dyDescent="0.2">
      <c r="A1194" s="17"/>
      <c r="B1194" s="17"/>
      <c r="C1194" s="17"/>
      <c r="D1194" s="17"/>
      <c r="I1194" s="17"/>
      <c r="W1194" s="49"/>
      <c r="X1194" s="17"/>
    </row>
    <row r="1195" spans="1:24" s="16" customFormat="1" x14ac:dyDescent="0.2">
      <c r="A1195" s="17"/>
      <c r="B1195" s="17"/>
      <c r="C1195" s="17"/>
      <c r="D1195" s="17"/>
      <c r="I1195" s="17"/>
      <c r="W1195" s="49"/>
      <c r="X1195" s="17"/>
    </row>
    <row r="1196" spans="1:24" s="16" customFormat="1" x14ac:dyDescent="0.2">
      <c r="A1196" s="17"/>
      <c r="B1196" s="17"/>
      <c r="C1196" s="17"/>
      <c r="D1196" s="17"/>
      <c r="I1196" s="17"/>
      <c r="W1196" s="49"/>
      <c r="X1196" s="17"/>
    </row>
    <row r="1197" spans="1:24" s="16" customFormat="1" x14ac:dyDescent="0.2">
      <c r="A1197" s="17"/>
      <c r="B1197" s="17"/>
      <c r="C1197" s="17"/>
      <c r="D1197" s="17"/>
      <c r="I1197" s="17"/>
      <c r="W1197" s="49"/>
      <c r="X1197" s="17"/>
    </row>
    <row r="1198" spans="1:24" s="16" customFormat="1" x14ac:dyDescent="0.2">
      <c r="A1198" s="17"/>
      <c r="B1198" s="17"/>
      <c r="C1198" s="17"/>
      <c r="D1198" s="17"/>
      <c r="I1198" s="17"/>
      <c r="W1198" s="49"/>
      <c r="X1198" s="17"/>
    </row>
    <row r="1199" spans="1:24" s="16" customFormat="1" x14ac:dyDescent="0.2">
      <c r="A1199" s="17"/>
      <c r="B1199" s="17"/>
      <c r="C1199" s="17"/>
      <c r="D1199" s="17"/>
      <c r="I1199" s="17"/>
      <c r="W1199" s="49"/>
      <c r="X1199" s="17"/>
    </row>
    <row r="1200" spans="1:24" s="16" customFormat="1" x14ac:dyDescent="0.2">
      <c r="A1200" s="17"/>
      <c r="B1200" s="17"/>
      <c r="C1200" s="17"/>
      <c r="D1200" s="17"/>
      <c r="I1200" s="17"/>
      <c r="W1200" s="49"/>
      <c r="X1200" s="17"/>
    </row>
    <row r="1201" spans="1:24" s="16" customFormat="1" x14ac:dyDescent="0.2">
      <c r="A1201" s="17"/>
      <c r="B1201" s="17"/>
      <c r="C1201" s="17"/>
      <c r="D1201" s="17"/>
      <c r="I1201" s="17"/>
      <c r="W1201" s="49"/>
      <c r="X1201" s="17"/>
    </row>
    <row r="1202" spans="1:24" s="16" customFormat="1" x14ac:dyDescent="0.2">
      <c r="A1202" s="17"/>
      <c r="B1202" s="17"/>
      <c r="C1202" s="17"/>
      <c r="D1202" s="17"/>
      <c r="I1202" s="17"/>
      <c r="W1202" s="49"/>
      <c r="X1202" s="17"/>
    </row>
    <row r="1203" spans="1:24" s="16" customFormat="1" x14ac:dyDescent="0.2">
      <c r="A1203" s="17"/>
      <c r="B1203" s="17"/>
      <c r="C1203" s="17"/>
      <c r="D1203" s="17"/>
      <c r="I1203" s="17"/>
      <c r="W1203" s="49"/>
      <c r="X1203" s="17"/>
    </row>
    <row r="1204" spans="1:24" s="16" customFormat="1" x14ac:dyDescent="0.2">
      <c r="A1204" s="17"/>
      <c r="B1204" s="17"/>
      <c r="C1204" s="17"/>
      <c r="D1204" s="17"/>
      <c r="I1204" s="17"/>
      <c r="W1204" s="49"/>
      <c r="X1204" s="17"/>
    </row>
    <row r="1205" spans="1:24" s="16" customFormat="1" x14ac:dyDescent="0.2">
      <c r="A1205" s="17"/>
      <c r="B1205" s="17"/>
      <c r="C1205" s="17"/>
      <c r="D1205" s="17"/>
      <c r="I1205" s="17"/>
      <c r="W1205" s="49"/>
      <c r="X1205" s="17"/>
    </row>
    <row r="1206" spans="1:24" s="16" customFormat="1" x14ac:dyDescent="0.2">
      <c r="A1206" s="17"/>
      <c r="B1206" s="17"/>
      <c r="C1206" s="17"/>
      <c r="D1206" s="17"/>
      <c r="I1206" s="17"/>
      <c r="W1206" s="49"/>
      <c r="X1206" s="17"/>
    </row>
    <row r="1207" spans="1:24" s="16" customFormat="1" x14ac:dyDescent="0.2">
      <c r="A1207" s="17"/>
      <c r="B1207" s="17"/>
      <c r="C1207" s="17"/>
      <c r="D1207" s="17"/>
      <c r="I1207" s="17"/>
      <c r="W1207" s="49"/>
      <c r="X1207" s="17"/>
    </row>
    <row r="1208" spans="1:24" s="16" customFormat="1" x14ac:dyDescent="0.2">
      <c r="A1208" s="17"/>
      <c r="B1208" s="17"/>
      <c r="C1208" s="17"/>
      <c r="D1208" s="17"/>
      <c r="I1208" s="17"/>
      <c r="W1208" s="49"/>
      <c r="X1208" s="17"/>
    </row>
    <row r="1209" spans="1:24" s="16" customFormat="1" x14ac:dyDescent="0.2">
      <c r="A1209" s="17"/>
      <c r="B1209" s="17"/>
      <c r="C1209" s="17"/>
      <c r="D1209" s="17"/>
      <c r="I1209" s="17"/>
      <c r="W1209" s="49"/>
      <c r="X1209" s="17"/>
    </row>
    <row r="1210" spans="1:24" s="16" customFormat="1" x14ac:dyDescent="0.2">
      <c r="A1210" s="17"/>
      <c r="B1210" s="17"/>
      <c r="C1210" s="17"/>
      <c r="D1210" s="17"/>
      <c r="I1210" s="17"/>
      <c r="W1210" s="49"/>
      <c r="X1210" s="17"/>
    </row>
    <row r="1211" spans="1:24" s="16" customFormat="1" x14ac:dyDescent="0.2">
      <c r="A1211" s="17"/>
      <c r="B1211" s="17"/>
      <c r="C1211" s="17"/>
      <c r="D1211" s="17"/>
      <c r="I1211" s="17"/>
      <c r="W1211" s="49"/>
      <c r="X1211" s="17"/>
    </row>
    <row r="1212" spans="1:24" s="16" customFormat="1" x14ac:dyDescent="0.2">
      <c r="A1212" s="17"/>
      <c r="B1212" s="17"/>
      <c r="C1212" s="17"/>
      <c r="D1212" s="17"/>
      <c r="I1212" s="17"/>
      <c r="W1212" s="49"/>
      <c r="X1212" s="17"/>
    </row>
    <row r="1213" spans="1:24" s="16" customFormat="1" x14ac:dyDescent="0.2">
      <c r="A1213" s="17"/>
      <c r="B1213" s="17"/>
      <c r="C1213" s="17"/>
      <c r="D1213" s="17"/>
      <c r="I1213" s="17"/>
      <c r="W1213" s="49"/>
      <c r="X1213" s="17"/>
    </row>
    <row r="1214" spans="1:24" s="16" customFormat="1" x14ac:dyDescent="0.2">
      <c r="A1214" s="17"/>
      <c r="B1214" s="17"/>
      <c r="C1214" s="17"/>
      <c r="D1214" s="17"/>
      <c r="I1214" s="17"/>
      <c r="W1214" s="49"/>
      <c r="X1214" s="17"/>
    </row>
    <row r="1215" spans="1:24" s="16" customFormat="1" x14ac:dyDescent="0.2">
      <c r="A1215" s="17"/>
      <c r="B1215" s="17"/>
      <c r="C1215" s="17"/>
      <c r="D1215" s="17"/>
      <c r="I1215" s="17"/>
      <c r="W1215" s="49"/>
      <c r="X1215" s="17"/>
    </row>
    <row r="1216" spans="1:24" s="16" customFormat="1" x14ac:dyDescent="0.2">
      <c r="A1216" s="17"/>
      <c r="B1216" s="17"/>
      <c r="C1216" s="17"/>
      <c r="D1216" s="17"/>
      <c r="I1216" s="17"/>
      <c r="W1216" s="49"/>
      <c r="X1216" s="17"/>
    </row>
    <row r="1217" spans="1:24" s="16" customFormat="1" x14ac:dyDescent="0.2">
      <c r="A1217" s="17"/>
      <c r="B1217" s="17"/>
      <c r="C1217" s="17"/>
      <c r="D1217" s="17"/>
      <c r="I1217" s="17"/>
      <c r="W1217" s="49"/>
      <c r="X1217" s="17"/>
    </row>
    <row r="1218" spans="1:24" s="16" customFormat="1" x14ac:dyDescent="0.2">
      <c r="A1218" s="17"/>
      <c r="B1218" s="17"/>
      <c r="C1218" s="17"/>
      <c r="D1218" s="17"/>
      <c r="I1218" s="17"/>
      <c r="W1218" s="49"/>
      <c r="X1218" s="17"/>
    </row>
    <row r="1219" spans="1:24" s="16" customFormat="1" x14ac:dyDescent="0.2">
      <c r="A1219" s="17"/>
      <c r="B1219" s="17"/>
      <c r="C1219" s="17"/>
      <c r="D1219" s="17"/>
      <c r="I1219" s="17"/>
      <c r="W1219" s="49"/>
      <c r="X1219" s="17"/>
    </row>
    <row r="1220" spans="1:24" s="16" customFormat="1" x14ac:dyDescent="0.2">
      <c r="A1220" s="17"/>
      <c r="B1220" s="17"/>
      <c r="C1220" s="17"/>
      <c r="D1220" s="17"/>
      <c r="I1220" s="17"/>
      <c r="W1220" s="49"/>
      <c r="X1220" s="17"/>
    </row>
    <row r="1221" spans="1:24" s="16" customFormat="1" x14ac:dyDescent="0.2">
      <c r="A1221" s="17"/>
      <c r="B1221" s="17"/>
      <c r="C1221" s="17"/>
      <c r="D1221" s="17"/>
      <c r="I1221" s="17"/>
      <c r="W1221" s="49"/>
      <c r="X1221" s="17"/>
    </row>
    <row r="1222" spans="1:24" s="16" customFormat="1" x14ac:dyDescent="0.2">
      <c r="A1222" s="17"/>
      <c r="B1222" s="17"/>
      <c r="C1222" s="17"/>
      <c r="D1222" s="17"/>
      <c r="I1222" s="17"/>
      <c r="W1222" s="49"/>
      <c r="X1222" s="17"/>
    </row>
    <row r="1223" spans="1:24" s="16" customFormat="1" x14ac:dyDescent="0.2">
      <c r="A1223" s="17"/>
      <c r="B1223" s="17"/>
      <c r="C1223" s="17"/>
      <c r="D1223" s="17"/>
      <c r="I1223" s="17"/>
      <c r="W1223" s="49"/>
      <c r="X1223" s="17"/>
    </row>
    <row r="1224" spans="1:24" s="16" customFormat="1" x14ac:dyDescent="0.2">
      <c r="A1224" s="17"/>
      <c r="B1224" s="17"/>
      <c r="C1224" s="17"/>
      <c r="D1224" s="17"/>
      <c r="I1224" s="17"/>
      <c r="W1224" s="49"/>
      <c r="X1224" s="17"/>
    </row>
    <row r="1225" spans="1:24" s="16" customFormat="1" x14ac:dyDescent="0.2">
      <c r="A1225" s="17"/>
      <c r="B1225" s="17"/>
      <c r="C1225" s="17"/>
      <c r="D1225" s="17"/>
      <c r="I1225" s="17"/>
      <c r="W1225" s="49"/>
      <c r="X1225" s="17"/>
    </row>
    <row r="1226" spans="1:24" s="16" customFormat="1" x14ac:dyDescent="0.2">
      <c r="A1226" s="17"/>
      <c r="B1226" s="17"/>
      <c r="C1226" s="17"/>
      <c r="D1226" s="17"/>
      <c r="I1226" s="17"/>
      <c r="W1226" s="49"/>
      <c r="X1226" s="17"/>
    </row>
    <row r="1227" spans="1:24" s="16" customFormat="1" x14ac:dyDescent="0.2">
      <c r="A1227" s="17"/>
      <c r="B1227" s="17"/>
      <c r="C1227" s="17"/>
      <c r="D1227" s="17"/>
      <c r="I1227" s="17"/>
      <c r="W1227" s="49"/>
      <c r="X1227" s="17"/>
    </row>
    <row r="1228" spans="1:24" s="16" customFormat="1" x14ac:dyDescent="0.2">
      <c r="A1228" s="17"/>
      <c r="B1228" s="17"/>
      <c r="C1228" s="17"/>
      <c r="D1228" s="17"/>
      <c r="I1228" s="17"/>
      <c r="W1228" s="49"/>
      <c r="X1228" s="17"/>
    </row>
    <row r="1229" spans="1:24" s="16" customFormat="1" x14ac:dyDescent="0.2">
      <c r="A1229" s="17"/>
      <c r="B1229" s="17"/>
      <c r="C1229" s="17"/>
      <c r="D1229" s="17"/>
      <c r="I1229" s="17"/>
      <c r="W1229" s="49"/>
      <c r="X1229" s="17"/>
    </row>
    <row r="1230" spans="1:24" s="16" customFormat="1" x14ac:dyDescent="0.2">
      <c r="A1230" s="17"/>
      <c r="B1230" s="17"/>
      <c r="C1230" s="17"/>
      <c r="D1230" s="17"/>
      <c r="I1230" s="17"/>
      <c r="W1230" s="49"/>
      <c r="X1230" s="17"/>
    </row>
    <row r="1231" spans="1:24" s="16" customFormat="1" x14ac:dyDescent="0.2">
      <c r="A1231" s="17"/>
      <c r="B1231" s="17"/>
      <c r="C1231" s="17"/>
      <c r="D1231" s="17"/>
      <c r="I1231" s="17"/>
      <c r="W1231" s="49"/>
      <c r="X1231" s="17"/>
    </row>
    <row r="1232" spans="1:24" s="16" customFormat="1" x14ac:dyDescent="0.2">
      <c r="A1232" s="17"/>
      <c r="B1232" s="17"/>
      <c r="C1232" s="17"/>
      <c r="D1232" s="17"/>
      <c r="I1232" s="17"/>
      <c r="W1232" s="49"/>
      <c r="X1232" s="17"/>
    </row>
    <row r="1233" spans="1:24" s="16" customFormat="1" x14ac:dyDescent="0.2">
      <c r="A1233" s="17"/>
      <c r="B1233" s="17"/>
      <c r="C1233" s="17"/>
      <c r="D1233" s="17"/>
      <c r="I1233" s="17"/>
      <c r="W1233" s="49"/>
      <c r="X1233" s="17"/>
    </row>
    <row r="1234" spans="1:24" s="16" customFormat="1" x14ac:dyDescent="0.2">
      <c r="A1234" s="17"/>
      <c r="B1234" s="17"/>
      <c r="C1234" s="17"/>
      <c r="D1234" s="17"/>
      <c r="I1234" s="17"/>
      <c r="W1234" s="49"/>
      <c r="X1234" s="17"/>
    </row>
    <row r="1235" spans="1:24" s="16" customFormat="1" x14ac:dyDescent="0.2">
      <c r="A1235" s="17"/>
      <c r="B1235" s="17"/>
      <c r="C1235" s="17"/>
      <c r="D1235" s="17"/>
      <c r="I1235" s="17"/>
      <c r="W1235" s="49"/>
      <c r="X1235" s="17"/>
    </row>
    <row r="1236" spans="1:24" s="16" customFormat="1" x14ac:dyDescent="0.2">
      <c r="A1236" s="17"/>
      <c r="B1236" s="17"/>
      <c r="C1236" s="17"/>
      <c r="D1236" s="17"/>
      <c r="I1236" s="17"/>
      <c r="W1236" s="49"/>
      <c r="X1236" s="17"/>
    </row>
    <row r="1237" spans="1:24" s="16" customFormat="1" x14ac:dyDescent="0.2">
      <c r="A1237" s="17"/>
      <c r="B1237" s="17"/>
      <c r="C1237" s="17"/>
      <c r="D1237" s="17"/>
      <c r="I1237" s="17"/>
      <c r="W1237" s="49"/>
      <c r="X1237" s="17"/>
    </row>
    <row r="1238" spans="1:24" s="16" customFormat="1" x14ac:dyDescent="0.2">
      <c r="A1238" s="17"/>
      <c r="B1238" s="17"/>
      <c r="C1238" s="17"/>
      <c r="D1238" s="17"/>
      <c r="I1238" s="17"/>
      <c r="W1238" s="49"/>
      <c r="X1238" s="17"/>
    </row>
    <row r="1239" spans="1:24" s="16" customFormat="1" x14ac:dyDescent="0.2">
      <c r="A1239" s="17"/>
      <c r="B1239" s="17"/>
      <c r="C1239" s="17"/>
      <c r="D1239" s="17"/>
      <c r="I1239" s="17"/>
      <c r="W1239" s="49"/>
      <c r="X1239" s="17"/>
    </row>
    <row r="1240" spans="1:24" s="16" customFormat="1" x14ac:dyDescent="0.2">
      <c r="A1240" s="17"/>
      <c r="B1240" s="17"/>
      <c r="C1240" s="17"/>
      <c r="D1240" s="17"/>
      <c r="I1240" s="17"/>
      <c r="W1240" s="49"/>
      <c r="X1240" s="17"/>
    </row>
    <row r="1241" spans="1:24" s="16" customFormat="1" x14ac:dyDescent="0.2">
      <c r="A1241" s="17"/>
      <c r="B1241" s="17"/>
      <c r="C1241" s="17"/>
      <c r="D1241" s="17"/>
      <c r="I1241" s="17"/>
      <c r="W1241" s="49"/>
      <c r="X1241" s="17"/>
    </row>
    <row r="1242" spans="1:24" s="16" customFormat="1" x14ac:dyDescent="0.2">
      <c r="A1242" s="17"/>
      <c r="B1242" s="17"/>
      <c r="C1242" s="17"/>
      <c r="D1242" s="17"/>
      <c r="I1242" s="17"/>
      <c r="W1242" s="49"/>
      <c r="X1242" s="17"/>
    </row>
    <row r="1243" spans="1:24" s="16" customFormat="1" x14ac:dyDescent="0.2">
      <c r="A1243" s="17"/>
      <c r="B1243" s="17"/>
      <c r="C1243" s="17"/>
      <c r="D1243" s="17"/>
      <c r="I1243" s="17"/>
      <c r="W1243" s="49"/>
      <c r="X1243" s="17"/>
    </row>
    <row r="1244" spans="1:24" s="16" customFormat="1" x14ac:dyDescent="0.2">
      <c r="A1244" s="17"/>
      <c r="B1244" s="17"/>
      <c r="C1244" s="17"/>
      <c r="D1244" s="17"/>
      <c r="I1244" s="17"/>
      <c r="W1244" s="49"/>
      <c r="X1244" s="17"/>
    </row>
    <row r="1245" spans="1:24" s="16" customFormat="1" x14ac:dyDescent="0.2">
      <c r="A1245" s="17"/>
      <c r="B1245" s="17"/>
      <c r="C1245" s="17"/>
      <c r="D1245" s="17"/>
      <c r="I1245" s="17"/>
      <c r="W1245" s="49"/>
      <c r="X1245" s="17"/>
    </row>
    <row r="1246" spans="1:24" s="16" customFormat="1" x14ac:dyDescent="0.2">
      <c r="A1246" s="17"/>
      <c r="B1246" s="17"/>
      <c r="C1246" s="17"/>
      <c r="D1246" s="17"/>
      <c r="I1246" s="17"/>
      <c r="W1246" s="49"/>
      <c r="X1246" s="17"/>
    </row>
    <row r="1247" spans="1:24" s="16" customFormat="1" x14ac:dyDescent="0.2">
      <c r="A1247" s="17"/>
      <c r="B1247" s="17"/>
      <c r="C1247" s="17"/>
      <c r="D1247" s="17"/>
      <c r="I1247" s="17"/>
      <c r="W1247" s="49"/>
      <c r="X1247" s="17"/>
    </row>
    <row r="1248" spans="1:24" s="16" customFormat="1" x14ac:dyDescent="0.2">
      <c r="A1248" s="17"/>
      <c r="B1248" s="17"/>
      <c r="C1248" s="17"/>
      <c r="D1248" s="17"/>
      <c r="I1248" s="17"/>
      <c r="W1248" s="49"/>
      <c r="X1248" s="17"/>
    </row>
    <row r="1249" spans="1:24" s="16" customFormat="1" x14ac:dyDescent="0.2">
      <c r="A1249" s="17"/>
      <c r="B1249" s="17"/>
      <c r="C1249" s="17"/>
      <c r="D1249" s="17"/>
      <c r="I1249" s="17"/>
      <c r="W1249" s="49"/>
      <c r="X1249" s="17"/>
    </row>
    <row r="1250" spans="1:24" s="16" customFormat="1" x14ac:dyDescent="0.2">
      <c r="A1250" s="17"/>
      <c r="B1250" s="17"/>
      <c r="C1250" s="17"/>
      <c r="D1250" s="17"/>
      <c r="I1250" s="17"/>
      <c r="W1250" s="49"/>
      <c r="X1250" s="17"/>
    </row>
    <row r="1251" spans="1:24" s="16" customFormat="1" x14ac:dyDescent="0.2">
      <c r="A1251" s="17"/>
      <c r="B1251" s="17"/>
      <c r="C1251" s="17"/>
      <c r="D1251" s="17"/>
      <c r="I1251" s="17"/>
      <c r="W1251" s="49"/>
      <c r="X1251" s="17"/>
    </row>
    <row r="1252" spans="1:24" s="16" customFormat="1" x14ac:dyDescent="0.2">
      <c r="A1252" s="17"/>
      <c r="B1252" s="17"/>
      <c r="C1252" s="17"/>
      <c r="D1252" s="17"/>
      <c r="I1252" s="17"/>
      <c r="W1252" s="49"/>
      <c r="X1252" s="17"/>
    </row>
    <row r="1253" spans="1:24" s="16" customFormat="1" x14ac:dyDescent="0.2">
      <c r="A1253" s="17"/>
      <c r="B1253" s="17"/>
      <c r="C1253" s="17"/>
      <c r="D1253" s="17"/>
      <c r="I1253" s="17"/>
      <c r="W1253" s="49"/>
      <c r="X1253" s="17"/>
    </row>
    <row r="1254" spans="1:24" s="16" customFormat="1" x14ac:dyDescent="0.2">
      <c r="A1254" s="17"/>
      <c r="B1254" s="17"/>
      <c r="C1254" s="17"/>
      <c r="D1254" s="17"/>
      <c r="I1254" s="17"/>
      <c r="W1254" s="49"/>
      <c r="X1254" s="17"/>
    </row>
    <row r="1255" spans="1:24" s="16" customFormat="1" x14ac:dyDescent="0.2">
      <c r="A1255" s="17"/>
      <c r="B1255" s="17"/>
      <c r="C1255" s="17"/>
      <c r="D1255" s="17"/>
      <c r="I1255" s="17"/>
      <c r="W1255" s="49"/>
      <c r="X1255" s="17"/>
    </row>
    <row r="1256" spans="1:24" s="16" customFormat="1" x14ac:dyDescent="0.2">
      <c r="A1256" s="17"/>
      <c r="B1256" s="17"/>
      <c r="C1256" s="17"/>
      <c r="D1256" s="17"/>
      <c r="I1256" s="17"/>
      <c r="W1256" s="49"/>
      <c r="X1256" s="17"/>
    </row>
    <row r="1257" spans="1:24" s="16" customFormat="1" x14ac:dyDescent="0.2">
      <c r="A1257" s="17"/>
      <c r="B1257" s="17"/>
      <c r="C1257" s="17"/>
      <c r="D1257" s="17"/>
      <c r="I1257" s="17"/>
      <c r="W1257" s="49"/>
      <c r="X1257" s="17"/>
    </row>
    <row r="1258" spans="1:24" s="16" customFormat="1" x14ac:dyDescent="0.2">
      <c r="A1258" s="17"/>
      <c r="B1258" s="17"/>
      <c r="C1258" s="17"/>
      <c r="D1258" s="17"/>
      <c r="I1258" s="17"/>
      <c r="W1258" s="49"/>
      <c r="X1258" s="17"/>
    </row>
    <row r="1259" spans="1:24" s="16" customFormat="1" x14ac:dyDescent="0.2">
      <c r="A1259" s="17"/>
      <c r="B1259" s="17"/>
      <c r="C1259" s="17"/>
      <c r="D1259" s="17"/>
      <c r="I1259" s="17"/>
      <c r="W1259" s="49"/>
      <c r="X1259" s="17"/>
    </row>
    <row r="1260" spans="1:24" s="16" customFormat="1" x14ac:dyDescent="0.2">
      <c r="A1260" s="17"/>
      <c r="B1260" s="17"/>
      <c r="C1260" s="17"/>
      <c r="D1260" s="17"/>
      <c r="I1260" s="17"/>
      <c r="W1260" s="49"/>
      <c r="X1260" s="17"/>
    </row>
    <row r="1261" spans="1:24" s="16" customFormat="1" x14ac:dyDescent="0.2">
      <c r="A1261" s="17"/>
      <c r="B1261" s="17"/>
      <c r="C1261" s="17"/>
      <c r="D1261" s="17"/>
      <c r="I1261" s="17"/>
      <c r="W1261" s="49"/>
      <c r="X1261" s="17"/>
    </row>
    <row r="1262" spans="1:24" s="16" customFormat="1" x14ac:dyDescent="0.2">
      <c r="A1262" s="17"/>
      <c r="B1262" s="17"/>
      <c r="C1262" s="17"/>
      <c r="D1262" s="17"/>
      <c r="I1262" s="17"/>
      <c r="W1262" s="49"/>
      <c r="X1262" s="17"/>
    </row>
    <row r="1263" spans="1:24" s="16" customFormat="1" x14ac:dyDescent="0.2">
      <c r="A1263" s="17"/>
      <c r="B1263" s="17"/>
      <c r="C1263" s="17"/>
      <c r="D1263" s="17"/>
      <c r="I1263" s="17"/>
      <c r="W1263" s="49"/>
      <c r="X1263" s="17"/>
    </row>
    <row r="1264" spans="1:24" s="16" customFormat="1" x14ac:dyDescent="0.2">
      <c r="A1264" s="17"/>
      <c r="B1264" s="17"/>
      <c r="C1264" s="17"/>
      <c r="D1264" s="17"/>
      <c r="I1264" s="17"/>
      <c r="W1264" s="49"/>
      <c r="X1264" s="17"/>
    </row>
    <row r="1265" spans="1:24" s="16" customFormat="1" x14ac:dyDescent="0.2">
      <c r="A1265" s="17"/>
      <c r="B1265" s="17"/>
      <c r="C1265" s="17"/>
      <c r="D1265" s="17"/>
      <c r="I1265" s="17"/>
      <c r="W1265" s="49"/>
      <c r="X1265" s="17"/>
    </row>
    <row r="1266" spans="1:24" s="16" customFormat="1" x14ac:dyDescent="0.2">
      <c r="A1266" s="17"/>
      <c r="B1266" s="17"/>
      <c r="C1266" s="17"/>
      <c r="D1266" s="17"/>
      <c r="I1266" s="17"/>
      <c r="W1266" s="49"/>
      <c r="X1266" s="17"/>
    </row>
    <row r="1267" spans="1:24" s="16" customFormat="1" x14ac:dyDescent="0.2">
      <c r="A1267" s="17"/>
      <c r="B1267" s="17"/>
      <c r="C1267" s="17"/>
      <c r="D1267" s="17"/>
      <c r="I1267" s="17"/>
      <c r="W1267" s="49"/>
      <c r="X1267" s="17"/>
    </row>
    <row r="1268" spans="1:24" s="16" customFormat="1" x14ac:dyDescent="0.2">
      <c r="A1268" s="17"/>
      <c r="B1268" s="17"/>
      <c r="C1268" s="17"/>
      <c r="D1268" s="17"/>
      <c r="I1268" s="17"/>
      <c r="W1268" s="49"/>
      <c r="X1268" s="17"/>
    </row>
    <row r="1269" spans="1:24" s="16" customFormat="1" x14ac:dyDescent="0.2">
      <c r="A1269" s="17"/>
      <c r="B1269" s="17"/>
      <c r="C1269" s="17"/>
      <c r="D1269" s="17"/>
      <c r="I1269" s="17"/>
      <c r="W1269" s="49"/>
      <c r="X1269" s="17"/>
    </row>
    <row r="1270" spans="1:24" s="16" customFormat="1" x14ac:dyDescent="0.2">
      <c r="A1270" s="17"/>
      <c r="B1270" s="17"/>
      <c r="C1270" s="17"/>
      <c r="D1270" s="17"/>
      <c r="I1270" s="17"/>
      <c r="W1270" s="49"/>
      <c r="X1270" s="17"/>
    </row>
    <row r="1271" spans="1:24" s="16" customFormat="1" x14ac:dyDescent="0.2">
      <c r="A1271" s="17"/>
      <c r="B1271" s="17"/>
      <c r="C1271" s="17"/>
      <c r="D1271" s="17"/>
      <c r="I1271" s="17"/>
      <c r="W1271" s="49"/>
      <c r="X1271" s="17"/>
    </row>
    <row r="1272" spans="1:24" s="16" customFormat="1" x14ac:dyDescent="0.2">
      <c r="A1272" s="17"/>
      <c r="B1272" s="17"/>
      <c r="C1272" s="17"/>
      <c r="D1272" s="17"/>
      <c r="I1272" s="17"/>
      <c r="W1272" s="49"/>
      <c r="X1272" s="17"/>
    </row>
    <row r="1273" spans="1:24" s="16" customFormat="1" x14ac:dyDescent="0.2">
      <c r="A1273" s="17"/>
      <c r="B1273" s="17"/>
      <c r="C1273" s="17"/>
      <c r="D1273" s="17"/>
      <c r="I1273" s="17"/>
      <c r="W1273" s="49"/>
      <c r="X1273" s="17"/>
    </row>
    <row r="1274" spans="1:24" s="16" customFormat="1" x14ac:dyDescent="0.2">
      <c r="A1274" s="17"/>
      <c r="B1274" s="17"/>
      <c r="C1274" s="17"/>
      <c r="D1274" s="17"/>
      <c r="I1274" s="17"/>
      <c r="W1274" s="49"/>
      <c r="X1274" s="17"/>
    </row>
    <row r="1275" spans="1:24" s="16" customFormat="1" x14ac:dyDescent="0.2">
      <c r="A1275" s="17"/>
      <c r="B1275" s="17"/>
      <c r="C1275" s="17"/>
      <c r="D1275" s="17"/>
      <c r="I1275" s="17"/>
      <c r="W1275" s="49"/>
      <c r="X1275" s="17"/>
    </row>
    <row r="1276" spans="1:24" s="16" customFormat="1" x14ac:dyDescent="0.2">
      <c r="A1276" s="17"/>
      <c r="B1276" s="17"/>
      <c r="C1276" s="17"/>
      <c r="D1276" s="17"/>
      <c r="I1276" s="17"/>
      <c r="W1276" s="49"/>
      <c r="X1276" s="17"/>
    </row>
    <row r="1277" spans="1:24" s="16" customFormat="1" x14ac:dyDescent="0.2">
      <c r="A1277" s="17"/>
      <c r="B1277" s="17"/>
      <c r="C1277" s="17"/>
      <c r="D1277" s="17"/>
      <c r="I1277" s="17"/>
      <c r="W1277" s="49"/>
      <c r="X1277" s="17"/>
    </row>
    <row r="1278" spans="1:24" s="16" customFormat="1" x14ac:dyDescent="0.2">
      <c r="A1278" s="17"/>
      <c r="B1278" s="17"/>
      <c r="C1278" s="17"/>
      <c r="D1278" s="17"/>
      <c r="I1278" s="17"/>
      <c r="W1278" s="49"/>
      <c r="X1278" s="17"/>
    </row>
    <row r="1279" spans="1:24" s="16" customFormat="1" x14ac:dyDescent="0.2">
      <c r="A1279" s="17"/>
      <c r="B1279" s="17"/>
      <c r="C1279" s="17"/>
      <c r="D1279" s="17"/>
      <c r="I1279" s="17"/>
      <c r="W1279" s="49"/>
      <c r="X1279" s="17"/>
    </row>
    <row r="1280" spans="1:24" s="16" customFormat="1" x14ac:dyDescent="0.2">
      <c r="A1280" s="17"/>
      <c r="B1280" s="17"/>
      <c r="C1280" s="17"/>
      <c r="D1280" s="17"/>
      <c r="I1280" s="17"/>
      <c r="W1280" s="49"/>
      <c r="X1280" s="17"/>
    </row>
    <row r="1281" spans="1:24" s="16" customFormat="1" x14ac:dyDescent="0.2">
      <c r="A1281" s="17"/>
      <c r="B1281" s="17"/>
      <c r="C1281" s="17"/>
      <c r="D1281" s="17"/>
      <c r="I1281" s="17"/>
      <c r="W1281" s="49"/>
      <c r="X1281" s="17"/>
    </row>
    <row r="1282" spans="1:24" s="16" customFormat="1" x14ac:dyDescent="0.2">
      <c r="A1282" s="17"/>
      <c r="B1282" s="17"/>
      <c r="C1282" s="17"/>
      <c r="D1282" s="17"/>
      <c r="I1282" s="17"/>
      <c r="W1282" s="49"/>
      <c r="X1282" s="17"/>
    </row>
    <row r="1283" spans="1:24" s="16" customFormat="1" x14ac:dyDescent="0.2">
      <c r="A1283" s="17"/>
      <c r="B1283" s="17"/>
      <c r="C1283" s="17"/>
      <c r="D1283" s="17"/>
      <c r="I1283" s="17"/>
      <c r="W1283" s="49"/>
      <c r="X1283" s="17"/>
    </row>
    <row r="1284" spans="1:24" s="16" customFormat="1" x14ac:dyDescent="0.2">
      <c r="A1284" s="17"/>
      <c r="B1284" s="17"/>
      <c r="C1284" s="17"/>
      <c r="D1284" s="17"/>
      <c r="I1284" s="17"/>
      <c r="W1284" s="49"/>
      <c r="X1284" s="17"/>
    </row>
    <row r="1285" spans="1:24" s="16" customFormat="1" x14ac:dyDescent="0.2">
      <c r="A1285" s="17"/>
      <c r="B1285" s="17"/>
      <c r="C1285" s="17"/>
      <c r="D1285" s="17"/>
      <c r="I1285" s="17"/>
      <c r="W1285" s="49"/>
      <c r="X1285" s="17"/>
    </row>
    <row r="1286" spans="1:24" s="16" customFormat="1" x14ac:dyDescent="0.2">
      <c r="A1286" s="17"/>
      <c r="B1286" s="17"/>
      <c r="C1286" s="17"/>
      <c r="D1286" s="17"/>
      <c r="I1286" s="17"/>
      <c r="W1286" s="49"/>
      <c r="X1286" s="17"/>
    </row>
    <row r="1287" spans="1:24" s="16" customFormat="1" x14ac:dyDescent="0.2">
      <c r="A1287" s="17"/>
      <c r="B1287" s="17"/>
      <c r="C1287" s="17"/>
      <c r="D1287" s="17"/>
      <c r="I1287" s="17"/>
      <c r="W1287" s="49"/>
      <c r="X1287" s="17"/>
    </row>
    <row r="1288" spans="1:24" s="16" customFormat="1" x14ac:dyDescent="0.2">
      <c r="A1288" s="17"/>
      <c r="B1288" s="17"/>
      <c r="C1288" s="17"/>
      <c r="D1288" s="17"/>
      <c r="I1288" s="17"/>
      <c r="W1288" s="49"/>
      <c r="X1288" s="17"/>
    </row>
    <row r="1289" spans="1:24" s="16" customFormat="1" x14ac:dyDescent="0.2">
      <c r="A1289" s="17"/>
      <c r="B1289" s="17"/>
      <c r="C1289" s="17"/>
      <c r="D1289" s="17"/>
      <c r="I1289" s="17"/>
      <c r="W1289" s="49"/>
      <c r="X1289" s="17"/>
    </row>
    <row r="1290" spans="1:24" s="16" customFormat="1" x14ac:dyDescent="0.2">
      <c r="A1290" s="17"/>
      <c r="B1290" s="17"/>
      <c r="C1290" s="17"/>
      <c r="D1290" s="17"/>
      <c r="I1290" s="17"/>
      <c r="W1290" s="49"/>
      <c r="X1290" s="17"/>
    </row>
    <row r="1291" spans="1:24" s="16" customFormat="1" x14ac:dyDescent="0.2">
      <c r="A1291" s="17"/>
      <c r="B1291" s="17"/>
      <c r="C1291" s="17"/>
      <c r="D1291" s="17"/>
      <c r="I1291" s="17"/>
      <c r="W1291" s="49"/>
      <c r="X1291" s="17"/>
    </row>
    <row r="1292" spans="1:24" s="16" customFormat="1" x14ac:dyDescent="0.2">
      <c r="A1292" s="17"/>
      <c r="B1292" s="17"/>
      <c r="C1292" s="17"/>
      <c r="D1292" s="17"/>
      <c r="I1292" s="17"/>
      <c r="W1292" s="49"/>
      <c r="X1292" s="17"/>
    </row>
    <row r="1293" spans="1:24" s="16" customFormat="1" x14ac:dyDescent="0.2">
      <c r="A1293" s="17"/>
      <c r="B1293" s="17"/>
      <c r="C1293" s="17"/>
      <c r="D1293" s="17"/>
      <c r="I1293" s="17"/>
      <c r="W1293" s="49"/>
      <c r="X1293" s="17"/>
    </row>
    <row r="1294" spans="1:24" s="16" customFormat="1" x14ac:dyDescent="0.2">
      <c r="A1294" s="17"/>
      <c r="B1294" s="17"/>
      <c r="C1294" s="17"/>
      <c r="D1294" s="17"/>
      <c r="I1294" s="17"/>
      <c r="W1294" s="49"/>
      <c r="X1294" s="17"/>
    </row>
    <row r="1295" spans="1:24" s="16" customFormat="1" x14ac:dyDescent="0.2">
      <c r="A1295" s="17"/>
      <c r="B1295" s="17"/>
      <c r="C1295" s="17"/>
      <c r="D1295" s="17"/>
      <c r="I1295" s="17"/>
      <c r="W1295" s="49"/>
      <c r="X1295" s="17"/>
    </row>
    <row r="1296" spans="1:24" s="16" customFormat="1" x14ac:dyDescent="0.2">
      <c r="A1296" s="17"/>
      <c r="B1296" s="17"/>
      <c r="C1296" s="17"/>
      <c r="D1296" s="17"/>
      <c r="I1296" s="17"/>
      <c r="W1296" s="49"/>
      <c r="X1296" s="17"/>
    </row>
    <row r="1297" spans="1:24" s="16" customFormat="1" x14ac:dyDescent="0.2">
      <c r="A1297" s="17"/>
      <c r="B1297" s="17"/>
      <c r="C1297" s="17"/>
      <c r="D1297" s="17"/>
      <c r="I1297" s="17"/>
      <c r="W1297" s="49"/>
      <c r="X1297" s="17"/>
    </row>
    <row r="1298" spans="1:24" s="16" customFormat="1" x14ac:dyDescent="0.2">
      <c r="A1298" s="17"/>
      <c r="B1298" s="17"/>
      <c r="C1298" s="17"/>
      <c r="D1298" s="17"/>
      <c r="I1298" s="17"/>
      <c r="W1298" s="49"/>
      <c r="X1298" s="17"/>
    </row>
    <row r="1299" spans="1:24" s="16" customFormat="1" x14ac:dyDescent="0.2">
      <c r="A1299" s="17"/>
      <c r="B1299" s="17"/>
      <c r="C1299" s="17"/>
      <c r="D1299" s="17"/>
      <c r="I1299" s="17"/>
      <c r="W1299" s="49"/>
      <c r="X1299" s="17"/>
    </row>
    <row r="1300" spans="1:24" s="16" customFormat="1" x14ac:dyDescent="0.2">
      <c r="A1300" s="17"/>
      <c r="B1300" s="17"/>
      <c r="C1300" s="17"/>
      <c r="D1300" s="17"/>
      <c r="I1300" s="17"/>
      <c r="W1300" s="49"/>
      <c r="X1300" s="17"/>
    </row>
    <row r="1301" spans="1:24" s="16" customFormat="1" x14ac:dyDescent="0.2">
      <c r="A1301" s="17"/>
      <c r="B1301" s="17"/>
      <c r="C1301" s="17"/>
      <c r="D1301" s="17"/>
      <c r="I1301" s="17"/>
      <c r="W1301" s="49"/>
      <c r="X1301" s="17"/>
    </row>
    <row r="1302" spans="1:24" s="16" customFormat="1" x14ac:dyDescent="0.2">
      <c r="A1302" s="17"/>
      <c r="B1302" s="17"/>
      <c r="C1302" s="17"/>
      <c r="D1302" s="17"/>
      <c r="I1302" s="17"/>
      <c r="W1302" s="49"/>
      <c r="X1302" s="17"/>
    </row>
    <row r="1303" spans="1:24" s="16" customFormat="1" x14ac:dyDescent="0.2">
      <c r="A1303" s="17"/>
      <c r="B1303" s="17"/>
      <c r="C1303" s="17"/>
      <c r="D1303" s="17"/>
      <c r="I1303" s="17"/>
      <c r="W1303" s="49"/>
      <c r="X1303" s="17"/>
    </row>
    <row r="1304" spans="1:24" s="16" customFormat="1" x14ac:dyDescent="0.2">
      <c r="A1304" s="17"/>
      <c r="B1304" s="17"/>
      <c r="C1304" s="17"/>
      <c r="D1304" s="17"/>
      <c r="I1304" s="17"/>
      <c r="W1304" s="49"/>
      <c r="X1304" s="17"/>
    </row>
    <row r="1305" spans="1:24" s="16" customFormat="1" x14ac:dyDescent="0.2">
      <c r="A1305" s="17"/>
      <c r="B1305" s="17"/>
      <c r="C1305" s="17"/>
      <c r="D1305" s="17"/>
      <c r="I1305" s="17"/>
      <c r="W1305" s="49"/>
      <c r="X1305" s="17"/>
    </row>
    <row r="1306" spans="1:24" s="16" customFormat="1" x14ac:dyDescent="0.2">
      <c r="A1306" s="17"/>
      <c r="B1306" s="17"/>
      <c r="C1306" s="17"/>
      <c r="D1306" s="17"/>
      <c r="I1306" s="17"/>
      <c r="W1306" s="49"/>
      <c r="X1306" s="17"/>
    </row>
    <row r="1307" spans="1:24" s="16" customFormat="1" x14ac:dyDescent="0.2">
      <c r="A1307" s="17"/>
      <c r="B1307" s="17"/>
      <c r="C1307" s="17"/>
      <c r="D1307" s="17"/>
      <c r="I1307" s="17"/>
      <c r="W1307" s="49"/>
      <c r="X1307" s="17"/>
    </row>
    <row r="1308" spans="1:24" s="16" customFormat="1" x14ac:dyDescent="0.2">
      <c r="A1308" s="17"/>
      <c r="B1308" s="17"/>
      <c r="C1308" s="17"/>
      <c r="D1308" s="17"/>
      <c r="I1308" s="17"/>
      <c r="W1308" s="49"/>
      <c r="X1308" s="17"/>
    </row>
    <row r="1309" spans="1:24" s="16" customFormat="1" x14ac:dyDescent="0.2">
      <c r="A1309" s="17"/>
      <c r="B1309" s="17"/>
      <c r="C1309" s="17"/>
      <c r="D1309" s="17"/>
      <c r="I1309" s="17"/>
      <c r="W1309" s="49"/>
      <c r="X1309" s="17"/>
    </row>
    <row r="1310" spans="1:24" s="16" customFormat="1" x14ac:dyDescent="0.2">
      <c r="A1310" s="17"/>
      <c r="B1310" s="17"/>
      <c r="C1310" s="17"/>
      <c r="D1310" s="17"/>
      <c r="I1310" s="17"/>
      <c r="W1310" s="49"/>
      <c r="X1310" s="17"/>
    </row>
    <row r="1311" spans="1:24" s="16" customFormat="1" x14ac:dyDescent="0.2">
      <c r="A1311" s="17"/>
      <c r="B1311" s="17"/>
      <c r="C1311" s="17"/>
      <c r="D1311" s="17"/>
      <c r="I1311" s="17"/>
      <c r="W1311" s="49"/>
      <c r="X1311" s="17"/>
    </row>
    <row r="1312" spans="1:24" s="16" customFormat="1" x14ac:dyDescent="0.2">
      <c r="A1312" s="17"/>
      <c r="B1312" s="17"/>
      <c r="C1312" s="17"/>
      <c r="D1312" s="17"/>
      <c r="I1312" s="17"/>
      <c r="W1312" s="49"/>
      <c r="X1312" s="17"/>
    </row>
    <row r="1313" spans="1:24" s="16" customFormat="1" x14ac:dyDescent="0.2">
      <c r="A1313" s="17"/>
      <c r="B1313" s="17"/>
      <c r="C1313" s="17"/>
      <c r="D1313" s="17"/>
      <c r="I1313" s="17"/>
      <c r="W1313" s="49"/>
      <c r="X1313" s="17"/>
    </row>
    <row r="1314" spans="1:24" s="16" customFormat="1" x14ac:dyDescent="0.2">
      <c r="A1314" s="17"/>
      <c r="B1314" s="17"/>
      <c r="C1314" s="17"/>
      <c r="D1314" s="17"/>
      <c r="I1314" s="17"/>
      <c r="W1314" s="49"/>
      <c r="X1314" s="17"/>
    </row>
    <row r="1315" spans="1:24" s="16" customFormat="1" x14ac:dyDescent="0.2">
      <c r="A1315" s="17"/>
      <c r="B1315" s="17"/>
      <c r="C1315" s="17"/>
      <c r="D1315" s="17"/>
      <c r="I1315" s="17"/>
      <c r="W1315" s="49"/>
      <c r="X1315" s="17"/>
    </row>
    <row r="1316" spans="1:24" s="16" customFormat="1" x14ac:dyDescent="0.2">
      <c r="A1316" s="17"/>
      <c r="B1316" s="17"/>
      <c r="C1316" s="17"/>
      <c r="D1316" s="17"/>
      <c r="I1316" s="17"/>
      <c r="W1316" s="49"/>
      <c r="X1316" s="17"/>
    </row>
    <row r="1317" spans="1:24" s="16" customFormat="1" x14ac:dyDescent="0.2">
      <c r="A1317" s="17"/>
      <c r="B1317" s="17"/>
      <c r="C1317" s="17"/>
      <c r="D1317" s="17"/>
      <c r="I1317" s="17"/>
      <c r="W1317" s="49"/>
      <c r="X1317" s="17"/>
    </row>
    <row r="1318" spans="1:24" s="16" customFormat="1" x14ac:dyDescent="0.2">
      <c r="A1318" s="17"/>
      <c r="B1318" s="17"/>
      <c r="C1318" s="17"/>
      <c r="D1318" s="17"/>
      <c r="I1318" s="17"/>
      <c r="W1318" s="49"/>
      <c r="X1318" s="17"/>
    </row>
    <row r="1319" spans="1:24" s="46" customFormat="1" x14ac:dyDescent="0.2">
      <c r="A1319" s="10"/>
      <c r="B1319" s="10"/>
      <c r="C1319" s="10"/>
      <c r="D1319" s="10"/>
      <c r="I1319" s="10"/>
      <c r="W1319" s="53"/>
      <c r="X1319" s="10"/>
    </row>
    <row r="1320" spans="1:24" s="46" customFormat="1" x14ac:dyDescent="0.2">
      <c r="A1320" s="10"/>
      <c r="B1320" s="10"/>
      <c r="C1320" s="10"/>
      <c r="D1320" s="10"/>
      <c r="I1320" s="10"/>
      <c r="W1320" s="53"/>
      <c r="X1320" s="10"/>
    </row>
    <row r="1321" spans="1:24" s="46" customFormat="1" x14ac:dyDescent="0.2">
      <c r="A1321" s="10"/>
      <c r="B1321" s="10"/>
      <c r="C1321" s="10"/>
      <c r="D1321" s="10"/>
      <c r="I1321" s="10"/>
      <c r="W1321" s="53"/>
      <c r="X1321" s="10"/>
    </row>
    <row r="1322" spans="1:24" s="46" customFormat="1" x14ac:dyDescent="0.2">
      <c r="A1322" s="10"/>
      <c r="B1322" s="10"/>
      <c r="C1322" s="10"/>
      <c r="D1322" s="10"/>
      <c r="I1322" s="10"/>
      <c r="W1322" s="53"/>
      <c r="X1322" s="10"/>
    </row>
    <row r="1323" spans="1:24" s="46" customFormat="1" x14ac:dyDescent="0.2">
      <c r="A1323" s="10"/>
      <c r="B1323" s="10"/>
      <c r="C1323" s="10"/>
      <c r="D1323" s="10"/>
      <c r="I1323" s="10"/>
      <c r="W1323" s="53"/>
      <c r="X1323" s="10"/>
    </row>
    <row r="1324" spans="1:24" s="46" customFormat="1" x14ac:dyDescent="0.2">
      <c r="A1324" s="10"/>
      <c r="B1324" s="10"/>
      <c r="C1324" s="10"/>
      <c r="D1324" s="10"/>
      <c r="I1324" s="10"/>
      <c r="W1324" s="53"/>
      <c r="X1324" s="10"/>
    </row>
    <row r="1325" spans="1:24" s="46" customFormat="1" x14ac:dyDescent="0.2">
      <c r="A1325" s="10"/>
      <c r="B1325" s="10"/>
      <c r="C1325" s="10"/>
      <c r="D1325" s="10"/>
      <c r="I1325" s="10"/>
      <c r="W1325" s="53"/>
      <c r="X1325" s="10"/>
    </row>
    <row r="1326" spans="1:24" s="46" customFormat="1" x14ac:dyDescent="0.2">
      <c r="A1326" s="10"/>
      <c r="B1326" s="10"/>
      <c r="C1326" s="10"/>
      <c r="D1326" s="10"/>
      <c r="I1326" s="10"/>
      <c r="W1326" s="53"/>
      <c r="X1326" s="10"/>
    </row>
    <row r="1327" spans="1:24" s="46" customFormat="1" x14ac:dyDescent="0.2">
      <c r="A1327" s="10"/>
      <c r="B1327" s="10"/>
      <c r="C1327" s="10"/>
      <c r="D1327" s="10"/>
      <c r="I1327" s="10"/>
      <c r="W1327" s="53"/>
      <c r="X1327" s="10"/>
    </row>
    <row r="1328" spans="1:24" s="46" customFormat="1" x14ac:dyDescent="0.2">
      <c r="A1328" s="10"/>
      <c r="B1328" s="10"/>
      <c r="C1328" s="10"/>
      <c r="D1328" s="10"/>
      <c r="I1328" s="10"/>
      <c r="W1328" s="53"/>
      <c r="X1328" s="10"/>
    </row>
    <row r="1329" spans="1:24" s="46" customFormat="1" x14ac:dyDescent="0.2">
      <c r="A1329" s="10"/>
      <c r="B1329" s="10"/>
      <c r="C1329" s="10"/>
      <c r="D1329" s="10"/>
      <c r="I1329" s="10"/>
      <c r="W1329" s="53"/>
      <c r="X1329" s="10"/>
    </row>
    <row r="1330" spans="1:24" s="46" customFormat="1" x14ac:dyDescent="0.2">
      <c r="A1330" s="10"/>
      <c r="B1330" s="10"/>
      <c r="C1330" s="10"/>
      <c r="D1330" s="10"/>
      <c r="I1330" s="10"/>
      <c r="W1330" s="53"/>
      <c r="X1330" s="10"/>
    </row>
    <row r="1331" spans="1:24" s="46" customFormat="1" x14ac:dyDescent="0.2">
      <c r="A1331" s="10"/>
      <c r="B1331" s="10"/>
      <c r="C1331" s="10"/>
      <c r="D1331" s="10"/>
      <c r="I1331" s="10"/>
      <c r="W1331" s="53"/>
      <c r="X1331" s="10"/>
    </row>
    <row r="1332" spans="1:24" s="46" customFormat="1" x14ac:dyDescent="0.2">
      <c r="A1332" s="10"/>
      <c r="B1332" s="10"/>
      <c r="C1332" s="10"/>
      <c r="D1332" s="10"/>
      <c r="I1332" s="10"/>
      <c r="W1332" s="53"/>
      <c r="X1332" s="10"/>
    </row>
    <row r="1333" spans="1:24" s="46" customFormat="1" x14ac:dyDescent="0.2">
      <c r="A1333" s="10"/>
      <c r="B1333" s="10"/>
      <c r="C1333" s="10"/>
      <c r="D1333" s="10"/>
      <c r="I1333" s="10"/>
      <c r="W1333" s="53"/>
      <c r="X1333" s="10"/>
    </row>
    <row r="1334" spans="1:24" s="46" customFormat="1" x14ac:dyDescent="0.2">
      <c r="A1334" s="10"/>
      <c r="B1334" s="10"/>
      <c r="C1334" s="10"/>
      <c r="D1334" s="10"/>
      <c r="I1334" s="10"/>
      <c r="W1334" s="53"/>
      <c r="X1334" s="10"/>
    </row>
    <row r="1335" spans="1:24" s="46" customFormat="1" x14ac:dyDescent="0.2">
      <c r="A1335" s="10"/>
      <c r="B1335" s="10"/>
      <c r="C1335" s="10"/>
      <c r="D1335" s="10"/>
      <c r="I1335" s="10"/>
      <c r="W1335" s="53"/>
      <c r="X1335" s="10"/>
    </row>
    <row r="1336" spans="1:24" s="46" customFormat="1" x14ac:dyDescent="0.2">
      <c r="A1336" s="10"/>
      <c r="B1336" s="10"/>
      <c r="C1336" s="10"/>
      <c r="D1336" s="10"/>
      <c r="I1336" s="10"/>
      <c r="W1336" s="53"/>
      <c r="X1336" s="10"/>
    </row>
    <row r="1337" spans="1:24" s="46" customFormat="1" x14ac:dyDescent="0.2">
      <c r="A1337" s="10"/>
      <c r="B1337" s="10"/>
      <c r="C1337" s="10"/>
      <c r="D1337" s="10"/>
      <c r="I1337" s="10"/>
      <c r="W1337" s="53"/>
      <c r="X1337" s="10"/>
    </row>
    <row r="1338" spans="1:24" s="46" customFormat="1" x14ac:dyDescent="0.2">
      <c r="A1338" s="10"/>
      <c r="B1338" s="10"/>
      <c r="C1338" s="10"/>
      <c r="D1338" s="10"/>
      <c r="I1338" s="10"/>
      <c r="W1338" s="53"/>
      <c r="X1338" s="10"/>
    </row>
    <row r="1339" spans="1:24" s="46" customFormat="1" x14ac:dyDescent="0.2">
      <c r="A1339" s="10"/>
      <c r="B1339" s="10"/>
      <c r="C1339" s="10"/>
      <c r="D1339" s="10"/>
      <c r="I1339" s="10"/>
      <c r="W1339" s="53"/>
      <c r="X1339" s="10"/>
    </row>
    <row r="1340" spans="1:24" s="46" customFormat="1" x14ac:dyDescent="0.2">
      <c r="A1340" s="10"/>
      <c r="B1340" s="10"/>
      <c r="C1340" s="10"/>
      <c r="D1340" s="10"/>
      <c r="I1340" s="10"/>
      <c r="W1340" s="53"/>
      <c r="X1340" s="10"/>
    </row>
    <row r="1341" spans="1:24" s="46" customFormat="1" x14ac:dyDescent="0.2">
      <c r="A1341" s="10"/>
      <c r="B1341" s="10"/>
      <c r="C1341" s="10"/>
      <c r="D1341" s="10"/>
      <c r="I1341" s="10"/>
      <c r="W1341" s="53"/>
      <c r="X1341" s="10"/>
    </row>
    <row r="1342" spans="1:24" s="46" customFormat="1" x14ac:dyDescent="0.2">
      <c r="A1342" s="10"/>
      <c r="B1342" s="10"/>
      <c r="C1342" s="10"/>
      <c r="D1342" s="10"/>
      <c r="I1342" s="10"/>
      <c r="W1342" s="53"/>
      <c r="X1342" s="10"/>
    </row>
    <row r="1343" spans="1:24" s="46" customFormat="1" x14ac:dyDescent="0.2">
      <c r="A1343" s="10"/>
      <c r="B1343" s="10"/>
      <c r="C1343" s="10"/>
      <c r="D1343" s="10"/>
      <c r="I1343" s="10"/>
      <c r="W1343" s="53"/>
      <c r="X1343" s="10"/>
    </row>
    <row r="1344" spans="1:24" s="46" customFormat="1" x14ac:dyDescent="0.2">
      <c r="A1344" s="10"/>
      <c r="B1344" s="10"/>
      <c r="C1344" s="10"/>
      <c r="D1344" s="10"/>
      <c r="I1344" s="10"/>
      <c r="W1344" s="53"/>
      <c r="X1344" s="10"/>
    </row>
    <row r="1345" spans="1:24" s="46" customFormat="1" x14ac:dyDescent="0.2">
      <c r="A1345" s="10"/>
      <c r="B1345" s="10"/>
      <c r="C1345" s="10"/>
      <c r="D1345" s="10"/>
      <c r="I1345" s="10"/>
      <c r="W1345" s="53"/>
      <c r="X1345" s="10"/>
    </row>
    <row r="1346" spans="1:24" s="46" customFormat="1" x14ac:dyDescent="0.2">
      <c r="A1346" s="10"/>
      <c r="B1346" s="10"/>
      <c r="C1346" s="10"/>
      <c r="D1346" s="10"/>
      <c r="I1346" s="10"/>
      <c r="W1346" s="53"/>
      <c r="X1346" s="10"/>
    </row>
    <row r="1347" spans="1:24" s="46" customFormat="1" x14ac:dyDescent="0.2">
      <c r="A1347" s="10"/>
      <c r="B1347" s="10"/>
      <c r="C1347" s="10"/>
      <c r="D1347" s="10"/>
      <c r="I1347" s="10"/>
      <c r="W1347" s="53"/>
      <c r="X1347" s="10"/>
    </row>
    <row r="1348" spans="1:24" s="46" customFormat="1" x14ac:dyDescent="0.2">
      <c r="A1348" s="10"/>
      <c r="B1348" s="10"/>
      <c r="C1348" s="10"/>
      <c r="D1348" s="10"/>
      <c r="I1348" s="10"/>
      <c r="W1348" s="53"/>
      <c r="X1348" s="10"/>
    </row>
    <row r="1349" spans="1:24" s="46" customFormat="1" x14ac:dyDescent="0.2">
      <c r="A1349" s="10"/>
      <c r="B1349" s="10"/>
      <c r="C1349" s="10"/>
      <c r="D1349" s="10"/>
      <c r="I1349" s="10"/>
      <c r="W1349" s="53"/>
      <c r="X1349" s="10"/>
    </row>
    <row r="1350" spans="1:24" s="46" customFormat="1" x14ac:dyDescent="0.2">
      <c r="A1350" s="10"/>
      <c r="B1350" s="10"/>
      <c r="C1350" s="10"/>
      <c r="D1350" s="10"/>
      <c r="I1350" s="10"/>
      <c r="W1350" s="53"/>
      <c r="X1350" s="10"/>
    </row>
    <row r="1351" spans="1:24" s="46" customFormat="1" x14ac:dyDescent="0.2">
      <c r="A1351" s="10"/>
      <c r="B1351" s="10"/>
      <c r="C1351" s="10"/>
      <c r="D1351" s="10"/>
      <c r="I1351" s="10"/>
      <c r="W1351" s="53"/>
      <c r="X1351" s="10"/>
    </row>
    <row r="1352" spans="1:24" s="46" customFormat="1" x14ac:dyDescent="0.2">
      <c r="A1352" s="10"/>
      <c r="B1352" s="10"/>
      <c r="C1352" s="10"/>
      <c r="D1352" s="10"/>
      <c r="I1352" s="10"/>
      <c r="W1352" s="53"/>
      <c r="X1352" s="10"/>
    </row>
    <row r="1353" spans="1:24" s="46" customFormat="1" x14ac:dyDescent="0.2">
      <c r="A1353" s="10"/>
      <c r="B1353" s="10"/>
      <c r="C1353" s="10"/>
      <c r="D1353" s="10"/>
      <c r="I1353" s="10"/>
      <c r="W1353" s="53"/>
      <c r="X1353" s="10"/>
    </row>
    <row r="1354" spans="1:24" s="46" customFormat="1" x14ac:dyDescent="0.2">
      <c r="A1354" s="10"/>
      <c r="B1354" s="10"/>
      <c r="C1354" s="10"/>
      <c r="D1354" s="10"/>
      <c r="I1354" s="10"/>
      <c r="W1354" s="53"/>
      <c r="X1354" s="10"/>
    </row>
    <row r="1355" spans="1:24" s="46" customFormat="1" x14ac:dyDescent="0.2">
      <c r="A1355" s="10"/>
      <c r="B1355" s="10"/>
      <c r="C1355" s="10"/>
      <c r="D1355" s="10"/>
      <c r="I1355" s="10"/>
      <c r="W1355" s="53"/>
      <c r="X1355" s="10"/>
    </row>
    <row r="1356" spans="1:24" s="46" customFormat="1" x14ac:dyDescent="0.2">
      <c r="A1356" s="10"/>
      <c r="B1356" s="10"/>
      <c r="C1356" s="10"/>
      <c r="D1356" s="10"/>
      <c r="I1356" s="10"/>
      <c r="W1356" s="53"/>
      <c r="X1356" s="10"/>
    </row>
    <row r="1357" spans="1:24" s="46" customFormat="1" x14ac:dyDescent="0.2">
      <c r="A1357" s="10"/>
      <c r="B1357" s="10"/>
      <c r="C1357" s="10"/>
      <c r="D1357" s="10"/>
      <c r="I1357" s="10"/>
      <c r="W1357" s="53"/>
      <c r="X1357" s="10"/>
    </row>
    <row r="1358" spans="1:24" s="46" customFormat="1" x14ac:dyDescent="0.2">
      <c r="A1358" s="10"/>
      <c r="B1358" s="10"/>
      <c r="C1358" s="10"/>
      <c r="D1358" s="10"/>
      <c r="I1358" s="10"/>
      <c r="W1358" s="53"/>
      <c r="X1358" s="10"/>
    </row>
    <row r="1359" spans="1:24" s="46" customFormat="1" x14ac:dyDescent="0.2">
      <c r="A1359" s="10"/>
      <c r="B1359" s="10"/>
      <c r="C1359" s="10"/>
      <c r="D1359" s="10"/>
      <c r="I1359" s="10"/>
      <c r="W1359" s="53"/>
      <c r="X1359" s="10"/>
    </row>
    <row r="1360" spans="1:24" s="46" customFormat="1" x14ac:dyDescent="0.2">
      <c r="A1360" s="10"/>
      <c r="B1360" s="10"/>
      <c r="C1360" s="10"/>
      <c r="D1360" s="10"/>
      <c r="I1360" s="10"/>
      <c r="W1360" s="53"/>
      <c r="X1360" s="10"/>
    </row>
    <row r="1361" spans="1:24" s="46" customFormat="1" x14ac:dyDescent="0.2">
      <c r="A1361" s="10"/>
      <c r="B1361" s="10"/>
      <c r="C1361" s="10"/>
      <c r="D1361" s="10"/>
      <c r="I1361" s="10"/>
      <c r="W1361" s="53"/>
      <c r="X1361" s="10"/>
    </row>
    <row r="1362" spans="1:24" s="46" customFormat="1" x14ac:dyDescent="0.2">
      <c r="A1362" s="10"/>
      <c r="B1362" s="10"/>
      <c r="C1362" s="10"/>
      <c r="D1362" s="10"/>
      <c r="I1362" s="10"/>
      <c r="W1362" s="53"/>
      <c r="X1362" s="10"/>
    </row>
    <row r="1363" spans="1:24" s="46" customFormat="1" x14ac:dyDescent="0.2">
      <c r="A1363" s="10"/>
      <c r="B1363" s="10"/>
      <c r="C1363" s="10"/>
      <c r="D1363" s="10"/>
      <c r="I1363" s="10"/>
      <c r="W1363" s="53"/>
      <c r="X1363" s="10"/>
    </row>
    <row r="1364" spans="1:24" s="46" customFormat="1" x14ac:dyDescent="0.2">
      <c r="A1364" s="10"/>
      <c r="B1364" s="10"/>
      <c r="C1364" s="10"/>
      <c r="D1364" s="10"/>
      <c r="I1364" s="10"/>
      <c r="W1364" s="53"/>
      <c r="X1364" s="10"/>
    </row>
    <row r="1365" spans="1:24" s="46" customFormat="1" x14ac:dyDescent="0.2">
      <c r="A1365" s="10"/>
      <c r="B1365" s="10"/>
      <c r="C1365" s="10"/>
      <c r="D1365" s="10"/>
      <c r="I1365" s="10"/>
      <c r="W1365" s="53"/>
      <c r="X1365" s="10"/>
    </row>
    <row r="1366" spans="1:24" s="46" customFormat="1" x14ac:dyDescent="0.2">
      <c r="A1366" s="10"/>
      <c r="B1366" s="10"/>
      <c r="C1366" s="10"/>
      <c r="D1366" s="10"/>
      <c r="I1366" s="10"/>
      <c r="W1366" s="53"/>
      <c r="X1366" s="10"/>
    </row>
    <row r="1367" spans="1:24" s="46" customFormat="1" x14ac:dyDescent="0.2">
      <c r="A1367" s="10"/>
      <c r="B1367" s="10"/>
      <c r="C1367" s="10"/>
      <c r="D1367" s="10"/>
      <c r="I1367" s="10"/>
      <c r="W1367" s="53"/>
      <c r="X1367" s="10"/>
    </row>
    <row r="1368" spans="1:24" s="46" customFormat="1" x14ac:dyDescent="0.2">
      <c r="A1368" s="10"/>
      <c r="B1368" s="10"/>
      <c r="C1368" s="10"/>
      <c r="D1368" s="10"/>
      <c r="I1368" s="10"/>
      <c r="W1368" s="53"/>
      <c r="X1368" s="10"/>
    </row>
    <row r="1369" spans="1:24" s="46" customFormat="1" x14ac:dyDescent="0.2">
      <c r="A1369" s="10"/>
      <c r="B1369" s="10"/>
      <c r="C1369" s="10"/>
      <c r="D1369" s="10"/>
      <c r="I1369" s="10"/>
      <c r="W1369" s="53"/>
      <c r="X1369" s="10"/>
    </row>
    <row r="1370" spans="1:24" s="46" customFormat="1" x14ac:dyDescent="0.2">
      <c r="A1370" s="10"/>
      <c r="B1370" s="10"/>
      <c r="C1370" s="10"/>
      <c r="D1370" s="10"/>
      <c r="I1370" s="10"/>
      <c r="W1370" s="53"/>
      <c r="X1370" s="10"/>
    </row>
    <row r="1371" spans="1:24" s="46" customFormat="1" x14ac:dyDescent="0.2">
      <c r="A1371" s="10"/>
      <c r="B1371" s="10"/>
      <c r="C1371" s="10"/>
      <c r="D1371" s="10"/>
      <c r="I1371" s="10"/>
      <c r="W1371" s="53"/>
      <c r="X1371" s="10"/>
    </row>
    <row r="1372" spans="1:24" s="46" customFormat="1" x14ac:dyDescent="0.2">
      <c r="A1372" s="10"/>
      <c r="B1372" s="10"/>
      <c r="C1372" s="10"/>
      <c r="D1372" s="10"/>
      <c r="I1372" s="10"/>
      <c r="W1372" s="53"/>
      <c r="X1372" s="10"/>
    </row>
    <row r="1373" spans="1:24" s="46" customFormat="1" x14ac:dyDescent="0.2">
      <c r="A1373" s="10"/>
      <c r="B1373" s="10"/>
      <c r="C1373" s="10"/>
      <c r="D1373" s="10"/>
      <c r="I1373" s="10"/>
      <c r="W1373" s="53"/>
      <c r="X1373" s="10"/>
    </row>
    <row r="1374" spans="1:24" s="46" customFormat="1" x14ac:dyDescent="0.2">
      <c r="A1374" s="10"/>
      <c r="B1374" s="10"/>
      <c r="C1374" s="10"/>
      <c r="D1374" s="10"/>
      <c r="I1374" s="10"/>
      <c r="W1374" s="53"/>
      <c r="X1374" s="10"/>
    </row>
    <row r="1375" spans="1:24" s="46" customFormat="1" x14ac:dyDescent="0.2">
      <c r="A1375" s="10"/>
      <c r="B1375" s="10"/>
      <c r="C1375" s="10"/>
      <c r="D1375" s="10"/>
      <c r="I1375" s="10"/>
      <c r="W1375" s="53"/>
      <c r="X1375" s="10"/>
    </row>
    <row r="1376" spans="1:24" s="46" customFormat="1" x14ac:dyDescent="0.2">
      <c r="A1376" s="10"/>
      <c r="B1376" s="10"/>
      <c r="C1376" s="10"/>
      <c r="D1376" s="10"/>
      <c r="I1376" s="10"/>
      <c r="W1376" s="53"/>
      <c r="X1376" s="10"/>
    </row>
    <row r="1377" spans="1:24" s="46" customFormat="1" x14ac:dyDescent="0.2">
      <c r="A1377" s="10"/>
      <c r="B1377" s="10"/>
      <c r="C1377" s="10"/>
      <c r="D1377" s="10"/>
      <c r="I1377" s="10"/>
      <c r="W1377" s="53"/>
      <c r="X1377" s="10"/>
    </row>
    <row r="1378" spans="1:24" s="46" customFormat="1" x14ac:dyDescent="0.2">
      <c r="A1378" s="10"/>
      <c r="B1378" s="10"/>
      <c r="C1378" s="10"/>
      <c r="D1378" s="10"/>
      <c r="I1378" s="10"/>
      <c r="W1378" s="53"/>
      <c r="X1378" s="10"/>
    </row>
    <row r="1379" spans="1:24" s="46" customFormat="1" x14ac:dyDescent="0.2">
      <c r="A1379" s="10"/>
      <c r="B1379" s="10"/>
      <c r="C1379" s="10"/>
      <c r="D1379" s="10"/>
      <c r="I1379" s="10"/>
      <c r="W1379" s="53"/>
      <c r="X1379" s="10"/>
    </row>
    <row r="1380" spans="1:24" s="46" customFormat="1" x14ac:dyDescent="0.2">
      <c r="A1380" s="10"/>
      <c r="B1380" s="10"/>
      <c r="C1380" s="10"/>
      <c r="D1380" s="10"/>
      <c r="I1380" s="10"/>
      <c r="W1380" s="53"/>
      <c r="X1380" s="10"/>
    </row>
    <row r="1381" spans="1:24" s="46" customFormat="1" x14ac:dyDescent="0.2">
      <c r="A1381" s="10"/>
      <c r="B1381" s="10"/>
      <c r="C1381" s="10"/>
      <c r="D1381" s="10"/>
      <c r="I1381" s="10"/>
      <c r="W1381" s="53"/>
      <c r="X1381" s="10"/>
    </row>
    <row r="1382" spans="1:24" s="46" customFormat="1" x14ac:dyDescent="0.2">
      <c r="A1382" s="10"/>
      <c r="B1382" s="10"/>
      <c r="C1382" s="10"/>
      <c r="D1382" s="10"/>
      <c r="I1382" s="10"/>
      <c r="W1382" s="53"/>
      <c r="X1382" s="10"/>
    </row>
    <row r="1383" spans="1:24" s="46" customFormat="1" x14ac:dyDescent="0.2">
      <c r="A1383" s="10"/>
      <c r="B1383" s="10"/>
      <c r="C1383" s="10"/>
      <c r="D1383" s="10"/>
      <c r="I1383" s="10"/>
      <c r="W1383" s="53"/>
      <c r="X1383" s="10"/>
    </row>
    <row r="1384" spans="1:24" s="46" customFormat="1" x14ac:dyDescent="0.2">
      <c r="A1384" s="10"/>
      <c r="B1384" s="10"/>
      <c r="C1384" s="10"/>
      <c r="D1384" s="10"/>
      <c r="I1384" s="10"/>
      <c r="W1384" s="53"/>
      <c r="X1384" s="10"/>
    </row>
    <row r="1385" spans="1:24" s="46" customFormat="1" x14ac:dyDescent="0.2">
      <c r="A1385" s="10"/>
      <c r="B1385" s="10"/>
      <c r="C1385" s="10"/>
      <c r="D1385" s="10"/>
      <c r="I1385" s="10"/>
      <c r="W1385" s="53"/>
      <c r="X1385" s="10"/>
    </row>
    <row r="1386" spans="1:24" s="46" customFormat="1" x14ac:dyDescent="0.2">
      <c r="A1386" s="10"/>
      <c r="B1386" s="10"/>
      <c r="C1386" s="10"/>
      <c r="D1386" s="10"/>
      <c r="I1386" s="10"/>
      <c r="W1386" s="53"/>
      <c r="X1386" s="10"/>
    </row>
    <row r="1387" spans="1:24" s="46" customFormat="1" x14ac:dyDescent="0.2">
      <c r="A1387" s="10"/>
      <c r="B1387" s="10"/>
      <c r="C1387" s="10"/>
      <c r="D1387" s="10"/>
      <c r="I1387" s="10"/>
      <c r="W1387" s="53"/>
      <c r="X1387" s="10"/>
    </row>
    <row r="1388" spans="1:24" s="46" customFormat="1" x14ac:dyDescent="0.2">
      <c r="A1388" s="10"/>
      <c r="B1388" s="10"/>
      <c r="C1388" s="10"/>
      <c r="D1388" s="10"/>
      <c r="I1388" s="10"/>
      <c r="W1388" s="53"/>
      <c r="X1388" s="10"/>
    </row>
    <row r="1389" spans="1:24" s="46" customFormat="1" x14ac:dyDescent="0.2">
      <c r="A1389" s="10"/>
      <c r="B1389" s="10"/>
      <c r="C1389" s="10"/>
      <c r="D1389" s="10"/>
      <c r="I1389" s="10"/>
      <c r="W1389" s="53"/>
      <c r="X1389" s="10"/>
    </row>
    <row r="1390" spans="1:24" s="46" customFormat="1" x14ac:dyDescent="0.2">
      <c r="A1390" s="10"/>
      <c r="B1390" s="10"/>
      <c r="C1390" s="10"/>
      <c r="D1390" s="10"/>
      <c r="I1390" s="10"/>
      <c r="W1390" s="53"/>
      <c r="X1390" s="10"/>
    </row>
    <row r="1391" spans="1:24" s="46" customFormat="1" x14ac:dyDescent="0.2">
      <c r="A1391" s="10"/>
      <c r="B1391" s="10"/>
      <c r="C1391" s="10"/>
      <c r="D1391" s="10"/>
      <c r="I1391" s="10"/>
      <c r="W1391" s="53"/>
      <c r="X1391" s="10"/>
    </row>
    <row r="1392" spans="1:24" s="46" customFormat="1" x14ac:dyDescent="0.2">
      <c r="A1392" s="10"/>
      <c r="B1392" s="10"/>
      <c r="C1392" s="10"/>
      <c r="D1392" s="10"/>
      <c r="I1392" s="10"/>
      <c r="W1392" s="53"/>
      <c r="X1392" s="10"/>
    </row>
    <row r="1393" spans="1:24" s="46" customFormat="1" x14ac:dyDescent="0.2">
      <c r="A1393" s="10"/>
      <c r="B1393" s="10"/>
      <c r="C1393" s="10"/>
      <c r="D1393" s="10"/>
      <c r="I1393" s="10"/>
      <c r="W1393" s="53"/>
      <c r="X1393" s="10"/>
    </row>
    <row r="1394" spans="1:24" s="46" customFormat="1" x14ac:dyDescent="0.2">
      <c r="A1394" s="10"/>
      <c r="B1394" s="10"/>
      <c r="C1394" s="10"/>
      <c r="D1394" s="10"/>
      <c r="I1394" s="10"/>
      <c r="W1394" s="53"/>
      <c r="X1394" s="10"/>
    </row>
    <row r="1395" spans="1:24" s="46" customFormat="1" x14ac:dyDescent="0.2">
      <c r="A1395" s="10"/>
      <c r="B1395" s="10"/>
      <c r="C1395" s="10"/>
      <c r="D1395" s="10"/>
      <c r="I1395" s="10"/>
      <c r="W1395" s="53"/>
      <c r="X1395" s="10"/>
    </row>
    <row r="1396" spans="1:24" s="46" customFormat="1" x14ac:dyDescent="0.2">
      <c r="A1396" s="10"/>
      <c r="B1396" s="10"/>
      <c r="C1396" s="10"/>
      <c r="D1396" s="10"/>
      <c r="I1396" s="10"/>
      <c r="W1396" s="53"/>
      <c r="X1396" s="10"/>
    </row>
    <row r="1397" spans="1:24" s="46" customFormat="1" x14ac:dyDescent="0.2">
      <c r="A1397" s="10"/>
      <c r="B1397" s="10"/>
      <c r="C1397" s="10"/>
      <c r="D1397" s="10"/>
      <c r="I1397" s="10"/>
      <c r="W1397" s="53"/>
      <c r="X1397" s="10"/>
    </row>
    <row r="1398" spans="1:24" s="46" customFormat="1" x14ac:dyDescent="0.2">
      <c r="A1398" s="10"/>
      <c r="B1398" s="10"/>
      <c r="C1398" s="10"/>
      <c r="D1398" s="10"/>
      <c r="I1398" s="10"/>
      <c r="W1398" s="53"/>
      <c r="X1398" s="10"/>
    </row>
    <row r="1399" spans="1:24" s="46" customFormat="1" x14ac:dyDescent="0.2">
      <c r="A1399" s="10"/>
      <c r="B1399" s="10"/>
      <c r="C1399" s="10"/>
      <c r="D1399" s="10"/>
      <c r="I1399" s="10"/>
      <c r="W1399" s="53"/>
      <c r="X1399" s="10"/>
    </row>
    <row r="1400" spans="1:24" s="46" customFormat="1" x14ac:dyDescent="0.2">
      <c r="A1400" s="10"/>
      <c r="B1400" s="10"/>
      <c r="C1400" s="10"/>
      <c r="D1400" s="10"/>
      <c r="I1400" s="10"/>
      <c r="W1400" s="53"/>
      <c r="X1400" s="10"/>
    </row>
    <row r="1401" spans="1:24" s="46" customFormat="1" x14ac:dyDescent="0.2">
      <c r="A1401" s="10"/>
      <c r="B1401" s="10"/>
      <c r="C1401" s="10"/>
      <c r="D1401" s="10"/>
      <c r="I1401" s="10"/>
      <c r="W1401" s="53"/>
      <c r="X1401" s="10"/>
    </row>
    <row r="1402" spans="1:24" s="46" customFormat="1" x14ac:dyDescent="0.2">
      <c r="A1402" s="10"/>
      <c r="B1402" s="10"/>
      <c r="C1402" s="10"/>
      <c r="D1402" s="10"/>
      <c r="I1402" s="10"/>
      <c r="W1402" s="53"/>
      <c r="X1402" s="10"/>
    </row>
    <row r="1403" spans="1:24" s="46" customFormat="1" x14ac:dyDescent="0.2">
      <c r="A1403" s="10"/>
      <c r="B1403" s="10"/>
      <c r="C1403" s="10"/>
      <c r="D1403" s="10"/>
      <c r="I1403" s="10"/>
      <c r="W1403" s="53"/>
      <c r="X1403" s="10"/>
    </row>
    <row r="1404" spans="1:24" s="46" customFormat="1" x14ac:dyDescent="0.2">
      <c r="A1404" s="10"/>
      <c r="B1404" s="10"/>
      <c r="C1404" s="10"/>
      <c r="D1404" s="10"/>
      <c r="I1404" s="10"/>
      <c r="W1404" s="53"/>
      <c r="X1404" s="10"/>
    </row>
    <row r="1405" spans="1:24" s="46" customFormat="1" x14ac:dyDescent="0.2">
      <c r="A1405" s="10"/>
      <c r="B1405" s="10"/>
      <c r="C1405" s="10"/>
      <c r="D1405" s="10"/>
      <c r="I1405" s="10"/>
      <c r="W1405" s="53"/>
      <c r="X1405" s="10"/>
    </row>
    <row r="1406" spans="1:24" s="46" customFormat="1" x14ac:dyDescent="0.2">
      <c r="A1406" s="10"/>
      <c r="B1406" s="10"/>
      <c r="C1406" s="10"/>
      <c r="D1406" s="10"/>
      <c r="I1406" s="10"/>
      <c r="W1406" s="53"/>
      <c r="X1406" s="10"/>
    </row>
    <row r="1407" spans="1:24" s="46" customFormat="1" x14ac:dyDescent="0.2">
      <c r="A1407" s="10"/>
      <c r="B1407" s="10"/>
      <c r="C1407" s="10"/>
      <c r="D1407" s="10"/>
      <c r="I1407" s="10"/>
      <c r="W1407" s="53"/>
      <c r="X1407" s="10"/>
    </row>
    <row r="1408" spans="1:24" s="46" customFormat="1" x14ac:dyDescent="0.2">
      <c r="A1408" s="10"/>
      <c r="B1408" s="10"/>
      <c r="C1408" s="10"/>
      <c r="D1408" s="10"/>
      <c r="I1408" s="10"/>
      <c r="W1408" s="53"/>
      <c r="X1408" s="10"/>
    </row>
    <row r="1409" spans="1:24" s="46" customFormat="1" x14ac:dyDescent="0.2">
      <c r="A1409" s="10"/>
      <c r="B1409" s="10"/>
      <c r="C1409" s="10"/>
      <c r="D1409" s="10"/>
      <c r="I1409" s="10"/>
      <c r="W1409" s="53"/>
      <c r="X1409" s="10"/>
    </row>
    <row r="1410" spans="1:24" s="46" customFormat="1" x14ac:dyDescent="0.2">
      <c r="A1410" s="10"/>
      <c r="B1410" s="10"/>
      <c r="C1410" s="10"/>
      <c r="D1410" s="10"/>
      <c r="I1410" s="10"/>
      <c r="W1410" s="53"/>
      <c r="X1410" s="10"/>
    </row>
    <row r="1411" spans="1:24" s="46" customFormat="1" x14ac:dyDescent="0.2">
      <c r="A1411" s="10"/>
      <c r="B1411" s="10"/>
      <c r="C1411" s="10"/>
      <c r="D1411" s="10"/>
      <c r="I1411" s="10"/>
      <c r="W1411" s="53"/>
      <c r="X1411" s="10"/>
    </row>
    <row r="1412" spans="1:24" s="46" customFormat="1" x14ac:dyDescent="0.2">
      <c r="A1412" s="10"/>
      <c r="B1412" s="10"/>
      <c r="C1412" s="10"/>
      <c r="D1412" s="10"/>
      <c r="I1412" s="10"/>
      <c r="W1412" s="53"/>
      <c r="X1412" s="10"/>
    </row>
    <row r="1413" spans="1:24" s="46" customFormat="1" x14ac:dyDescent="0.2">
      <c r="A1413" s="10"/>
      <c r="B1413" s="10"/>
      <c r="C1413" s="10"/>
      <c r="D1413" s="10"/>
      <c r="I1413" s="10"/>
      <c r="W1413" s="53"/>
      <c r="X1413" s="10"/>
    </row>
    <row r="1414" spans="1:24" s="46" customFormat="1" x14ac:dyDescent="0.2">
      <c r="A1414" s="10"/>
      <c r="B1414" s="10"/>
      <c r="C1414" s="10"/>
      <c r="D1414" s="10"/>
      <c r="I1414" s="10"/>
      <c r="W1414" s="53"/>
      <c r="X1414" s="10"/>
    </row>
    <row r="1415" spans="1:24" s="46" customFormat="1" x14ac:dyDescent="0.2">
      <c r="A1415" s="10"/>
      <c r="B1415" s="10"/>
      <c r="C1415" s="10"/>
      <c r="D1415" s="10"/>
      <c r="I1415" s="10"/>
      <c r="W1415" s="53"/>
      <c r="X1415" s="10"/>
    </row>
    <row r="1416" spans="1:24" s="46" customFormat="1" x14ac:dyDescent="0.2">
      <c r="A1416" s="10"/>
      <c r="B1416" s="10"/>
      <c r="C1416" s="10"/>
      <c r="D1416" s="10"/>
      <c r="I1416" s="10"/>
      <c r="W1416" s="53"/>
      <c r="X1416" s="10"/>
    </row>
    <row r="1417" spans="1:24" s="46" customFormat="1" x14ac:dyDescent="0.2">
      <c r="A1417" s="10"/>
      <c r="B1417" s="10"/>
      <c r="C1417" s="10"/>
      <c r="D1417" s="10"/>
      <c r="I1417" s="10"/>
      <c r="W1417" s="53"/>
      <c r="X1417" s="10"/>
    </row>
    <row r="1418" spans="1:24" s="46" customFormat="1" x14ac:dyDescent="0.2">
      <c r="A1418" s="10"/>
      <c r="B1418" s="10"/>
      <c r="C1418" s="10"/>
      <c r="D1418" s="10"/>
      <c r="I1418" s="10"/>
      <c r="W1418" s="53"/>
      <c r="X1418" s="10"/>
    </row>
    <row r="1419" spans="1:24" s="46" customFormat="1" x14ac:dyDescent="0.2">
      <c r="A1419" s="10"/>
      <c r="B1419" s="10"/>
      <c r="C1419" s="10"/>
      <c r="D1419" s="10"/>
      <c r="I1419" s="10"/>
      <c r="W1419" s="53"/>
      <c r="X1419" s="10"/>
    </row>
    <row r="1420" spans="1:24" s="46" customFormat="1" x14ac:dyDescent="0.2">
      <c r="A1420" s="10"/>
      <c r="B1420" s="10"/>
      <c r="C1420" s="10"/>
      <c r="D1420" s="10"/>
      <c r="I1420" s="10"/>
      <c r="W1420" s="53"/>
      <c r="X1420" s="10"/>
    </row>
    <row r="1421" spans="1:24" s="46" customFormat="1" x14ac:dyDescent="0.2">
      <c r="A1421" s="10"/>
      <c r="B1421" s="10"/>
      <c r="C1421" s="10"/>
      <c r="D1421" s="10"/>
      <c r="I1421" s="10"/>
      <c r="W1421" s="53"/>
      <c r="X1421" s="10"/>
    </row>
    <row r="1422" spans="1:24" s="46" customFormat="1" x14ac:dyDescent="0.2">
      <c r="A1422" s="10"/>
      <c r="B1422" s="10"/>
      <c r="C1422" s="10"/>
      <c r="D1422" s="10"/>
      <c r="I1422" s="10"/>
      <c r="W1422" s="53"/>
      <c r="X1422" s="10"/>
    </row>
    <row r="1423" spans="1:24" s="46" customFormat="1" x14ac:dyDescent="0.2">
      <c r="A1423" s="10"/>
      <c r="B1423" s="10"/>
      <c r="C1423" s="10"/>
      <c r="D1423" s="10"/>
      <c r="I1423" s="10"/>
      <c r="W1423" s="53"/>
      <c r="X1423" s="10"/>
    </row>
    <row r="1424" spans="1:24" s="46" customFormat="1" x14ac:dyDescent="0.2">
      <c r="A1424" s="10"/>
      <c r="B1424" s="10"/>
      <c r="C1424" s="10"/>
      <c r="D1424" s="10"/>
      <c r="I1424" s="10"/>
      <c r="W1424" s="53"/>
      <c r="X1424" s="10"/>
    </row>
    <row r="1425" spans="1:24" s="46" customFormat="1" x14ac:dyDescent="0.2">
      <c r="A1425" s="10"/>
      <c r="B1425" s="10"/>
      <c r="C1425" s="10"/>
      <c r="D1425" s="10"/>
      <c r="I1425" s="10"/>
      <c r="W1425" s="53"/>
      <c r="X1425" s="10"/>
    </row>
    <row r="1426" spans="1:24" s="46" customFormat="1" x14ac:dyDescent="0.2">
      <c r="A1426" s="10"/>
      <c r="B1426" s="10"/>
      <c r="C1426" s="10"/>
      <c r="D1426" s="10"/>
      <c r="I1426" s="10"/>
      <c r="W1426" s="53"/>
      <c r="X1426" s="10"/>
    </row>
    <row r="1427" spans="1:24" s="46" customFormat="1" x14ac:dyDescent="0.2">
      <c r="A1427" s="10"/>
      <c r="B1427" s="10"/>
      <c r="C1427" s="10"/>
      <c r="D1427" s="10"/>
      <c r="I1427" s="10"/>
      <c r="W1427" s="53"/>
      <c r="X1427" s="10"/>
    </row>
    <row r="1428" spans="1:24" s="46" customFormat="1" x14ac:dyDescent="0.2">
      <c r="A1428" s="10"/>
      <c r="B1428" s="10"/>
      <c r="C1428" s="10"/>
      <c r="D1428" s="10"/>
      <c r="I1428" s="10"/>
      <c r="W1428" s="53"/>
      <c r="X1428" s="10"/>
    </row>
    <row r="1429" spans="1:24" s="46" customFormat="1" x14ac:dyDescent="0.2">
      <c r="A1429" s="10"/>
      <c r="B1429" s="10"/>
      <c r="C1429" s="10"/>
      <c r="D1429" s="10"/>
      <c r="I1429" s="10"/>
      <c r="W1429" s="53"/>
      <c r="X1429" s="10"/>
    </row>
    <row r="1430" spans="1:24" s="46" customFormat="1" x14ac:dyDescent="0.2">
      <c r="A1430" s="10"/>
      <c r="B1430" s="10"/>
      <c r="C1430" s="10"/>
      <c r="D1430" s="10"/>
      <c r="I1430" s="10"/>
      <c r="W1430" s="53"/>
      <c r="X1430" s="10"/>
    </row>
    <row r="1431" spans="1:24" s="46" customFormat="1" x14ac:dyDescent="0.2">
      <c r="A1431" s="10"/>
      <c r="B1431" s="10"/>
      <c r="C1431" s="10"/>
      <c r="D1431" s="10"/>
      <c r="I1431" s="10"/>
      <c r="W1431" s="53"/>
      <c r="X1431" s="10"/>
    </row>
    <row r="1432" spans="1:24" s="46" customFormat="1" x14ac:dyDescent="0.2">
      <c r="A1432" s="10"/>
      <c r="B1432" s="10"/>
      <c r="C1432" s="10"/>
      <c r="D1432" s="10"/>
      <c r="I1432" s="10"/>
      <c r="W1432" s="53"/>
      <c r="X1432" s="10"/>
    </row>
    <row r="1433" spans="1:24" s="46" customFormat="1" x14ac:dyDescent="0.2">
      <c r="A1433" s="10"/>
      <c r="B1433" s="10"/>
      <c r="C1433" s="10"/>
      <c r="D1433" s="10"/>
      <c r="I1433" s="10"/>
      <c r="W1433" s="53"/>
      <c r="X1433" s="10"/>
    </row>
    <row r="1434" spans="1:24" s="46" customFormat="1" x14ac:dyDescent="0.2">
      <c r="A1434" s="10"/>
      <c r="B1434" s="10"/>
      <c r="C1434" s="10"/>
      <c r="D1434" s="10"/>
      <c r="I1434" s="10"/>
      <c r="W1434" s="53"/>
      <c r="X1434" s="10"/>
    </row>
    <row r="1435" spans="1:24" s="46" customFormat="1" x14ac:dyDescent="0.2">
      <c r="A1435" s="10"/>
      <c r="B1435" s="10"/>
      <c r="C1435" s="10"/>
      <c r="D1435" s="10"/>
      <c r="I1435" s="10"/>
      <c r="W1435" s="53"/>
      <c r="X1435" s="10"/>
    </row>
    <row r="1436" spans="1:24" s="46" customFormat="1" x14ac:dyDescent="0.2">
      <c r="A1436" s="10"/>
      <c r="B1436" s="10"/>
      <c r="C1436" s="10"/>
      <c r="D1436" s="10"/>
      <c r="I1436" s="10"/>
      <c r="W1436" s="53"/>
      <c r="X1436" s="10"/>
    </row>
    <row r="1437" spans="1:24" s="46" customFormat="1" x14ac:dyDescent="0.2">
      <c r="A1437" s="10"/>
      <c r="B1437" s="10"/>
      <c r="C1437" s="10"/>
      <c r="D1437" s="10"/>
      <c r="I1437" s="10"/>
      <c r="W1437" s="53"/>
      <c r="X1437" s="10"/>
    </row>
    <row r="1438" spans="1:24" s="46" customFormat="1" x14ac:dyDescent="0.2">
      <c r="A1438" s="10"/>
      <c r="B1438" s="10"/>
      <c r="C1438" s="10"/>
      <c r="D1438" s="10"/>
      <c r="I1438" s="10"/>
      <c r="W1438" s="53"/>
      <c r="X1438" s="10"/>
    </row>
    <row r="1439" spans="1:24" s="46" customFormat="1" x14ac:dyDescent="0.2">
      <c r="A1439" s="10"/>
      <c r="B1439" s="10"/>
      <c r="C1439" s="10"/>
      <c r="D1439" s="10"/>
      <c r="I1439" s="10"/>
      <c r="W1439" s="53"/>
      <c r="X1439" s="10"/>
    </row>
    <row r="1440" spans="1:24" s="46" customFormat="1" x14ac:dyDescent="0.2">
      <c r="A1440" s="10"/>
      <c r="B1440" s="10"/>
      <c r="C1440" s="10"/>
      <c r="D1440" s="10"/>
      <c r="I1440" s="10"/>
      <c r="W1440" s="53"/>
      <c r="X1440" s="10"/>
    </row>
    <row r="1441" spans="1:24" s="46" customFormat="1" x14ac:dyDescent="0.2">
      <c r="A1441" s="10"/>
      <c r="B1441" s="10"/>
      <c r="C1441" s="10"/>
      <c r="D1441" s="10"/>
      <c r="I1441" s="10"/>
      <c r="W1441" s="53"/>
      <c r="X1441" s="10"/>
    </row>
    <row r="1442" spans="1:24" s="46" customFormat="1" x14ac:dyDescent="0.2">
      <c r="A1442" s="10"/>
      <c r="B1442" s="10"/>
      <c r="C1442" s="10"/>
      <c r="D1442" s="10"/>
      <c r="I1442" s="10"/>
      <c r="W1442" s="53"/>
      <c r="X1442" s="10"/>
    </row>
    <row r="1443" spans="1:24" s="46" customFormat="1" x14ac:dyDescent="0.2">
      <c r="A1443" s="10"/>
      <c r="B1443" s="10"/>
      <c r="C1443" s="10"/>
      <c r="D1443" s="10"/>
      <c r="I1443" s="10"/>
      <c r="W1443" s="53"/>
      <c r="X1443" s="10"/>
    </row>
    <row r="1444" spans="1:24" s="46" customFormat="1" x14ac:dyDescent="0.2">
      <c r="A1444" s="10"/>
      <c r="B1444" s="10"/>
      <c r="C1444" s="10"/>
      <c r="D1444" s="10"/>
      <c r="I1444" s="10"/>
      <c r="W1444" s="53"/>
      <c r="X1444" s="10"/>
    </row>
    <row r="1445" spans="1:24" s="46" customFormat="1" x14ac:dyDescent="0.2">
      <c r="A1445" s="10"/>
      <c r="B1445" s="10"/>
      <c r="C1445" s="10"/>
      <c r="D1445" s="10"/>
      <c r="I1445" s="10"/>
      <c r="W1445" s="53"/>
      <c r="X1445" s="10"/>
    </row>
    <row r="1446" spans="1:24" s="46" customFormat="1" x14ac:dyDescent="0.2">
      <c r="A1446" s="10"/>
      <c r="B1446" s="10"/>
      <c r="C1446" s="10"/>
      <c r="D1446" s="10"/>
      <c r="I1446" s="10"/>
      <c r="W1446" s="53"/>
      <c r="X1446" s="10"/>
    </row>
    <row r="1447" spans="1:24" s="46" customFormat="1" x14ac:dyDescent="0.2">
      <c r="A1447" s="10"/>
      <c r="B1447" s="10"/>
      <c r="C1447" s="10"/>
      <c r="D1447" s="10"/>
      <c r="I1447" s="10"/>
      <c r="W1447" s="53"/>
      <c r="X1447" s="10"/>
    </row>
    <row r="1448" spans="1:24" s="46" customFormat="1" x14ac:dyDescent="0.2">
      <c r="A1448" s="10"/>
      <c r="B1448" s="10"/>
      <c r="C1448" s="10"/>
      <c r="D1448" s="10"/>
      <c r="I1448" s="10"/>
      <c r="W1448" s="53"/>
      <c r="X1448" s="10"/>
    </row>
    <row r="1449" spans="1:24" s="46" customFormat="1" x14ac:dyDescent="0.2">
      <c r="A1449" s="10"/>
      <c r="B1449" s="10"/>
      <c r="C1449" s="10"/>
      <c r="D1449" s="10"/>
      <c r="I1449" s="10"/>
      <c r="W1449" s="53"/>
      <c r="X1449" s="10"/>
    </row>
    <row r="1450" spans="1:24" s="46" customFormat="1" x14ac:dyDescent="0.2">
      <c r="A1450" s="10"/>
      <c r="B1450" s="10"/>
      <c r="C1450" s="10"/>
      <c r="D1450" s="10"/>
      <c r="I1450" s="10"/>
      <c r="W1450" s="53"/>
      <c r="X1450" s="10"/>
    </row>
    <row r="1451" spans="1:24" s="46" customFormat="1" x14ac:dyDescent="0.2">
      <c r="A1451" s="10"/>
      <c r="B1451" s="10"/>
      <c r="C1451" s="10"/>
      <c r="D1451" s="10"/>
      <c r="I1451" s="10"/>
      <c r="W1451" s="53"/>
      <c r="X1451" s="10"/>
    </row>
    <row r="1452" spans="1:24" s="46" customFormat="1" x14ac:dyDescent="0.2">
      <c r="A1452" s="10"/>
      <c r="B1452" s="10"/>
      <c r="C1452" s="10"/>
      <c r="D1452" s="10"/>
      <c r="I1452" s="10"/>
      <c r="W1452" s="53"/>
      <c r="X1452" s="10"/>
    </row>
    <row r="1453" spans="1:24" s="46" customFormat="1" x14ac:dyDescent="0.2">
      <c r="A1453" s="10"/>
      <c r="B1453" s="10"/>
      <c r="C1453" s="10"/>
      <c r="D1453" s="10"/>
      <c r="I1453" s="10"/>
      <c r="W1453" s="53"/>
      <c r="X1453" s="10"/>
    </row>
    <row r="1454" spans="1:24" s="46" customFormat="1" x14ac:dyDescent="0.2">
      <c r="A1454" s="10"/>
      <c r="B1454" s="10"/>
      <c r="C1454" s="10"/>
      <c r="D1454" s="10"/>
      <c r="I1454" s="10"/>
      <c r="W1454" s="53"/>
      <c r="X1454" s="10"/>
    </row>
    <row r="1455" spans="1:24" s="46" customFormat="1" x14ac:dyDescent="0.2">
      <c r="A1455" s="10"/>
      <c r="B1455" s="10"/>
      <c r="C1455" s="10"/>
      <c r="D1455" s="10"/>
      <c r="I1455" s="10"/>
      <c r="W1455" s="53"/>
      <c r="X1455" s="10"/>
    </row>
    <row r="1456" spans="1:24" s="46" customFormat="1" x14ac:dyDescent="0.2">
      <c r="A1456" s="10"/>
      <c r="B1456" s="10"/>
      <c r="C1456" s="10"/>
      <c r="D1456" s="10"/>
      <c r="I1456" s="10"/>
      <c r="W1456" s="53"/>
      <c r="X1456" s="10"/>
    </row>
    <row r="1457" spans="1:24" s="46" customFormat="1" x14ac:dyDescent="0.2">
      <c r="A1457" s="10"/>
      <c r="B1457" s="10"/>
      <c r="C1457" s="10"/>
      <c r="D1457" s="10"/>
      <c r="I1457" s="10"/>
      <c r="W1457" s="53"/>
      <c r="X1457" s="10"/>
    </row>
    <row r="1458" spans="1:24" s="46" customFormat="1" x14ac:dyDescent="0.2">
      <c r="A1458" s="10"/>
      <c r="B1458" s="10"/>
      <c r="C1458" s="10"/>
      <c r="D1458" s="10"/>
      <c r="I1458" s="10"/>
      <c r="W1458" s="53"/>
      <c r="X1458" s="10"/>
    </row>
    <row r="1459" spans="1:24" s="46" customFormat="1" x14ac:dyDescent="0.2">
      <c r="A1459" s="10"/>
      <c r="B1459" s="10"/>
      <c r="C1459" s="10"/>
      <c r="D1459" s="10"/>
      <c r="I1459" s="10"/>
      <c r="W1459" s="53"/>
      <c r="X1459" s="10"/>
    </row>
    <row r="1460" spans="1:24" s="46" customFormat="1" x14ac:dyDescent="0.2">
      <c r="A1460" s="10"/>
      <c r="B1460" s="10"/>
      <c r="C1460" s="10"/>
      <c r="D1460" s="10"/>
      <c r="I1460" s="10"/>
      <c r="W1460" s="53"/>
      <c r="X1460" s="10"/>
    </row>
    <row r="1461" spans="1:24" s="46" customFormat="1" x14ac:dyDescent="0.2">
      <c r="A1461" s="10"/>
      <c r="B1461" s="10"/>
      <c r="C1461" s="10"/>
      <c r="D1461" s="10"/>
      <c r="I1461" s="10"/>
      <c r="W1461" s="53"/>
      <c r="X1461" s="10"/>
    </row>
    <row r="1462" spans="1:24" s="46" customFormat="1" x14ac:dyDescent="0.2">
      <c r="A1462" s="10"/>
      <c r="B1462" s="10"/>
      <c r="C1462" s="10"/>
      <c r="D1462" s="10"/>
      <c r="I1462" s="10"/>
      <c r="W1462" s="53"/>
      <c r="X1462" s="10"/>
    </row>
    <row r="1463" spans="1:24" s="46" customFormat="1" x14ac:dyDescent="0.2">
      <c r="A1463" s="10"/>
      <c r="B1463" s="10"/>
      <c r="C1463" s="10"/>
      <c r="D1463" s="10"/>
      <c r="I1463" s="10"/>
      <c r="W1463" s="53"/>
      <c r="X1463" s="10"/>
    </row>
    <row r="1464" spans="1:24" s="46" customFormat="1" x14ac:dyDescent="0.2">
      <c r="A1464" s="10"/>
      <c r="B1464" s="10"/>
      <c r="C1464" s="10"/>
      <c r="D1464" s="10"/>
      <c r="I1464" s="10"/>
      <c r="W1464" s="53"/>
      <c r="X1464" s="10"/>
    </row>
    <row r="1465" spans="1:24" s="46" customFormat="1" x14ac:dyDescent="0.2">
      <c r="A1465" s="10"/>
      <c r="B1465" s="10"/>
      <c r="C1465" s="10"/>
      <c r="D1465" s="10"/>
      <c r="I1465" s="10"/>
      <c r="W1465" s="53"/>
      <c r="X1465" s="10"/>
    </row>
    <row r="1466" spans="1:24" s="46" customFormat="1" x14ac:dyDescent="0.2">
      <c r="A1466" s="10"/>
      <c r="B1466" s="10"/>
      <c r="C1466" s="10"/>
      <c r="D1466" s="10"/>
      <c r="I1466" s="10"/>
      <c r="W1466" s="53"/>
      <c r="X1466" s="10"/>
    </row>
    <row r="1467" spans="1:24" s="46" customFormat="1" x14ac:dyDescent="0.2">
      <c r="A1467" s="10"/>
      <c r="B1467" s="10"/>
      <c r="C1467" s="10"/>
      <c r="D1467" s="10"/>
      <c r="I1467" s="10"/>
      <c r="W1467" s="53"/>
      <c r="X1467" s="10"/>
    </row>
    <row r="1468" spans="1:24" s="46" customFormat="1" x14ac:dyDescent="0.2">
      <c r="A1468" s="10"/>
      <c r="B1468" s="10"/>
      <c r="C1468" s="10"/>
      <c r="D1468" s="10"/>
      <c r="I1468" s="10"/>
      <c r="W1468" s="53"/>
      <c r="X1468" s="10"/>
    </row>
    <row r="1469" spans="1:24" s="46" customFormat="1" x14ac:dyDescent="0.2">
      <c r="A1469" s="10"/>
      <c r="B1469" s="10"/>
      <c r="C1469" s="10"/>
      <c r="D1469" s="10"/>
      <c r="I1469" s="10"/>
      <c r="W1469" s="53"/>
      <c r="X1469" s="10"/>
    </row>
    <row r="1470" spans="1:24" s="46" customFormat="1" x14ac:dyDescent="0.2">
      <c r="A1470" s="10"/>
      <c r="B1470" s="10"/>
      <c r="C1470" s="10"/>
      <c r="D1470" s="10"/>
      <c r="I1470" s="10"/>
      <c r="W1470" s="53"/>
      <c r="X1470" s="10"/>
    </row>
    <row r="1471" spans="1:24" s="46" customFormat="1" x14ac:dyDescent="0.2">
      <c r="A1471" s="10"/>
      <c r="B1471" s="10"/>
      <c r="C1471" s="10"/>
      <c r="D1471" s="10"/>
      <c r="I1471" s="10"/>
      <c r="W1471" s="53"/>
      <c r="X1471" s="10"/>
    </row>
    <row r="1472" spans="1:24" s="46" customFormat="1" x14ac:dyDescent="0.2">
      <c r="A1472" s="10"/>
      <c r="B1472" s="10"/>
      <c r="C1472" s="10"/>
      <c r="D1472" s="10"/>
      <c r="I1472" s="10"/>
      <c r="W1472" s="53"/>
      <c r="X1472" s="10"/>
    </row>
    <row r="1473" spans="1:24" s="46" customFormat="1" x14ac:dyDescent="0.2">
      <c r="A1473" s="10"/>
      <c r="B1473" s="10"/>
      <c r="C1473" s="10"/>
      <c r="D1473" s="10"/>
      <c r="I1473" s="10"/>
      <c r="W1473" s="53"/>
      <c r="X1473" s="10"/>
    </row>
    <row r="1474" spans="1:24" s="46" customFormat="1" x14ac:dyDescent="0.2">
      <c r="A1474" s="10"/>
      <c r="B1474" s="10"/>
      <c r="C1474" s="10"/>
      <c r="D1474" s="10"/>
      <c r="I1474" s="10"/>
      <c r="W1474" s="53"/>
      <c r="X1474" s="10"/>
    </row>
    <row r="1475" spans="1:24" s="46" customFormat="1" x14ac:dyDescent="0.2">
      <c r="A1475" s="10"/>
      <c r="B1475" s="10"/>
      <c r="C1475" s="10"/>
      <c r="D1475" s="10"/>
      <c r="I1475" s="10"/>
      <c r="W1475" s="53"/>
      <c r="X1475" s="10"/>
    </row>
    <row r="1476" spans="1:24" s="46" customFormat="1" x14ac:dyDescent="0.2">
      <c r="A1476" s="10"/>
      <c r="B1476" s="10"/>
      <c r="C1476" s="10"/>
      <c r="D1476" s="10"/>
      <c r="I1476" s="10"/>
      <c r="W1476" s="53"/>
      <c r="X1476" s="10"/>
    </row>
    <row r="1477" spans="1:24" s="46" customFormat="1" x14ac:dyDescent="0.2">
      <c r="A1477" s="10"/>
      <c r="B1477" s="10"/>
      <c r="C1477" s="10"/>
      <c r="D1477" s="10"/>
      <c r="I1477" s="10"/>
      <c r="W1477" s="53"/>
      <c r="X1477" s="10"/>
    </row>
    <row r="1478" spans="1:24" s="46" customFormat="1" x14ac:dyDescent="0.2">
      <c r="A1478" s="10"/>
      <c r="B1478" s="10"/>
      <c r="C1478" s="10"/>
      <c r="D1478" s="10"/>
      <c r="I1478" s="10"/>
      <c r="W1478" s="53"/>
      <c r="X1478" s="10"/>
    </row>
    <row r="1479" spans="1:24" s="46" customFormat="1" x14ac:dyDescent="0.2">
      <c r="A1479" s="10"/>
      <c r="B1479" s="10"/>
      <c r="C1479" s="10"/>
      <c r="D1479" s="10"/>
      <c r="I1479" s="10"/>
      <c r="W1479" s="53"/>
      <c r="X1479" s="10"/>
    </row>
    <row r="1480" spans="1:24" s="46" customFormat="1" x14ac:dyDescent="0.2">
      <c r="A1480" s="10"/>
      <c r="B1480" s="10"/>
      <c r="C1480" s="10"/>
      <c r="D1480" s="10"/>
      <c r="I1480" s="10"/>
      <c r="W1480" s="53"/>
      <c r="X1480" s="10"/>
    </row>
    <row r="1481" spans="1:24" s="46" customFormat="1" x14ac:dyDescent="0.2">
      <c r="A1481" s="10"/>
      <c r="B1481" s="10"/>
      <c r="C1481" s="10"/>
      <c r="D1481" s="10"/>
      <c r="I1481" s="10"/>
      <c r="W1481" s="53"/>
      <c r="X1481" s="10"/>
    </row>
    <row r="1482" spans="1:24" s="46" customFormat="1" x14ac:dyDescent="0.2">
      <c r="A1482" s="10"/>
      <c r="B1482" s="10"/>
      <c r="C1482" s="10"/>
      <c r="D1482" s="10"/>
      <c r="I1482" s="10"/>
      <c r="W1482" s="53"/>
      <c r="X1482" s="10"/>
    </row>
    <row r="1483" spans="1:24" s="46" customFormat="1" x14ac:dyDescent="0.2">
      <c r="A1483" s="10"/>
      <c r="B1483" s="10"/>
      <c r="C1483" s="10"/>
      <c r="D1483" s="10"/>
      <c r="I1483" s="10"/>
      <c r="W1483" s="53"/>
      <c r="X1483" s="10"/>
    </row>
    <row r="1484" spans="1:24" s="46" customFormat="1" x14ac:dyDescent="0.2">
      <c r="A1484" s="10"/>
      <c r="B1484" s="10"/>
      <c r="C1484" s="10"/>
      <c r="D1484" s="10"/>
      <c r="I1484" s="10"/>
      <c r="W1484" s="53"/>
      <c r="X1484" s="10"/>
    </row>
    <row r="1485" spans="1:24" s="46" customFormat="1" x14ac:dyDescent="0.2">
      <c r="A1485" s="10"/>
      <c r="B1485" s="10"/>
      <c r="C1485" s="10"/>
      <c r="D1485" s="10"/>
      <c r="I1485" s="10"/>
      <c r="W1485" s="53"/>
      <c r="X1485" s="10"/>
    </row>
    <row r="1486" spans="1:24" s="46" customFormat="1" x14ac:dyDescent="0.2">
      <c r="A1486" s="10"/>
      <c r="B1486" s="10"/>
      <c r="C1486" s="10"/>
      <c r="D1486" s="10"/>
      <c r="I1486" s="10"/>
      <c r="W1486" s="53"/>
      <c r="X1486" s="10"/>
    </row>
    <row r="1487" spans="1:24" s="46" customFormat="1" x14ac:dyDescent="0.2">
      <c r="A1487" s="10"/>
      <c r="B1487" s="10"/>
      <c r="C1487" s="10"/>
      <c r="D1487" s="10"/>
      <c r="I1487" s="10"/>
      <c r="W1487" s="53"/>
      <c r="X1487" s="10"/>
    </row>
    <row r="1488" spans="1:24" s="46" customFormat="1" x14ac:dyDescent="0.2">
      <c r="A1488" s="10"/>
      <c r="B1488" s="10"/>
      <c r="C1488" s="10"/>
      <c r="D1488" s="10"/>
      <c r="I1488" s="10"/>
      <c r="W1488" s="53"/>
      <c r="X1488" s="10"/>
    </row>
    <row r="1489" spans="1:24" s="46" customFormat="1" x14ac:dyDescent="0.2">
      <c r="A1489" s="10"/>
      <c r="B1489" s="10"/>
      <c r="C1489" s="10"/>
      <c r="D1489" s="10"/>
      <c r="I1489" s="10"/>
      <c r="W1489" s="53"/>
      <c r="X1489" s="10"/>
    </row>
    <row r="1490" spans="1:24" s="46" customFormat="1" x14ac:dyDescent="0.2">
      <c r="A1490" s="10"/>
      <c r="B1490" s="10"/>
      <c r="C1490" s="10"/>
      <c r="D1490" s="10"/>
      <c r="I1490" s="10"/>
      <c r="W1490" s="53"/>
      <c r="X1490" s="10"/>
    </row>
    <row r="1491" spans="1:24" s="46" customFormat="1" x14ac:dyDescent="0.2">
      <c r="A1491" s="10"/>
      <c r="B1491" s="10"/>
      <c r="C1491" s="10"/>
      <c r="D1491" s="10"/>
      <c r="I1491" s="10"/>
      <c r="W1491" s="53"/>
      <c r="X1491" s="10"/>
    </row>
    <row r="1492" spans="1:24" s="46" customFormat="1" x14ac:dyDescent="0.2">
      <c r="A1492" s="10"/>
      <c r="B1492" s="10"/>
      <c r="C1492" s="10"/>
      <c r="D1492" s="10"/>
      <c r="I1492" s="10"/>
      <c r="W1492" s="53"/>
      <c r="X1492" s="10"/>
    </row>
    <row r="1493" spans="1:24" s="46" customFormat="1" x14ac:dyDescent="0.2">
      <c r="A1493" s="10"/>
      <c r="B1493" s="10"/>
      <c r="C1493" s="10"/>
      <c r="D1493" s="10"/>
      <c r="I1493" s="10"/>
      <c r="W1493" s="53"/>
      <c r="X1493" s="10"/>
    </row>
    <row r="1494" spans="1:24" s="46" customFormat="1" x14ac:dyDescent="0.2">
      <c r="A1494" s="10"/>
      <c r="B1494" s="10"/>
      <c r="C1494" s="10"/>
      <c r="D1494" s="10"/>
      <c r="I1494" s="10"/>
      <c r="W1494" s="53"/>
      <c r="X1494" s="10"/>
    </row>
    <row r="1495" spans="1:24" s="46" customFormat="1" x14ac:dyDescent="0.2">
      <c r="A1495" s="10"/>
      <c r="B1495" s="10"/>
      <c r="C1495" s="10"/>
      <c r="D1495" s="10"/>
      <c r="I1495" s="10"/>
      <c r="W1495" s="53"/>
      <c r="X1495" s="10"/>
    </row>
    <row r="1496" spans="1:24" s="46" customFormat="1" x14ac:dyDescent="0.2">
      <c r="A1496" s="10"/>
      <c r="B1496" s="10"/>
      <c r="C1496" s="10"/>
      <c r="D1496" s="10"/>
      <c r="I1496" s="10"/>
      <c r="W1496" s="53"/>
      <c r="X1496" s="10"/>
    </row>
    <row r="1497" spans="1:24" s="46" customFormat="1" x14ac:dyDescent="0.2">
      <c r="A1497" s="10"/>
      <c r="B1497" s="10"/>
      <c r="C1497" s="10"/>
      <c r="D1497" s="10"/>
      <c r="I1497" s="10"/>
      <c r="W1497" s="53"/>
      <c r="X1497" s="10"/>
    </row>
    <row r="1498" spans="1:24" s="46" customFormat="1" x14ac:dyDescent="0.2">
      <c r="A1498" s="10"/>
      <c r="B1498" s="10"/>
      <c r="C1498" s="10"/>
      <c r="D1498" s="10"/>
      <c r="I1498" s="10"/>
      <c r="W1498" s="53"/>
      <c r="X1498" s="10"/>
    </row>
    <row r="1499" spans="1:24" s="46" customFormat="1" x14ac:dyDescent="0.2">
      <c r="A1499" s="10"/>
      <c r="B1499" s="10"/>
      <c r="C1499" s="10"/>
      <c r="D1499" s="10"/>
      <c r="I1499" s="10"/>
      <c r="W1499" s="53"/>
      <c r="X1499" s="10"/>
    </row>
    <row r="1500" spans="1:24" s="46" customFormat="1" x14ac:dyDescent="0.2">
      <c r="A1500" s="10"/>
      <c r="B1500" s="10"/>
      <c r="C1500" s="10"/>
      <c r="D1500" s="10"/>
      <c r="I1500" s="10"/>
      <c r="W1500" s="53"/>
      <c r="X1500" s="10"/>
    </row>
    <row r="1501" spans="1:24" s="46" customFormat="1" x14ac:dyDescent="0.2">
      <c r="A1501" s="10"/>
      <c r="B1501" s="10"/>
      <c r="C1501" s="10"/>
      <c r="D1501" s="10"/>
      <c r="I1501" s="10"/>
      <c r="W1501" s="53"/>
      <c r="X1501" s="10"/>
    </row>
    <row r="1502" spans="1:24" s="46" customFormat="1" x14ac:dyDescent="0.2">
      <c r="A1502" s="10"/>
      <c r="B1502" s="10"/>
      <c r="C1502" s="10"/>
      <c r="D1502" s="10"/>
      <c r="I1502" s="10"/>
      <c r="W1502" s="53"/>
      <c r="X1502" s="10"/>
    </row>
    <row r="1503" spans="1:24" s="46" customFormat="1" x14ac:dyDescent="0.2">
      <c r="A1503" s="10"/>
      <c r="B1503" s="10"/>
      <c r="C1503" s="10"/>
      <c r="D1503" s="10"/>
      <c r="I1503" s="10"/>
      <c r="W1503" s="53"/>
      <c r="X1503" s="10"/>
    </row>
    <row r="1504" spans="1:24" s="46" customFormat="1" x14ac:dyDescent="0.2">
      <c r="A1504" s="10"/>
      <c r="B1504" s="10"/>
      <c r="C1504" s="10"/>
      <c r="D1504" s="10"/>
      <c r="I1504" s="10"/>
      <c r="W1504" s="53"/>
      <c r="X1504" s="10"/>
    </row>
    <row r="1505" spans="1:24" s="46" customFormat="1" x14ac:dyDescent="0.2">
      <c r="A1505" s="10"/>
      <c r="B1505" s="10"/>
      <c r="C1505" s="10"/>
      <c r="D1505" s="10"/>
      <c r="I1505" s="10"/>
      <c r="W1505" s="53"/>
      <c r="X1505" s="10"/>
    </row>
    <row r="1506" spans="1:24" s="46" customFormat="1" x14ac:dyDescent="0.2">
      <c r="A1506" s="10"/>
      <c r="B1506" s="10"/>
      <c r="C1506" s="10"/>
      <c r="D1506" s="10"/>
      <c r="I1506" s="10"/>
      <c r="W1506" s="53"/>
      <c r="X1506" s="10"/>
    </row>
    <row r="1507" spans="1:24" s="46" customFormat="1" x14ac:dyDescent="0.2">
      <c r="A1507" s="10"/>
      <c r="B1507" s="10"/>
      <c r="C1507" s="10"/>
      <c r="D1507" s="10"/>
      <c r="I1507" s="10"/>
      <c r="W1507" s="53"/>
      <c r="X1507" s="10"/>
    </row>
    <row r="1508" spans="1:24" s="46" customFormat="1" x14ac:dyDescent="0.2">
      <c r="A1508" s="10"/>
      <c r="B1508" s="10"/>
      <c r="C1508" s="10"/>
      <c r="D1508" s="10"/>
      <c r="I1508" s="10"/>
      <c r="W1508" s="53"/>
      <c r="X1508" s="10"/>
    </row>
    <row r="1509" spans="1:24" s="46" customFormat="1" x14ac:dyDescent="0.2">
      <c r="A1509" s="10"/>
      <c r="B1509" s="10"/>
      <c r="C1509" s="10"/>
      <c r="D1509" s="10"/>
      <c r="I1509" s="10"/>
      <c r="W1509" s="53"/>
      <c r="X1509" s="10"/>
    </row>
    <row r="1510" spans="1:24" s="46" customFormat="1" x14ac:dyDescent="0.2">
      <c r="A1510" s="10"/>
      <c r="B1510" s="10"/>
      <c r="C1510" s="10"/>
      <c r="D1510" s="10"/>
      <c r="I1510" s="10"/>
      <c r="W1510" s="53"/>
      <c r="X1510" s="10"/>
    </row>
    <row r="1511" spans="1:24" s="46" customFormat="1" x14ac:dyDescent="0.2">
      <c r="A1511" s="10"/>
      <c r="B1511" s="10"/>
      <c r="C1511" s="10"/>
      <c r="D1511" s="10"/>
      <c r="I1511" s="10"/>
      <c r="W1511" s="53"/>
      <c r="X1511" s="10"/>
    </row>
    <row r="1512" spans="1:24" s="46" customFormat="1" x14ac:dyDescent="0.2">
      <c r="A1512" s="10"/>
      <c r="B1512" s="10"/>
      <c r="C1512" s="10"/>
      <c r="D1512" s="10"/>
      <c r="I1512" s="10"/>
      <c r="W1512" s="53"/>
      <c r="X1512" s="10"/>
    </row>
    <row r="1513" spans="1:24" s="46" customFormat="1" x14ac:dyDescent="0.2">
      <c r="A1513" s="10"/>
      <c r="B1513" s="10"/>
      <c r="C1513" s="10"/>
      <c r="D1513" s="10"/>
      <c r="I1513" s="10"/>
      <c r="W1513" s="53"/>
      <c r="X1513" s="10"/>
    </row>
    <row r="1514" spans="1:24" s="46" customFormat="1" x14ac:dyDescent="0.2">
      <c r="A1514" s="10"/>
      <c r="B1514" s="10"/>
      <c r="C1514" s="10"/>
      <c r="D1514" s="10"/>
      <c r="I1514" s="10"/>
      <c r="W1514" s="53"/>
      <c r="X1514" s="10"/>
    </row>
    <row r="1515" spans="1:24" s="46" customFormat="1" x14ac:dyDescent="0.2">
      <c r="A1515" s="10"/>
      <c r="B1515" s="10"/>
      <c r="C1515" s="10"/>
      <c r="D1515" s="10"/>
      <c r="I1515" s="10"/>
      <c r="W1515" s="53"/>
      <c r="X1515" s="10"/>
    </row>
    <row r="1516" spans="1:24" s="46" customFormat="1" x14ac:dyDescent="0.2">
      <c r="A1516" s="10"/>
      <c r="B1516" s="10"/>
      <c r="C1516" s="10"/>
      <c r="D1516" s="10"/>
      <c r="I1516" s="10"/>
      <c r="W1516" s="53"/>
      <c r="X1516" s="10"/>
    </row>
    <row r="1517" spans="1:24" s="46" customFormat="1" x14ac:dyDescent="0.2">
      <c r="A1517" s="10"/>
      <c r="B1517" s="10"/>
      <c r="C1517" s="10"/>
      <c r="D1517" s="10"/>
      <c r="I1517" s="10"/>
      <c r="W1517" s="53"/>
      <c r="X1517" s="10"/>
    </row>
    <row r="1518" spans="1:24" s="46" customFormat="1" x14ac:dyDescent="0.2">
      <c r="A1518" s="10"/>
      <c r="B1518" s="10"/>
      <c r="C1518" s="10"/>
      <c r="D1518" s="10"/>
      <c r="I1518" s="10"/>
      <c r="W1518" s="53"/>
      <c r="X1518" s="10"/>
    </row>
    <row r="1519" spans="1:24" s="46" customFormat="1" x14ac:dyDescent="0.2">
      <c r="A1519" s="10"/>
      <c r="B1519" s="10"/>
      <c r="C1519" s="10"/>
      <c r="D1519" s="10"/>
      <c r="I1519" s="10"/>
      <c r="W1519" s="53"/>
      <c r="X1519" s="10"/>
    </row>
    <row r="1520" spans="1:24" s="46" customFormat="1" x14ac:dyDescent="0.2">
      <c r="A1520" s="10"/>
      <c r="B1520" s="10"/>
      <c r="C1520" s="10"/>
      <c r="D1520" s="10"/>
      <c r="I1520" s="10"/>
      <c r="W1520" s="53"/>
      <c r="X1520" s="10"/>
    </row>
    <row r="1521" spans="1:24" s="46" customFormat="1" x14ac:dyDescent="0.2">
      <c r="A1521" s="10"/>
      <c r="B1521" s="10"/>
      <c r="C1521" s="10"/>
      <c r="D1521" s="10"/>
      <c r="I1521" s="10"/>
      <c r="W1521" s="53"/>
      <c r="X1521" s="10"/>
    </row>
    <row r="1522" spans="1:24" s="46" customFormat="1" x14ac:dyDescent="0.2">
      <c r="A1522" s="10"/>
      <c r="B1522" s="10"/>
      <c r="C1522" s="10"/>
      <c r="D1522" s="10"/>
      <c r="I1522" s="10"/>
      <c r="W1522" s="53"/>
      <c r="X1522" s="10"/>
    </row>
    <row r="1523" spans="1:24" s="46" customFormat="1" x14ac:dyDescent="0.2">
      <c r="A1523" s="10"/>
      <c r="B1523" s="10"/>
      <c r="C1523" s="10"/>
      <c r="D1523" s="10"/>
      <c r="I1523" s="10"/>
      <c r="W1523" s="53"/>
      <c r="X1523" s="10"/>
    </row>
    <row r="1524" spans="1:24" s="46" customFormat="1" x14ac:dyDescent="0.2">
      <c r="A1524" s="10"/>
      <c r="B1524" s="10"/>
      <c r="C1524" s="10"/>
      <c r="D1524" s="10"/>
      <c r="I1524" s="10"/>
      <c r="W1524" s="53"/>
      <c r="X1524" s="10"/>
    </row>
    <row r="1525" spans="1:24" s="46" customFormat="1" x14ac:dyDescent="0.2">
      <c r="A1525" s="10"/>
      <c r="B1525" s="10"/>
      <c r="C1525" s="10"/>
      <c r="D1525" s="10"/>
      <c r="I1525" s="10"/>
      <c r="W1525" s="53"/>
      <c r="X1525" s="10"/>
    </row>
    <row r="1526" spans="1:24" s="46" customFormat="1" x14ac:dyDescent="0.2">
      <c r="A1526" s="10"/>
      <c r="B1526" s="10"/>
      <c r="C1526" s="10"/>
      <c r="D1526" s="10"/>
      <c r="I1526" s="10"/>
      <c r="W1526" s="53"/>
      <c r="X1526" s="10"/>
    </row>
    <row r="1527" spans="1:24" s="46" customFormat="1" x14ac:dyDescent="0.2">
      <c r="A1527" s="10"/>
      <c r="B1527" s="10"/>
      <c r="C1527" s="10"/>
      <c r="D1527" s="10"/>
      <c r="I1527" s="10"/>
      <c r="W1527" s="53"/>
      <c r="X1527" s="10"/>
    </row>
    <row r="1528" spans="1:24" s="46" customFormat="1" x14ac:dyDescent="0.2">
      <c r="A1528" s="10"/>
      <c r="B1528" s="10"/>
      <c r="C1528" s="10"/>
      <c r="D1528" s="10"/>
      <c r="I1528" s="10"/>
      <c r="W1528" s="53"/>
      <c r="X1528" s="10"/>
    </row>
    <row r="1529" spans="1:24" s="46" customFormat="1" x14ac:dyDescent="0.2">
      <c r="A1529" s="10"/>
      <c r="B1529" s="10"/>
      <c r="C1529" s="10"/>
      <c r="D1529" s="10"/>
      <c r="I1529" s="10"/>
      <c r="W1529" s="53"/>
      <c r="X1529" s="10"/>
    </row>
    <row r="1530" spans="1:24" s="46" customFormat="1" x14ac:dyDescent="0.2">
      <c r="A1530" s="10"/>
      <c r="B1530" s="10"/>
      <c r="C1530" s="10"/>
      <c r="D1530" s="10"/>
      <c r="I1530" s="10"/>
      <c r="W1530" s="53"/>
      <c r="X1530" s="10"/>
    </row>
    <row r="1531" spans="1:24" s="46" customFormat="1" x14ac:dyDescent="0.2">
      <c r="A1531" s="10"/>
      <c r="B1531" s="10"/>
      <c r="C1531" s="10"/>
      <c r="D1531" s="10"/>
      <c r="I1531" s="10"/>
      <c r="W1531" s="53"/>
      <c r="X1531" s="10"/>
    </row>
    <row r="1532" spans="1:24" s="46" customFormat="1" x14ac:dyDescent="0.2">
      <c r="A1532" s="10"/>
      <c r="B1532" s="10"/>
      <c r="C1532" s="10"/>
      <c r="D1532" s="10"/>
      <c r="I1532" s="10"/>
      <c r="W1532" s="53"/>
      <c r="X1532" s="10"/>
    </row>
    <row r="1533" spans="1:24" s="46" customFormat="1" x14ac:dyDescent="0.2">
      <c r="A1533" s="10"/>
      <c r="B1533" s="10"/>
      <c r="C1533" s="10"/>
      <c r="D1533" s="10"/>
      <c r="I1533" s="10"/>
      <c r="W1533" s="53"/>
      <c r="X1533" s="10"/>
    </row>
    <row r="1534" spans="1:24" s="46" customFormat="1" x14ac:dyDescent="0.2">
      <c r="A1534" s="10"/>
      <c r="B1534" s="10"/>
      <c r="C1534" s="10"/>
      <c r="D1534" s="10"/>
      <c r="I1534" s="10"/>
      <c r="W1534" s="53"/>
      <c r="X1534" s="10"/>
    </row>
    <row r="1535" spans="1:24" s="46" customFormat="1" x14ac:dyDescent="0.2">
      <c r="A1535" s="10"/>
      <c r="B1535" s="10"/>
      <c r="C1535" s="10"/>
      <c r="D1535" s="10"/>
      <c r="I1535" s="10"/>
      <c r="W1535" s="53"/>
      <c r="X1535" s="10"/>
    </row>
    <row r="1536" spans="1:24" s="46" customFormat="1" x14ac:dyDescent="0.2">
      <c r="A1536" s="10"/>
      <c r="B1536" s="10"/>
      <c r="C1536" s="10"/>
      <c r="D1536" s="10"/>
      <c r="I1536" s="10"/>
      <c r="W1536" s="53"/>
      <c r="X1536" s="10"/>
    </row>
    <row r="1537" spans="1:24" s="46" customFormat="1" x14ac:dyDescent="0.2">
      <c r="A1537" s="10"/>
      <c r="B1537" s="10"/>
      <c r="C1537" s="10"/>
      <c r="D1537" s="10"/>
      <c r="I1537" s="10"/>
      <c r="W1537" s="53"/>
      <c r="X1537" s="10"/>
    </row>
    <row r="1538" spans="1:24" s="46" customFormat="1" x14ac:dyDescent="0.2">
      <c r="A1538" s="10"/>
      <c r="B1538" s="10"/>
      <c r="C1538" s="10"/>
      <c r="D1538" s="10"/>
      <c r="I1538" s="10"/>
      <c r="W1538" s="53"/>
      <c r="X1538" s="10"/>
    </row>
    <row r="1539" spans="1:24" s="46" customFormat="1" x14ac:dyDescent="0.2">
      <c r="A1539" s="10"/>
      <c r="B1539" s="10"/>
      <c r="C1539" s="10"/>
      <c r="D1539" s="10"/>
      <c r="I1539" s="10"/>
      <c r="W1539" s="53"/>
      <c r="X1539" s="10"/>
    </row>
    <row r="1540" spans="1:24" s="46" customFormat="1" x14ac:dyDescent="0.2">
      <c r="A1540" s="10"/>
      <c r="B1540" s="10"/>
      <c r="C1540" s="10"/>
      <c r="D1540" s="10"/>
      <c r="I1540" s="10"/>
      <c r="W1540" s="53"/>
      <c r="X1540" s="10"/>
    </row>
    <row r="1541" spans="1:24" s="46" customFormat="1" x14ac:dyDescent="0.2">
      <c r="A1541" s="10"/>
      <c r="B1541" s="10"/>
      <c r="C1541" s="10"/>
      <c r="D1541" s="10"/>
      <c r="I1541" s="10"/>
      <c r="W1541" s="53"/>
      <c r="X1541" s="10"/>
    </row>
    <row r="1542" spans="1:24" s="46" customFormat="1" x14ac:dyDescent="0.2">
      <c r="A1542" s="10"/>
      <c r="B1542" s="10"/>
      <c r="C1542" s="10"/>
      <c r="D1542" s="10"/>
      <c r="I1542" s="10"/>
      <c r="W1542" s="53"/>
      <c r="X1542" s="10"/>
    </row>
    <row r="1543" spans="1:24" s="46" customFormat="1" x14ac:dyDescent="0.2">
      <c r="A1543" s="10"/>
      <c r="B1543" s="10"/>
      <c r="C1543" s="10"/>
      <c r="D1543" s="10"/>
      <c r="I1543" s="10"/>
      <c r="W1543" s="53"/>
      <c r="X1543" s="10"/>
    </row>
    <row r="1544" spans="1:24" s="46" customFormat="1" x14ac:dyDescent="0.2">
      <c r="A1544" s="10"/>
      <c r="B1544" s="10"/>
      <c r="C1544" s="10"/>
      <c r="D1544" s="10"/>
      <c r="I1544" s="10"/>
      <c r="W1544" s="53"/>
      <c r="X1544" s="10"/>
    </row>
    <row r="1545" spans="1:24" s="46" customFormat="1" x14ac:dyDescent="0.2">
      <c r="A1545" s="10"/>
      <c r="B1545" s="10"/>
      <c r="C1545" s="10"/>
      <c r="D1545" s="10"/>
      <c r="I1545" s="10"/>
      <c r="W1545" s="53"/>
      <c r="X1545" s="10"/>
    </row>
    <row r="1546" spans="1:24" s="46" customFormat="1" x14ac:dyDescent="0.2">
      <c r="A1546" s="10"/>
      <c r="B1546" s="10"/>
      <c r="C1546" s="10"/>
      <c r="D1546" s="10"/>
      <c r="I1546" s="10"/>
      <c r="W1546" s="53"/>
      <c r="X1546" s="10"/>
    </row>
    <row r="1547" spans="1:24" s="46" customFormat="1" x14ac:dyDescent="0.2">
      <c r="A1547" s="10"/>
      <c r="B1547" s="10"/>
      <c r="C1547" s="10"/>
      <c r="D1547" s="10"/>
      <c r="I1547" s="10"/>
      <c r="W1547" s="53"/>
      <c r="X1547" s="10"/>
    </row>
    <row r="1548" spans="1:24" s="46" customFormat="1" x14ac:dyDescent="0.2">
      <c r="A1548" s="10"/>
      <c r="B1548" s="10"/>
      <c r="C1548" s="10"/>
      <c r="D1548" s="10"/>
      <c r="I1548" s="10"/>
      <c r="W1548" s="53"/>
      <c r="X1548" s="10"/>
    </row>
    <row r="1549" spans="1:24" s="46" customFormat="1" x14ac:dyDescent="0.2">
      <c r="A1549" s="10"/>
      <c r="B1549" s="10"/>
      <c r="C1549" s="10"/>
      <c r="D1549" s="10"/>
      <c r="I1549" s="10"/>
      <c r="W1549" s="53"/>
      <c r="X1549" s="10"/>
    </row>
    <row r="1550" spans="1:24" s="46" customFormat="1" x14ac:dyDescent="0.2">
      <c r="A1550" s="10"/>
      <c r="B1550" s="10"/>
      <c r="C1550" s="10"/>
      <c r="D1550" s="10"/>
      <c r="I1550" s="10"/>
      <c r="W1550" s="53"/>
      <c r="X1550" s="10"/>
    </row>
    <row r="1551" spans="1:24" s="46" customFormat="1" x14ac:dyDescent="0.2">
      <c r="A1551" s="10"/>
      <c r="B1551" s="10"/>
      <c r="C1551" s="10"/>
      <c r="D1551" s="10"/>
      <c r="I1551" s="10"/>
      <c r="W1551" s="53"/>
      <c r="X1551" s="10"/>
    </row>
    <row r="1552" spans="1:24" s="46" customFormat="1" x14ac:dyDescent="0.2">
      <c r="A1552" s="10"/>
      <c r="B1552" s="10"/>
      <c r="C1552" s="10"/>
      <c r="D1552" s="10"/>
      <c r="I1552" s="10"/>
      <c r="W1552" s="53"/>
      <c r="X1552" s="10"/>
    </row>
    <row r="1553" spans="1:24" s="46" customFormat="1" x14ac:dyDescent="0.2">
      <c r="A1553" s="10"/>
      <c r="B1553" s="10"/>
      <c r="C1553" s="10"/>
      <c r="D1553" s="10"/>
      <c r="I1553" s="10"/>
      <c r="W1553" s="53"/>
      <c r="X1553" s="10"/>
    </row>
    <row r="1554" spans="1:24" s="46" customFormat="1" x14ac:dyDescent="0.2">
      <c r="A1554" s="10"/>
      <c r="B1554" s="10"/>
      <c r="C1554" s="10"/>
      <c r="D1554" s="10"/>
      <c r="I1554" s="10"/>
      <c r="W1554" s="53"/>
      <c r="X1554" s="10"/>
    </row>
    <row r="1555" spans="1:24" s="46" customFormat="1" x14ac:dyDescent="0.2">
      <c r="A1555" s="10"/>
      <c r="B1555" s="10"/>
      <c r="C1555" s="10"/>
      <c r="D1555" s="10"/>
      <c r="I1555" s="10"/>
      <c r="W1555" s="53"/>
      <c r="X1555" s="10"/>
    </row>
    <row r="1556" spans="1:24" s="46" customFormat="1" x14ac:dyDescent="0.2">
      <c r="A1556" s="10"/>
      <c r="B1556" s="10"/>
      <c r="C1556" s="10"/>
      <c r="D1556" s="10"/>
      <c r="I1556" s="10"/>
      <c r="W1556" s="53"/>
      <c r="X1556" s="10"/>
    </row>
    <row r="1557" spans="1:24" s="46" customFormat="1" x14ac:dyDescent="0.2">
      <c r="A1557" s="10"/>
      <c r="B1557" s="10"/>
      <c r="C1557" s="10"/>
      <c r="D1557" s="10"/>
      <c r="I1557" s="10"/>
      <c r="W1557" s="53"/>
      <c r="X1557" s="10"/>
    </row>
    <row r="1558" spans="1:24" s="46" customFormat="1" x14ac:dyDescent="0.2">
      <c r="A1558" s="10"/>
      <c r="B1558" s="10"/>
      <c r="C1558" s="10"/>
      <c r="D1558" s="10"/>
      <c r="I1558" s="10"/>
      <c r="W1558" s="53"/>
      <c r="X1558" s="10"/>
    </row>
    <row r="1559" spans="1:24" s="46" customFormat="1" x14ac:dyDescent="0.2">
      <c r="A1559" s="10"/>
      <c r="B1559" s="10"/>
      <c r="C1559" s="10"/>
      <c r="D1559" s="10"/>
      <c r="I1559" s="10"/>
      <c r="W1559" s="53"/>
      <c r="X1559" s="10"/>
    </row>
    <row r="1560" spans="1:24" s="46" customFormat="1" x14ac:dyDescent="0.2">
      <c r="A1560" s="10"/>
      <c r="B1560" s="10"/>
      <c r="C1560" s="10"/>
      <c r="D1560" s="10"/>
      <c r="I1560" s="10"/>
      <c r="W1560" s="53"/>
      <c r="X1560" s="10"/>
    </row>
    <row r="1561" spans="1:24" s="46" customFormat="1" x14ac:dyDescent="0.2">
      <c r="A1561" s="10"/>
      <c r="B1561" s="10"/>
      <c r="C1561" s="10"/>
      <c r="D1561" s="10"/>
      <c r="I1561" s="10"/>
      <c r="W1561" s="53"/>
      <c r="X1561" s="10"/>
    </row>
    <row r="1562" spans="1:24" s="46" customFormat="1" x14ac:dyDescent="0.2">
      <c r="A1562" s="10"/>
      <c r="B1562" s="10"/>
      <c r="C1562" s="10"/>
      <c r="D1562" s="10"/>
      <c r="I1562" s="10"/>
      <c r="W1562" s="53"/>
      <c r="X1562" s="10"/>
    </row>
    <row r="1563" spans="1:24" s="46" customFormat="1" x14ac:dyDescent="0.2">
      <c r="A1563" s="10"/>
      <c r="B1563" s="10"/>
      <c r="C1563" s="10"/>
      <c r="D1563" s="10"/>
      <c r="I1563" s="10"/>
      <c r="W1563" s="53"/>
      <c r="X1563" s="10"/>
    </row>
    <row r="1564" spans="1:24" s="46" customFormat="1" x14ac:dyDescent="0.2">
      <c r="A1564" s="10"/>
      <c r="B1564" s="10"/>
      <c r="C1564" s="10"/>
      <c r="D1564" s="10"/>
      <c r="I1564" s="10"/>
      <c r="W1564" s="53"/>
      <c r="X1564" s="10"/>
    </row>
    <row r="1565" spans="1:24" s="46" customFormat="1" x14ac:dyDescent="0.2">
      <c r="A1565" s="10"/>
      <c r="B1565" s="10"/>
      <c r="C1565" s="10"/>
      <c r="D1565" s="10"/>
      <c r="I1565" s="10"/>
      <c r="W1565" s="53"/>
      <c r="X1565" s="10"/>
    </row>
    <row r="1566" spans="1:24" s="46" customFormat="1" x14ac:dyDescent="0.2">
      <c r="A1566" s="10"/>
      <c r="B1566" s="10"/>
      <c r="C1566" s="10"/>
      <c r="D1566" s="10"/>
      <c r="I1566" s="10"/>
      <c r="W1566" s="53"/>
      <c r="X1566" s="10"/>
    </row>
    <row r="1567" spans="1:24" s="46" customFormat="1" x14ac:dyDescent="0.2">
      <c r="A1567" s="10"/>
      <c r="B1567" s="10"/>
      <c r="C1567" s="10"/>
      <c r="D1567" s="10"/>
      <c r="I1567" s="10"/>
      <c r="W1567" s="53"/>
      <c r="X1567" s="10"/>
    </row>
    <row r="1568" spans="1:24" s="46" customFormat="1" x14ac:dyDescent="0.2">
      <c r="A1568" s="10"/>
      <c r="B1568" s="10"/>
      <c r="C1568" s="10"/>
      <c r="D1568" s="10"/>
      <c r="I1568" s="10"/>
      <c r="W1568" s="53"/>
      <c r="X1568" s="10"/>
    </row>
    <row r="1569" spans="1:24" s="46" customFormat="1" x14ac:dyDescent="0.2">
      <c r="A1569" s="10"/>
      <c r="B1569" s="10"/>
      <c r="C1569" s="10"/>
      <c r="D1569" s="10"/>
      <c r="I1569" s="10"/>
      <c r="W1569" s="53"/>
      <c r="X1569" s="10"/>
    </row>
    <row r="1570" spans="1:24" s="46" customFormat="1" x14ac:dyDescent="0.2">
      <c r="A1570" s="10"/>
      <c r="B1570" s="10"/>
      <c r="C1570" s="10"/>
      <c r="D1570" s="10"/>
      <c r="I1570" s="10"/>
      <c r="W1570" s="53"/>
      <c r="X1570" s="10"/>
    </row>
    <row r="1571" spans="1:24" s="46" customFormat="1" x14ac:dyDescent="0.2">
      <c r="A1571" s="10"/>
      <c r="B1571" s="10"/>
      <c r="C1571" s="10"/>
      <c r="D1571" s="10"/>
      <c r="I1571" s="10"/>
      <c r="W1571" s="53"/>
      <c r="X1571" s="10"/>
    </row>
    <row r="1572" spans="1:24" s="46" customFormat="1" x14ac:dyDescent="0.2">
      <c r="A1572" s="10"/>
      <c r="B1572" s="10"/>
      <c r="C1572" s="10"/>
      <c r="D1572" s="10"/>
      <c r="I1572" s="10"/>
      <c r="W1572" s="53"/>
      <c r="X1572" s="10"/>
    </row>
    <row r="1573" spans="1:24" s="46" customFormat="1" x14ac:dyDescent="0.2">
      <c r="A1573" s="10"/>
      <c r="B1573" s="10"/>
      <c r="C1573" s="10"/>
      <c r="D1573" s="10"/>
      <c r="I1573" s="10"/>
      <c r="W1573" s="53"/>
      <c r="X1573" s="10"/>
    </row>
    <row r="1574" spans="1:24" s="46" customFormat="1" x14ac:dyDescent="0.2">
      <c r="A1574" s="10"/>
      <c r="B1574" s="10"/>
      <c r="C1574" s="10"/>
      <c r="D1574" s="10"/>
      <c r="I1574" s="10"/>
      <c r="W1574" s="53"/>
      <c r="X1574" s="10"/>
    </row>
    <row r="1575" spans="1:24" s="46" customFormat="1" x14ac:dyDescent="0.2">
      <c r="A1575" s="10"/>
      <c r="B1575" s="10"/>
      <c r="C1575" s="10"/>
      <c r="D1575" s="10"/>
      <c r="I1575" s="10"/>
      <c r="W1575" s="53"/>
      <c r="X1575" s="10"/>
    </row>
    <row r="1576" spans="1:24" s="46" customFormat="1" x14ac:dyDescent="0.2">
      <c r="A1576" s="10"/>
      <c r="B1576" s="10"/>
      <c r="C1576" s="10"/>
      <c r="D1576" s="10"/>
      <c r="I1576" s="10"/>
      <c r="W1576" s="53"/>
      <c r="X1576" s="10"/>
    </row>
    <row r="1577" spans="1:24" s="46" customFormat="1" x14ac:dyDescent="0.2">
      <c r="A1577" s="10"/>
      <c r="B1577" s="10"/>
      <c r="C1577" s="10"/>
      <c r="D1577" s="10"/>
      <c r="I1577" s="10"/>
      <c r="W1577" s="53"/>
      <c r="X1577" s="10"/>
    </row>
    <row r="1578" spans="1:24" s="46" customFormat="1" x14ac:dyDescent="0.2">
      <c r="A1578" s="10"/>
      <c r="B1578" s="10"/>
      <c r="C1578" s="10"/>
      <c r="D1578" s="10"/>
      <c r="I1578" s="10"/>
      <c r="W1578" s="53"/>
      <c r="X1578" s="10"/>
    </row>
    <row r="1579" spans="1:24" s="46" customFormat="1" x14ac:dyDescent="0.2">
      <c r="A1579" s="10"/>
      <c r="B1579" s="10"/>
      <c r="C1579" s="10"/>
      <c r="D1579" s="10"/>
      <c r="I1579" s="10"/>
      <c r="W1579" s="53"/>
      <c r="X1579" s="10"/>
    </row>
    <row r="1580" spans="1:24" s="46" customFormat="1" x14ac:dyDescent="0.2">
      <c r="A1580" s="10"/>
      <c r="B1580" s="10"/>
      <c r="C1580" s="10"/>
      <c r="D1580" s="10"/>
      <c r="I1580" s="10"/>
      <c r="W1580" s="53"/>
      <c r="X1580" s="10"/>
    </row>
    <row r="1581" spans="1:24" s="46" customFormat="1" x14ac:dyDescent="0.2">
      <c r="A1581" s="10"/>
      <c r="B1581" s="10"/>
      <c r="C1581" s="10"/>
      <c r="D1581" s="10"/>
      <c r="I1581" s="10"/>
      <c r="W1581" s="53"/>
      <c r="X1581" s="10"/>
    </row>
    <row r="1582" spans="1:24" s="46" customFormat="1" x14ac:dyDescent="0.2">
      <c r="A1582" s="10"/>
      <c r="B1582" s="10"/>
      <c r="C1582" s="10"/>
      <c r="D1582" s="10"/>
      <c r="I1582" s="10"/>
      <c r="W1582" s="53"/>
      <c r="X1582" s="10"/>
    </row>
    <row r="1583" spans="1:24" s="46" customFormat="1" x14ac:dyDescent="0.2">
      <c r="A1583" s="10"/>
      <c r="B1583" s="10"/>
      <c r="C1583" s="10"/>
      <c r="D1583" s="10"/>
      <c r="I1583" s="10"/>
      <c r="W1583" s="53"/>
      <c r="X1583" s="10"/>
    </row>
    <row r="1584" spans="1:24" s="46" customFormat="1" x14ac:dyDescent="0.2">
      <c r="A1584" s="10"/>
      <c r="B1584" s="10"/>
      <c r="C1584" s="10"/>
      <c r="D1584" s="10"/>
      <c r="I1584" s="10"/>
      <c r="W1584" s="53"/>
      <c r="X1584" s="10"/>
    </row>
    <row r="1585" spans="1:24" s="46" customFormat="1" x14ac:dyDescent="0.2">
      <c r="A1585" s="10"/>
      <c r="B1585" s="10"/>
      <c r="C1585" s="10"/>
      <c r="D1585" s="10"/>
      <c r="I1585" s="10"/>
      <c r="W1585" s="53"/>
      <c r="X1585" s="10"/>
    </row>
    <row r="1586" spans="1:24" s="46" customFormat="1" x14ac:dyDescent="0.2">
      <c r="A1586" s="10"/>
      <c r="B1586" s="10"/>
      <c r="C1586" s="10"/>
      <c r="D1586" s="10"/>
      <c r="I1586" s="10"/>
      <c r="W1586" s="53"/>
      <c r="X1586" s="10"/>
    </row>
    <row r="1587" spans="1:24" s="46" customFormat="1" x14ac:dyDescent="0.2">
      <c r="A1587" s="10"/>
      <c r="B1587" s="10"/>
      <c r="C1587" s="10"/>
      <c r="D1587" s="10"/>
      <c r="I1587" s="10"/>
      <c r="W1587" s="53"/>
      <c r="X1587" s="10"/>
    </row>
    <row r="1588" spans="1:24" s="46" customFormat="1" x14ac:dyDescent="0.2">
      <c r="A1588" s="10"/>
      <c r="B1588" s="10"/>
      <c r="C1588" s="10"/>
      <c r="D1588" s="10"/>
      <c r="I1588" s="10"/>
      <c r="W1588" s="53"/>
      <c r="X1588" s="10"/>
    </row>
    <row r="1589" spans="1:24" s="46" customFormat="1" x14ac:dyDescent="0.2">
      <c r="A1589" s="10"/>
      <c r="B1589" s="10"/>
      <c r="C1589" s="10"/>
      <c r="D1589" s="10"/>
      <c r="I1589" s="10"/>
      <c r="W1589" s="53"/>
      <c r="X1589" s="10"/>
    </row>
    <row r="1590" spans="1:24" s="46" customFormat="1" x14ac:dyDescent="0.2">
      <c r="A1590" s="10"/>
      <c r="B1590" s="10"/>
      <c r="C1590" s="10"/>
      <c r="D1590" s="10"/>
      <c r="I1590" s="10"/>
      <c r="W1590" s="53"/>
      <c r="X1590" s="10"/>
    </row>
    <row r="1591" spans="1:24" s="46" customFormat="1" x14ac:dyDescent="0.2">
      <c r="A1591" s="10"/>
      <c r="B1591" s="10"/>
      <c r="C1591" s="10"/>
      <c r="D1591" s="10"/>
      <c r="I1591" s="10"/>
      <c r="W1591" s="53"/>
      <c r="X1591" s="10"/>
    </row>
    <row r="1592" spans="1:24" s="46" customFormat="1" x14ac:dyDescent="0.2">
      <c r="A1592" s="10"/>
      <c r="B1592" s="10"/>
      <c r="C1592" s="10"/>
      <c r="D1592" s="10"/>
      <c r="I1592" s="10"/>
      <c r="W1592" s="53"/>
      <c r="X1592" s="10"/>
    </row>
    <row r="1593" spans="1:24" s="46" customFormat="1" x14ac:dyDescent="0.2">
      <c r="A1593" s="10"/>
      <c r="B1593" s="10"/>
      <c r="C1593" s="10"/>
      <c r="D1593" s="10"/>
      <c r="I1593" s="10"/>
      <c r="W1593" s="53"/>
      <c r="X1593" s="10"/>
    </row>
    <row r="1594" spans="1:24" s="46" customFormat="1" x14ac:dyDescent="0.2">
      <c r="A1594" s="10"/>
      <c r="B1594" s="10"/>
      <c r="C1594" s="10"/>
      <c r="D1594" s="10"/>
      <c r="I1594" s="10"/>
      <c r="W1594" s="53"/>
      <c r="X1594" s="10"/>
    </row>
    <row r="1595" spans="1:24" s="46" customFormat="1" x14ac:dyDescent="0.2">
      <c r="A1595" s="10"/>
      <c r="B1595" s="10"/>
      <c r="C1595" s="10"/>
      <c r="D1595" s="10"/>
      <c r="I1595" s="10"/>
      <c r="W1595" s="53"/>
      <c r="X1595" s="10"/>
    </row>
    <row r="1596" spans="1:24" s="46" customFormat="1" x14ac:dyDescent="0.2">
      <c r="A1596" s="10"/>
      <c r="B1596" s="10"/>
      <c r="C1596" s="10"/>
      <c r="D1596" s="10"/>
      <c r="I1596" s="10"/>
      <c r="W1596" s="53"/>
      <c r="X1596" s="10"/>
    </row>
    <row r="1597" spans="1:24" s="46" customFormat="1" x14ac:dyDescent="0.2">
      <c r="A1597" s="10"/>
      <c r="B1597" s="10"/>
      <c r="C1597" s="10"/>
      <c r="D1597" s="10"/>
      <c r="I1597" s="10"/>
      <c r="W1597" s="53"/>
      <c r="X1597" s="10"/>
    </row>
    <row r="1598" spans="1:24" s="46" customFormat="1" x14ac:dyDescent="0.2">
      <c r="A1598" s="10"/>
      <c r="B1598" s="10"/>
      <c r="C1598" s="10"/>
      <c r="D1598" s="10"/>
      <c r="I1598" s="10"/>
      <c r="W1598" s="53"/>
      <c r="X1598" s="10"/>
    </row>
    <row r="1599" spans="1:24" s="46" customFormat="1" x14ac:dyDescent="0.2">
      <c r="A1599" s="10"/>
      <c r="B1599" s="10"/>
      <c r="C1599" s="10"/>
      <c r="D1599" s="10"/>
      <c r="I1599" s="10"/>
      <c r="W1599" s="53"/>
      <c r="X1599" s="10"/>
    </row>
    <row r="1600" spans="1:24" s="46" customFormat="1" x14ac:dyDescent="0.2">
      <c r="A1600" s="10"/>
      <c r="B1600" s="10"/>
      <c r="C1600" s="10"/>
      <c r="D1600" s="10"/>
      <c r="I1600" s="10"/>
      <c r="W1600" s="53"/>
      <c r="X1600" s="10"/>
    </row>
    <row r="1601" spans="1:24" s="46" customFormat="1" x14ac:dyDescent="0.2">
      <c r="A1601" s="10"/>
      <c r="B1601" s="10"/>
      <c r="C1601" s="10"/>
      <c r="D1601" s="10"/>
      <c r="I1601" s="10"/>
      <c r="W1601" s="53"/>
      <c r="X1601" s="10"/>
    </row>
    <row r="1602" spans="1:24" s="46" customFormat="1" x14ac:dyDescent="0.2">
      <c r="A1602" s="10"/>
      <c r="B1602" s="10"/>
      <c r="C1602" s="10"/>
      <c r="D1602" s="10"/>
      <c r="I1602" s="10"/>
      <c r="W1602" s="53"/>
      <c r="X1602" s="10"/>
    </row>
    <row r="1603" spans="1:24" s="46" customFormat="1" x14ac:dyDescent="0.2">
      <c r="A1603" s="10"/>
      <c r="B1603" s="10"/>
      <c r="C1603" s="10"/>
      <c r="D1603" s="10"/>
      <c r="I1603" s="10"/>
      <c r="W1603" s="53"/>
      <c r="X1603" s="10"/>
    </row>
    <row r="1604" spans="1:24" s="46" customFormat="1" x14ac:dyDescent="0.2">
      <c r="A1604" s="10"/>
      <c r="B1604" s="10"/>
      <c r="C1604" s="10"/>
      <c r="D1604" s="10"/>
      <c r="I1604" s="10"/>
      <c r="W1604" s="53"/>
      <c r="X1604" s="10"/>
    </row>
    <row r="1605" spans="1:24" s="46" customFormat="1" x14ac:dyDescent="0.2">
      <c r="A1605" s="10"/>
      <c r="B1605" s="10"/>
      <c r="C1605" s="10"/>
      <c r="D1605" s="10"/>
      <c r="I1605" s="10"/>
      <c r="W1605" s="53"/>
      <c r="X1605" s="10"/>
    </row>
    <row r="1606" spans="1:24" s="46" customFormat="1" x14ac:dyDescent="0.2">
      <c r="A1606" s="10"/>
      <c r="B1606" s="10"/>
      <c r="C1606" s="10"/>
      <c r="D1606" s="10"/>
      <c r="I1606" s="10"/>
      <c r="W1606" s="53"/>
      <c r="X1606" s="10"/>
    </row>
    <row r="1607" spans="1:24" s="46" customFormat="1" x14ac:dyDescent="0.2">
      <c r="A1607" s="10"/>
      <c r="B1607" s="10"/>
      <c r="C1607" s="10"/>
      <c r="D1607" s="10"/>
      <c r="I1607" s="10"/>
      <c r="W1607" s="53"/>
      <c r="X1607" s="10"/>
    </row>
    <row r="1608" spans="1:24" s="46" customFormat="1" x14ac:dyDescent="0.2">
      <c r="A1608" s="10"/>
      <c r="B1608" s="10"/>
      <c r="C1608" s="10"/>
      <c r="D1608" s="10"/>
      <c r="I1608" s="10"/>
      <c r="W1608" s="53"/>
      <c r="X1608" s="10"/>
    </row>
    <row r="1609" spans="1:24" s="46" customFormat="1" x14ac:dyDescent="0.2">
      <c r="A1609" s="10"/>
      <c r="B1609" s="10"/>
      <c r="C1609" s="10"/>
      <c r="D1609" s="10"/>
      <c r="I1609" s="10"/>
      <c r="W1609" s="53"/>
      <c r="X1609" s="10"/>
    </row>
    <row r="1610" spans="1:24" s="46" customFormat="1" x14ac:dyDescent="0.2">
      <c r="A1610" s="10"/>
      <c r="B1610" s="10"/>
      <c r="C1610" s="10"/>
      <c r="D1610" s="10"/>
      <c r="I1610" s="10"/>
      <c r="W1610" s="53"/>
      <c r="X1610" s="10"/>
    </row>
    <row r="1611" spans="1:24" s="46" customFormat="1" x14ac:dyDescent="0.2">
      <c r="A1611" s="10"/>
      <c r="B1611" s="10"/>
      <c r="C1611" s="10"/>
      <c r="D1611" s="10"/>
      <c r="I1611" s="10"/>
      <c r="W1611" s="53"/>
      <c r="X1611" s="10"/>
    </row>
    <row r="1612" spans="1:24" s="46" customFormat="1" x14ac:dyDescent="0.2">
      <c r="A1612" s="10"/>
      <c r="B1612" s="10"/>
      <c r="C1612" s="10"/>
      <c r="D1612" s="10"/>
      <c r="I1612" s="10"/>
      <c r="W1612" s="53"/>
      <c r="X1612" s="10"/>
    </row>
    <row r="1613" spans="1:24" s="46" customFormat="1" x14ac:dyDescent="0.2">
      <c r="A1613" s="10"/>
      <c r="B1613" s="10"/>
      <c r="C1613" s="10"/>
      <c r="D1613" s="10"/>
      <c r="I1613" s="10"/>
      <c r="W1613" s="53"/>
      <c r="X1613" s="10"/>
    </row>
    <row r="1614" spans="1:24" s="46" customFormat="1" x14ac:dyDescent="0.2">
      <c r="A1614" s="10"/>
      <c r="B1614" s="10"/>
      <c r="C1614" s="10"/>
      <c r="D1614" s="10"/>
      <c r="I1614" s="10"/>
      <c r="W1614" s="53"/>
      <c r="X1614" s="10"/>
    </row>
    <row r="1615" spans="1:24" s="46" customFormat="1" x14ac:dyDescent="0.2">
      <c r="A1615" s="10"/>
      <c r="B1615" s="10"/>
      <c r="C1615" s="10"/>
      <c r="D1615" s="10"/>
      <c r="I1615" s="10"/>
      <c r="W1615" s="53"/>
      <c r="X1615" s="10"/>
    </row>
    <row r="1616" spans="1:24" s="46" customFormat="1" x14ac:dyDescent="0.2">
      <c r="A1616" s="10"/>
      <c r="B1616" s="10"/>
      <c r="C1616" s="10"/>
      <c r="D1616" s="10"/>
      <c r="I1616" s="10"/>
      <c r="W1616" s="53"/>
      <c r="X1616" s="10"/>
    </row>
    <row r="1617" spans="1:24" s="46" customFormat="1" x14ac:dyDescent="0.2">
      <c r="A1617" s="10"/>
      <c r="B1617" s="10"/>
      <c r="C1617" s="10"/>
      <c r="D1617" s="10"/>
      <c r="I1617" s="10"/>
      <c r="W1617" s="53"/>
      <c r="X1617" s="10"/>
    </row>
    <row r="1618" spans="1:24" s="46" customFormat="1" x14ac:dyDescent="0.2">
      <c r="A1618" s="10"/>
      <c r="B1618" s="10"/>
      <c r="C1618" s="10"/>
      <c r="D1618" s="10"/>
      <c r="I1618" s="10"/>
      <c r="W1618" s="53"/>
      <c r="X1618" s="10"/>
    </row>
    <row r="1619" spans="1:24" s="46" customFormat="1" x14ac:dyDescent="0.2">
      <c r="A1619" s="10"/>
      <c r="B1619" s="10"/>
      <c r="C1619" s="10"/>
      <c r="D1619" s="10"/>
      <c r="I1619" s="10"/>
      <c r="W1619" s="53"/>
      <c r="X1619" s="10"/>
    </row>
    <row r="1620" spans="1:24" s="46" customFormat="1" x14ac:dyDescent="0.2">
      <c r="A1620" s="10"/>
      <c r="B1620" s="10"/>
      <c r="C1620" s="10"/>
      <c r="D1620" s="10"/>
      <c r="I1620" s="10"/>
      <c r="W1620" s="53"/>
      <c r="X1620" s="10"/>
    </row>
    <row r="1621" spans="1:24" s="46" customFormat="1" x14ac:dyDescent="0.2">
      <c r="A1621" s="10"/>
      <c r="B1621" s="10"/>
      <c r="C1621" s="10"/>
      <c r="D1621" s="10"/>
      <c r="I1621" s="10"/>
      <c r="W1621" s="53"/>
      <c r="X1621" s="10"/>
    </row>
    <row r="1622" spans="1:24" s="46" customFormat="1" x14ac:dyDescent="0.2">
      <c r="A1622" s="10"/>
      <c r="B1622" s="10"/>
      <c r="C1622" s="10"/>
      <c r="D1622" s="10"/>
      <c r="I1622" s="10"/>
      <c r="W1622" s="53"/>
      <c r="X1622" s="10"/>
    </row>
    <row r="1623" spans="1:24" s="46" customFormat="1" x14ac:dyDescent="0.2">
      <c r="A1623" s="10"/>
      <c r="B1623" s="10"/>
      <c r="C1623" s="10"/>
      <c r="D1623" s="10"/>
      <c r="I1623" s="10"/>
      <c r="W1623" s="53"/>
      <c r="X1623" s="10"/>
    </row>
    <row r="1624" spans="1:24" s="46" customFormat="1" x14ac:dyDescent="0.2">
      <c r="A1624" s="10"/>
      <c r="B1624" s="10"/>
      <c r="C1624" s="10"/>
      <c r="D1624" s="10"/>
      <c r="I1624" s="10"/>
      <c r="W1624" s="53"/>
      <c r="X1624" s="10"/>
    </row>
    <row r="1625" spans="1:24" s="46" customFormat="1" x14ac:dyDescent="0.2">
      <c r="A1625" s="10"/>
      <c r="B1625" s="10"/>
      <c r="C1625" s="10"/>
      <c r="D1625" s="10"/>
      <c r="I1625" s="10"/>
      <c r="W1625" s="53"/>
      <c r="X1625" s="10"/>
    </row>
    <row r="1626" spans="1:24" s="46" customFormat="1" x14ac:dyDescent="0.2">
      <c r="A1626" s="10"/>
      <c r="B1626" s="10"/>
      <c r="C1626" s="10"/>
      <c r="D1626" s="10"/>
      <c r="I1626" s="10"/>
      <c r="W1626" s="53"/>
      <c r="X1626" s="10"/>
    </row>
    <row r="1627" spans="1:24" s="46" customFormat="1" x14ac:dyDescent="0.2">
      <c r="A1627" s="10"/>
      <c r="B1627" s="10"/>
      <c r="C1627" s="10"/>
      <c r="D1627" s="10"/>
      <c r="I1627" s="10"/>
      <c r="W1627" s="53"/>
      <c r="X1627" s="10"/>
    </row>
    <row r="1628" spans="1:24" s="46" customFormat="1" x14ac:dyDescent="0.2">
      <c r="A1628" s="10"/>
      <c r="B1628" s="10"/>
      <c r="C1628" s="10"/>
      <c r="D1628" s="10"/>
      <c r="I1628" s="10"/>
      <c r="W1628" s="53"/>
      <c r="X1628" s="10"/>
    </row>
    <row r="1629" spans="1:24" s="46" customFormat="1" x14ac:dyDescent="0.2">
      <c r="A1629" s="10"/>
      <c r="B1629" s="10"/>
      <c r="C1629" s="10"/>
      <c r="D1629" s="10"/>
      <c r="I1629" s="10"/>
      <c r="W1629" s="53"/>
      <c r="X1629" s="10"/>
    </row>
    <row r="1630" spans="1:24" s="46" customFormat="1" x14ac:dyDescent="0.2">
      <c r="A1630" s="10"/>
      <c r="B1630" s="10"/>
      <c r="C1630" s="10"/>
      <c r="D1630" s="10"/>
      <c r="I1630" s="10"/>
      <c r="W1630" s="53"/>
      <c r="X1630" s="10"/>
    </row>
    <row r="1631" spans="1:24" s="46" customFormat="1" x14ac:dyDescent="0.2">
      <c r="A1631" s="10"/>
      <c r="B1631" s="10"/>
      <c r="C1631" s="10"/>
      <c r="D1631" s="10"/>
      <c r="I1631" s="10"/>
      <c r="W1631" s="53"/>
      <c r="X1631" s="10"/>
    </row>
    <row r="1632" spans="1:24" s="46" customFormat="1" x14ac:dyDescent="0.2">
      <c r="A1632" s="10"/>
      <c r="B1632" s="10"/>
      <c r="C1632" s="10"/>
      <c r="D1632" s="10"/>
      <c r="I1632" s="10"/>
      <c r="W1632" s="53"/>
      <c r="X1632" s="10"/>
    </row>
    <row r="1633" spans="1:24" s="46" customFormat="1" x14ac:dyDescent="0.2">
      <c r="A1633" s="10"/>
      <c r="B1633" s="10"/>
      <c r="C1633" s="10"/>
      <c r="D1633" s="10"/>
      <c r="I1633" s="10"/>
      <c r="W1633" s="53"/>
      <c r="X1633" s="10"/>
    </row>
    <row r="1634" spans="1:24" s="46" customFormat="1" x14ac:dyDescent="0.2">
      <c r="A1634" s="10"/>
      <c r="B1634" s="10"/>
      <c r="C1634" s="10"/>
      <c r="D1634" s="10"/>
      <c r="I1634" s="10"/>
      <c r="W1634" s="53"/>
      <c r="X1634" s="10"/>
    </row>
    <row r="1635" spans="1:24" s="46" customFormat="1" x14ac:dyDescent="0.2">
      <c r="A1635" s="10"/>
      <c r="B1635" s="10"/>
      <c r="C1635" s="10"/>
      <c r="D1635" s="10"/>
      <c r="I1635" s="10"/>
      <c r="W1635" s="53"/>
      <c r="X1635" s="10"/>
    </row>
    <row r="1636" spans="1:24" s="46" customFormat="1" x14ac:dyDescent="0.2">
      <c r="A1636" s="10"/>
      <c r="B1636" s="10"/>
      <c r="C1636" s="10"/>
      <c r="D1636" s="10"/>
      <c r="I1636" s="10"/>
      <c r="W1636" s="53"/>
      <c r="X1636" s="10"/>
    </row>
    <row r="1637" spans="1:24" s="46" customFormat="1" x14ac:dyDescent="0.2">
      <c r="A1637" s="10"/>
      <c r="B1637" s="10"/>
      <c r="C1637" s="10"/>
      <c r="D1637" s="10"/>
      <c r="I1637" s="10"/>
      <c r="W1637" s="53"/>
      <c r="X1637" s="10"/>
    </row>
    <row r="1638" spans="1:24" s="46" customFormat="1" x14ac:dyDescent="0.2">
      <c r="A1638" s="10"/>
      <c r="B1638" s="10"/>
      <c r="C1638" s="10"/>
      <c r="D1638" s="10"/>
      <c r="I1638" s="10"/>
      <c r="W1638" s="53"/>
      <c r="X1638" s="10"/>
    </row>
    <row r="1639" spans="1:24" s="46" customFormat="1" x14ac:dyDescent="0.2">
      <c r="A1639" s="10"/>
      <c r="B1639" s="10"/>
      <c r="C1639" s="10"/>
      <c r="D1639" s="10"/>
      <c r="I1639" s="10"/>
      <c r="W1639" s="53"/>
      <c r="X1639" s="10"/>
    </row>
    <row r="1640" spans="1:24" s="46" customFormat="1" x14ac:dyDescent="0.2">
      <c r="A1640" s="10"/>
      <c r="B1640" s="10"/>
      <c r="C1640" s="10"/>
      <c r="D1640" s="10"/>
      <c r="I1640" s="10"/>
      <c r="W1640" s="53"/>
      <c r="X1640" s="10"/>
    </row>
    <row r="1641" spans="1:24" s="46" customFormat="1" x14ac:dyDescent="0.2">
      <c r="A1641" s="10"/>
      <c r="B1641" s="10"/>
      <c r="C1641" s="10"/>
      <c r="D1641" s="10"/>
      <c r="I1641" s="10"/>
      <c r="W1641" s="53"/>
      <c r="X1641" s="10"/>
    </row>
    <row r="1642" spans="1:24" s="46" customFormat="1" x14ac:dyDescent="0.2">
      <c r="A1642" s="10"/>
      <c r="B1642" s="10"/>
      <c r="C1642" s="10"/>
      <c r="D1642" s="10"/>
      <c r="I1642" s="10"/>
      <c r="W1642" s="53"/>
      <c r="X1642" s="10"/>
    </row>
    <row r="1643" spans="1:24" s="46" customFormat="1" x14ac:dyDescent="0.2">
      <c r="A1643" s="10"/>
      <c r="B1643" s="10"/>
      <c r="C1643" s="10"/>
      <c r="D1643" s="10"/>
      <c r="I1643" s="10"/>
      <c r="W1643" s="53"/>
      <c r="X1643" s="10"/>
    </row>
    <row r="1644" spans="1:24" s="46" customFormat="1" x14ac:dyDescent="0.2">
      <c r="A1644" s="10"/>
      <c r="B1644" s="10"/>
      <c r="C1644" s="10"/>
      <c r="D1644" s="10"/>
      <c r="I1644" s="10"/>
      <c r="W1644" s="53"/>
      <c r="X1644" s="10"/>
    </row>
    <row r="1645" spans="1:24" s="46" customFormat="1" x14ac:dyDescent="0.2">
      <c r="A1645" s="10"/>
      <c r="B1645" s="10"/>
      <c r="C1645" s="10"/>
      <c r="D1645" s="10"/>
      <c r="I1645" s="10"/>
      <c r="W1645" s="53"/>
      <c r="X1645" s="10"/>
    </row>
    <row r="1646" spans="1:24" s="46" customFormat="1" x14ac:dyDescent="0.2">
      <c r="A1646" s="10"/>
      <c r="B1646" s="10"/>
      <c r="C1646" s="10"/>
      <c r="D1646" s="10"/>
      <c r="I1646" s="10"/>
      <c r="W1646" s="53"/>
      <c r="X1646" s="10"/>
    </row>
    <row r="1647" spans="1:24" s="46" customFormat="1" x14ac:dyDescent="0.2">
      <c r="A1647" s="10"/>
      <c r="B1647" s="10"/>
      <c r="C1647" s="10"/>
      <c r="D1647" s="10"/>
      <c r="I1647" s="10"/>
      <c r="W1647" s="53"/>
      <c r="X1647" s="10"/>
    </row>
    <row r="1648" spans="1:24" s="46" customFormat="1" x14ac:dyDescent="0.2">
      <c r="A1648" s="10"/>
      <c r="B1648" s="10"/>
      <c r="C1648" s="10"/>
      <c r="D1648" s="10"/>
      <c r="I1648" s="10"/>
      <c r="W1648" s="53"/>
      <c r="X1648" s="10"/>
    </row>
    <row r="1649" spans="1:24" s="46" customFormat="1" x14ac:dyDescent="0.2">
      <c r="A1649" s="10"/>
      <c r="B1649" s="10"/>
      <c r="C1649" s="10"/>
      <c r="D1649" s="10"/>
      <c r="I1649" s="10"/>
      <c r="W1649" s="53"/>
      <c r="X1649" s="10"/>
    </row>
    <row r="1650" spans="1:24" s="46" customFormat="1" x14ac:dyDescent="0.2">
      <c r="A1650" s="10"/>
      <c r="B1650" s="10"/>
      <c r="C1650" s="10"/>
      <c r="D1650" s="10"/>
      <c r="I1650" s="10"/>
      <c r="W1650" s="53"/>
      <c r="X1650" s="10"/>
    </row>
    <row r="1651" spans="1:24" s="46" customFormat="1" x14ac:dyDescent="0.2">
      <c r="A1651" s="10"/>
      <c r="B1651" s="10"/>
      <c r="C1651" s="10"/>
      <c r="D1651" s="10"/>
      <c r="I1651" s="10"/>
      <c r="W1651" s="53"/>
      <c r="X1651" s="10"/>
    </row>
    <row r="1652" spans="1:24" s="46" customFormat="1" x14ac:dyDescent="0.2">
      <c r="A1652" s="10"/>
      <c r="B1652" s="10"/>
      <c r="C1652" s="10"/>
      <c r="D1652" s="10"/>
      <c r="I1652" s="10"/>
      <c r="W1652" s="53"/>
      <c r="X1652" s="10"/>
    </row>
    <row r="1653" spans="1:24" s="46" customFormat="1" x14ac:dyDescent="0.2">
      <c r="A1653" s="10"/>
      <c r="B1653" s="10"/>
      <c r="C1653" s="10"/>
      <c r="D1653" s="10"/>
      <c r="I1653" s="10"/>
      <c r="W1653" s="53"/>
      <c r="X1653" s="10"/>
    </row>
    <row r="1654" spans="1:24" s="46" customFormat="1" x14ac:dyDescent="0.2">
      <c r="A1654" s="10"/>
      <c r="B1654" s="10"/>
      <c r="C1654" s="10"/>
      <c r="D1654" s="10"/>
      <c r="I1654" s="10"/>
      <c r="W1654" s="53"/>
      <c r="X1654" s="10"/>
    </row>
    <row r="1655" spans="1:24" s="46" customFormat="1" x14ac:dyDescent="0.2">
      <c r="A1655" s="10"/>
      <c r="B1655" s="10"/>
      <c r="C1655" s="10"/>
      <c r="D1655" s="10"/>
      <c r="I1655" s="10"/>
      <c r="W1655" s="53"/>
      <c r="X1655" s="10"/>
    </row>
    <row r="1656" spans="1:24" s="46" customFormat="1" x14ac:dyDescent="0.2">
      <c r="A1656" s="10"/>
      <c r="B1656" s="10"/>
      <c r="C1656" s="10"/>
      <c r="D1656" s="10"/>
      <c r="I1656" s="10"/>
      <c r="W1656" s="53"/>
      <c r="X1656" s="10"/>
    </row>
    <row r="1657" spans="1:24" s="46" customFormat="1" x14ac:dyDescent="0.2">
      <c r="A1657" s="10"/>
      <c r="B1657" s="10"/>
      <c r="C1657" s="10"/>
      <c r="D1657" s="10"/>
      <c r="I1657" s="10"/>
      <c r="W1657" s="53"/>
      <c r="X1657" s="10"/>
    </row>
    <row r="1658" spans="1:24" s="46" customFormat="1" x14ac:dyDescent="0.2">
      <c r="A1658" s="10"/>
      <c r="B1658" s="10"/>
      <c r="C1658" s="10"/>
      <c r="D1658" s="10"/>
      <c r="I1658" s="10"/>
      <c r="W1658" s="53"/>
      <c r="X1658" s="10"/>
    </row>
    <row r="1659" spans="1:24" s="46" customFormat="1" x14ac:dyDescent="0.2">
      <c r="A1659" s="10"/>
      <c r="B1659" s="10"/>
      <c r="C1659" s="10"/>
      <c r="D1659" s="10"/>
      <c r="I1659" s="10"/>
      <c r="W1659" s="53"/>
      <c r="X1659" s="10"/>
    </row>
    <row r="1660" spans="1:24" s="46" customFormat="1" x14ac:dyDescent="0.2">
      <c r="A1660" s="10"/>
      <c r="B1660" s="10"/>
      <c r="C1660" s="10"/>
      <c r="D1660" s="10"/>
      <c r="I1660" s="10"/>
      <c r="W1660" s="53"/>
      <c r="X1660" s="10"/>
    </row>
    <row r="1661" spans="1:24" s="46" customFormat="1" x14ac:dyDescent="0.2">
      <c r="A1661" s="10"/>
      <c r="B1661" s="10"/>
      <c r="C1661" s="10"/>
      <c r="D1661" s="10"/>
      <c r="I1661" s="10"/>
      <c r="W1661" s="53"/>
      <c r="X1661" s="10"/>
    </row>
    <row r="1662" spans="1:24" s="46" customFormat="1" x14ac:dyDescent="0.2">
      <c r="A1662" s="10"/>
      <c r="B1662" s="10"/>
      <c r="C1662" s="10"/>
      <c r="D1662" s="10"/>
      <c r="I1662" s="10"/>
      <c r="W1662" s="53"/>
      <c r="X1662" s="10"/>
    </row>
    <row r="1663" spans="1:24" s="46" customFormat="1" x14ac:dyDescent="0.2">
      <c r="A1663" s="10"/>
      <c r="B1663" s="10"/>
      <c r="C1663" s="10"/>
      <c r="D1663" s="10"/>
      <c r="I1663" s="10"/>
      <c r="W1663" s="53"/>
      <c r="X1663" s="10"/>
    </row>
    <row r="1664" spans="1:24" s="46" customFormat="1" x14ac:dyDescent="0.2">
      <c r="A1664" s="10"/>
      <c r="B1664" s="10"/>
      <c r="C1664" s="10"/>
      <c r="D1664" s="10"/>
      <c r="I1664" s="10"/>
      <c r="W1664" s="53"/>
      <c r="X1664" s="10"/>
    </row>
    <row r="1665" spans="1:24" s="46" customFormat="1" x14ac:dyDescent="0.2">
      <c r="A1665" s="10"/>
      <c r="B1665" s="10"/>
      <c r="C1665" s="10"/>
      <c r="D1665" s="10"/>
      <c r="I1665" s="10"/>
      <c r="W1665" s="53"/>
      <c r="X1665" s="10"/>
    </row>
    <row r="1666" spans="1:24" s="46" customFormat="1" x14ac:dyDescent="0.2">
      <c r="A1666" s="10"/>
      <c r="B1666" s="10"/>
      <c r="C1666" s="10"/>
      <c r="D1666" s="10"/>
      <c r="I1666" s="10"/>
      <c r="W1666" s="53"/>
      <c r="X1666" s="10"/>
    </row>
    <row r="1667" spans="1:24" s="46" customFormat="1" x14ac:dyDescent="0.2">
      <c r="A1667" s="10"/>
      <c r="B1667" s="10"/>
      <c r="C1667" s="10"/>
      <c r="D1667" s="10"/>
      <c r="I1667" s="10"/>
      <c r="W1667" s="53"/>
      <c r="X1667" s="10"/>
    </row>
    <row r="1668" spans="1:24" s="46" customFormat="1" x14ac:dyDescent="0.2">
      <c r="A1668" s="10"/>
      <c r="B1668" s="10"/>
      <c r="C1668" s="10"/>
      <c r="D1668" s="10"/>
      <c r="I1668" s="10"/>
      <c r="W1668" s="53"/>
      <c r="X1668" s="10"/>
    </row>
    <row r="1669" spans="1:24" s="46" customFormat="1" x14ac:dyDescent="0.2">
      <c r="A1669" s="10"/>
      <c r="B1669" s="10"/>
      <c r="C1669" s="10"/>
      <c r="D1669" s="10"/>
      <c r="I1669" s="10"/>
      <c r="W1669" s="53"/>
      <c r="X1669" s="10"/>
    </row>
    <row r="1670" spans="1:24" s="46" customFormat="1" x14ac:dyDescent="0.2">
      <c r="A1670" s="10"/>
      <c r="B1670" s="10"/>
      <c r="C1670" s="10"/>
      <c r="D1670" s="10"/>
      <c r="I1670" s="10"/>
      <c r="W1670" s="53"/>
      <c r="X1670" s="10"/>
    </row>
    <row r="1671" spans="1:24" s="46" customFormat="1" x14ac:dyDescent="0.2">
      <c r="A1671" s="10"/>
      <c r="B1671" s="10"/>
      <c r="C1671" s="10"/>
      <c r="D1671" s="10"/>
      <c r="I1671" s="10"/>
      <c r="W1671" s="53"/>
      <c r="X1671" s="10"/>
    </row>
    <row r="1672" spans="1:24" s="46" customFormat="1" x14ac:dyDescent="0.2">
      <c r="A1672" s="10"/>
      <c r="B1672" s="10"/>
      <c r="C1672" s="10"/>
      <c r="D1672" s="10"/>
      <c r="I1672" s="10"/>
      <c r="W1672" s="53"/>
      <c r="X1672" s="10"/>
    </row>
    <row r="1673" spans="1:24" s="46" customFormat="1" x14ac:dyDescent="0.2">
      <c r="A1673" s="10"/>
      <c r="B1673" s="10"/>
      <c r="C1673" s="10"/>
      <c r="D1673" s="10"/>
      <c r="I1673" s="10"/>
      <c r="W1673" s="53"/>
      <c r="X1673" s="10"/>
    </row>
    <row r="1674" spans="1:24" s="46" customFormat="1" x14ac:dyDescent="0.2">
      <c r="A1674" s="10"/>
      <c r="B1674" s="10"/>
      <c r="C1674" s="10"/>
      <c r="D1674" s="10"/>
      <c r="I1674" s="10"/>
      <c r="W1674" s="53"/>
      <c r="X1674" s="10"/>
    </row>
    <row r="1675" spans="1:24" s="46" customFormat="1" x14ac:dyDescent="0.2">
      <c r="A1675" s="10"/>
      <c r="B1675" s="10"/>
      <c r="C1675" s="10"/>
      <c r="D1675" s="10"/>
      <c r="I1675" s="10"/>
      <c r="W1675" s="53"/>
      <c r="X1675" s="10"/>
    </row>
    <row r="1676" spans="1:24" s="46" customFormat="1" x14ac:dyDescent="0.2">
      <c r="A1676" s="10"/>
      <c r="B1676" s="10"/>
      <c r="C1676" s="10"/>
      <c r="D1676" s="10"/>
      <c r="I1676" s="10"/>
      <c r="W1676" s="53"/>
      <c r="X1676" s="10"/>
    </row>
    <row r="1677" spans="1:24" s="46" customFormat="1" x14ac:dyDescent="0.2">
      <c r="A1677" s="10"/>
      <c r="B1677" s="10"/>
      <c r="C1677" s="10"/>
      <c r="D1677" s="10"/>
      <c r="I1677" s="10"/>
      <c r="W1677" s="53"/>
      <c r="X1677" s="10"/>
    </row>
    <row r="1678" spans="1:24" s="46" customFormat="1" x14ac:dyDescent="0.2">
      <c r="A1678" s="10"/>
      <c r="B1678" s="10"/>
      <c r="C1678" s="10"/>
      <c r="D1678" s="10"/>
      <c r="I1678" s="10"/>
      <c r="W1678" s="53"/>
      <c r="X1678" s="10"/>
    </row>
    <row r="1679" spans="1:24" s="46" customFormat="1" x14ac:dyDescent="0.2">
      <c r="A1679" s="10"/>
      <c r="B1679" s="10"/>
      <c r="C1679" s="10"/>
      <c r="D1679" s="10"/>
      <c r="I1679" s="10"/>
      <c r="W1679" s="53"/>
      <c r="X1679" s="10"/>
    </row>
    <row r="1680" spans="1:24" s="46" customFormat="1" x14ac:dyDescent="0.2">
      <c r="A1680" s="10"/>
      <c r="B1680" s="10"/>
      <c r="C1680" s="10"/>
      <c r="D1680" s="10"/>
      <c r="I1680" s="10"/>
      <c r="W1680" s="53"/>
      <c r="X1680" s="10"/>
    </row>
    <row r="1681" spans="1:24" s="46" customFormat="1" x14ac:dyDescent="0.2">
      <c r="A1681" s="10"/>
      <c r="B1681" s="10"/>
      <c r="C1681" s="10"/>
      <c r="D1681" s="10"/>
      <c r="I1681" s="10"/>
      <c r="W1681" s="53"/>
      <c r="X1681" s="10"/>
    </row>
    <row r="1682" spans="1:24" s="46" customFormat="1" x14ac:dyDescent="0.2">
      <c r="A1682" s="10"/>
      <c r="B1682" s="10"/>
      <c r="C1682" s="10"/>
      <c r="D1682" s="10"/>
      <c r="I1682" s="10"/>
      <c r="W1682" s="53"/>
      <c r="X1682" s="10"/>
    </row>
    <row r="1683" spans="1:24" s="46" customFormat="1" x14ac:dyDescent="0.2">
      <c r="A1683" s="10"/>
      <c r="B1683" s="10"/>
      <c r="C1683" s="10"/>
      <c r="D1683" s="10"/>
      <c r="I1683" s="10"/>
      <c r="W1683" s="53"/>
      <c r="X1683" s="10"/>
    </row>
    <row r="1684" spans="1:24" s="46" customFormat="1" x14ac:dyDescent="0.2">
      <c r="A1684" s="10"/>
      <c r="B1684" s="10"/>
      <c r="C1684" s="10"/>
      <c r="D1684" s="10"/>
      <c r="I1684" s="10"/>
      <c r="W1684" s="53"/>
      <c r="X1684" s="10"/>
    </row>
    <row r="1685" spans="1:24" s="46" customFormat="1" x14ac:dyDescent="0.2">
      <c r="A1685" s="10"/>
      <c r="B1685" s="10"/>
      <c r="C1685" s="10"/>
      <c r="D1685" s="10"/>
      <c r="I1685" s="10"/>
      <c r="W1685" s="53"/>
      <c r="X1685" s="10"/>
    </row>
    <row r="1686" spans="1:24" s="46" customFormat="1" x14ac:dyDescent="0.2">
      <c r="A1686" s="10"/>
      <c r="B1686" s="10"/>
      <c r="C1686" s="10"/>
      <c r="D1686" s="10"/>
      <c r="I1686" s="10"/>
      <c r="W1686" s="53"/>
      <c r="X1686" s="10"/>
    </row>
    <row r="1687" spans="1:24" s="46" customFormat="1" x14ac:dyDescent="0.2">
      <c r="A1687" s="10"/>
      <c r="B1687" s="10"/>
      <c r="C1687" s="10"/>
      <c r="D1687" s="10"/>
      <c r="I1687" s="10"/>
      <c r="W1687" s="53"/>
      <c r="X1687" s="10"/>
    </row>
    <row r="1688" spans="1:24" s="46" customFormat="1" x14ac:dyDescent="0.2">
      <c r="A1688" s="10"/>
      <c r="B1688" s="10"/>
      <c r="C1688" s="10"/>
      <c r="D1688" s="10"/>
      <c r="I1688" s="10"/>
      <c r="W1688" s="53"/>
      <c r="X1688" s="10"/>
    </row>
    <row r="1689" spans="1:24" s="46" customFormat="1" x14ac:dyDescent="0.2">
      <c r="A1689" s="10"/>
      <c r="B1689" s="10"/>
      <c r="C1689" s="10"/>
      <c r="D1689" s="10"/>
      <c r="I1689" s="10"/>
      <c r="W1689" s="53"/>
      <c r="X1689" s="10"/>
    </row>
    <row r="1690" spans="1:24" s="46" customFormat="1" x14ac:dyDescent="0.2">
      <c r="A1690" s="10"/>
      <c r="B1690" s="10"/>
      <c r="C1690" s="10"/>
      <c r="D1690" s="10"/>
      <c r="I1690" s="10"/>
      <c r="W1690" s="53"/>
      <c r="X1690" s="10"/>
    </row>
    <row r="1691" spans="1:24" s="46" customFormat="1" x14ac:dyDescent="0.2">
      <c r="A1691" s="10"/>
      <c r="B1691" s="10"/>
      <c r="C1691" s="10"/>
      <c r="D1691" s="10"/>
      <c r="I1691" s="10"/>
      <c r="W1691" s="53"/>
      <c r="X1691" s="10"/>
    </row>
    <row r="1692" spans="1:24" s="46" customFormat="1" x14ac:dyDescent="0.2">
      <c r="A1692" s="10"/>
      <c r="B1692" s="10"/>
      <c r="C1692" s="10"/>
      <c r="D1692" s="10"/>
      <c r="I1692" s="10"/>
      <c r="W1692" s="53"/>
      <c r="X1692" s="10"/>
    </row>
    <row r="1693" spans="1:24" s="46" customFormat="1" x14ac:dyDescent="0.2">
      <c r="A1693" s="10"/>
      <c r="B1693" s="10"/>
      <c r="C1693" s="10"/>
      <c r="D1693" s="10"/>
      <c r="I1693" s="10"/>
      <c r="W1693" s="53"/>
      <c r="X1693" s="10"/>
    </row>
    <row r="1694" spans="1:24" s="46" customFormat="1" x14ac:dyDescent="0.2">
      <c r="A1694" s="10"/>
      <c r="B1694" s="10"/>
      <c r="C1694" s="10"/>
      <c r="D1694" s="10"/>
      <c r="I1694" s="10"/>
      <c r="W1694" s="53"/>
      <c r="X1694" s="10"/>
    </row>
    <row r="1695" spans="1:24" s="46" customFormat="1" x14ac:dyDescent="0.2">
      <c r="A1695" s="10"/>
      <c r="B1695" s="10"/>
      <c r="C1695" s="10"/>
      <c r="D1695" s="10"/>
      <c r="I1695" s="10"/>
      <c r="W1695" s="53"/>
      <c r="X1695" s="10"/>
    </row>
    <row r="1696" spans="1:24" s="46" customFormat="1" x14ac:dyDescent="0.2">
      <c r="A1696" s="10"/>
      <c r="B1696" s="10"/>
      <c r="C1696" s="10"/>
      <c r="D1696" s="10"/>
      <c r="I1696" s="10"/>
      <c r="W1696" s="53"/>
      <c r="X1696" s="10"/>
    </row>
    <row r="1697" spans="1:24" s="46" customFormat="1" x14ac:dyDescent="0.2">
      <c r="A1697" s="10"/>
      <c r="B1697" s="10"/>
      <c r="C1697" s="10"/>
      <c r="D1697" s="10"/>
      <c r="I1697" s="10"/>
      <c r="W1697" s="53"/>
      <c r="X1697" s="10"/>
    </row>
    <row r="1698" spans="1:24" s="46" customFormat="1" x14ac:dyDescent="0.2">
      <c r="A1698" s="10"/>
      <c r="B1698" s="10"/>
      <c r="C1698" s="10"/>
      <c r="D1698" s="10"/>
      <c r="I1698" s="10"/>
      <c r="W1698" s="53"/>
      <c r="X1698" s="10"/>
    </row>
    <row r="1699" spans="1:24" s="46" customFormat="1" x14ac:dyDescent="0.2">
      <c r="A1699" s="10"/>
      <c r="B1699" s="10"/>
      <c r="C1699" s="10"/>
      <c r="D1699" s="10"/>
      <c r="I1699" s="10"/>
      <c r="W1699" s="53"/>
      <c r="X1699" s="10"/>
    </row>
    <row r="1700" spans="1:24" s="46" customFormat="1" x14ac:dyDescent="0.2">
      <c r="A1700" s="10"/>
      <c r="B1700" s="10"/>
      <c r="C1700" s="10"/>
      <c r="D1700" s="10"/>
      <c r="I1700" s="10"/>
      <c r="W1700" s="53"/>
      <c r="X1700" s="10"/>
    </row>
    <row r="1701" spans="1:24" s="46" customFormat="1" x14ac:dyDescent="0.2">
      <c r="A1701" s="10"/>
      <c r="B1701" s="10"/>
      <c r="C1701" s="10"/>
      <c r="D1701" s="10"/>
      <c r="I1701" s="10"/>
      <c r="W1701" s="53"/>
      <c r="X1701" s="10"/>
    </row>
    <row r="1702" spans="1:24" s="46" customFormat="1" x14ac:dyDescent="0.2">
      <c r="A1702" s="10"/>
      <c r="B1702" s="10"/>
      <c r="C1702" s="10"/>
      <c r="D1702" s="10"/>
      <c r="I1702" s="10"/>
      <c r="W1702" s="53"/>
      <c r="X1702" s="10"/>
    </row>
    <row r="1703" spans="1:24" s="46" customFormat="1" x14ac:dyDescent="0.2">
      <c r="A1703" s="10"/>
      <c r="B1703" s="10"/>
      <c r="C1703" s="10"/>
      <c r="D1703" s="10"/>
      <c r="I1703" s="10"/>
      <c r="W1703" s="53"/>
      <c r="X1703" s="10"/>
    </row>
    <row r="1704" spans="1:24" s="46" customFormat="1" x14ac:dyDescent="0.2">
      <c r="A1704" s="10"/>
      <c r="B1704" s="10"/>
      <c r="C1704" s="10"/>
      <c r="D1704" s="10"/>
      <c r="I1704" s="10"/>
      <c r="W1704" s="53"/>
      <c r="X1704" s="10"/>
    </row>
    <row r="1705" spans="1:24" s="46" customFormat="1" x14ac:dyDescent="0.2">
      <c r="A1705" s="10"/>
      <c r="B1705" s="10"/>
      <c r="C1705" s="10"/>
      <c r="D1705" s="10"/>
      <c r="I1705" s="10"/>
      <c r="W1705" s="53"/>
      <c r="X1705" s="10"/>
    </row>
    <row r="1706" spans="1:24" s="46" customFormat="1" x14ac:dyDescent="0.2">
      <c r="A1706" s="10"/>
      <c r="B1706" s="10"/>
      <c r="C1706" s="10"/>
      <c r="D1706" s="10"/>
      <c r="I1706" s="10"/>
      <c r="W1706" s="53"/>
      <c r="X1706" s="10"/>
    </row>
    <row r="1707" spans="1:24" s="46" customFormat="1" x14ac:dyDescent="0.2">
      <c r="A1707" s="10"/>
      <c r="B1707" s="10"/>
      <c r="C1707" s="10"/>
      <c r="D1707" s="10"/>
      <c r="I1707" s="10"/>
      <c r="W1707" s="53"/>
      <c r="X1707" s="10"/>
    </row>
    <row r="1708" spans="1:24" s="46" customFormat="1" x14ac:dyDescent="0.2">
      <c r="A1708" s="10"/>
      <c r="B1708" s="10"/>
      <c r="C1708" s="10"/>
      <c r="D1708" s="10"/>
      <c r="I1708" s="10"/>
      <c r="W1708" s="53"/>
      <c r="X1708" s="10"/>
    </row>
    <row r="1709" spans="1:24" s="46" customFormat="1" x14ac:dyDescent="0.2">
      <c r="A1709" s="10"/>
      <c r="B1709" s="10"/>
      <c r="C1709" s="10"/>
      <c r="D1709" s="10"/>
      <c r="I1709" s="10"/>
      <c r="W1709" s="53"/>
      <c r="X1709" s="10"/>
    </row>
    <row r="1710" spans="1:24" s="46" customFormat="1" x14ac:dyDescent="0.2">
      <c r="A1710" s="10"/>
      <c r="B1710" s="10"/>
      <c r="C1710" s="10"/>
      <c r="D1710" s="10"/>
      <c r="I1710" s="10"/>
      <c r="W1710" s="53"/>
      <c r="X1710" s="10"/>
    </row>
    <row r="1711" spans="1:24" s="46" customFormat="1" x14ac:dyDescent="0.2">
      <c r="A1711" s="10"/>
      <c r="B1711" s="10"/>
      <c r="C1711" s="10"/>
      <c r="D1711" s="10"/>
      <c r="I1711" s="10"/>
      <c r="W1711" s="53"/>
      <c r="X1711" s="10"/>
    </row>
    <row r="1712" spans="1:24" s="46" customFormat="1" x14ac:dyDescent="0.2">
      <c r="A1712" s="10"/>
      <c r="B1712" s="10"/>
      <c r="C1712" s="10"/>
      <c r="D1712" s="10"/>
      <c r="I1712" s="10"/>
      <c r="W1712" s="53"/>
      <c r="X1712" s="10"/>
    </row>
    <row r="1713" spans="1:24" s="46" customFormat="1" x14ac:dyDescent="0.2">
      <c r="A1713" s="10"/>
      <c r="B1713" s="10"/>
      <c r="C1713" s="10"/>
      <c r="D1713" s="10"/>
      <c r="I1713" s="10"/>
      <c r="W1713" s="53"/>
      <c r="X1713" s="10"/>
    </row>
    <row r="1714" spans="1:24" s="46" customFormat="1" x14ac:dyDescent="0.2">
      <c r="A1714" s="10"/>
      <c r="B1714" s="10"/>
      <c r="C1714" s="10"/>
      <c r="D1714" s="10"/>
      <c r="I1714" s="10"/>
      <c r="W1714" s="53"/>
      <c r="X1714" s="10"/>
    </row>
    <row r="1715" spans="1:24" s="46" customFormat="1" x14ac:dyDescent="0.2">
      <c r="A1715" s="10"/>
      <c r="B1715" s="10"/>
      <c r="C1715" s="10"/>
      <c r="D1715" s="10"/>
      <c r="I1715" s="10"/>
      <c r="W1715" s="53"/>
      <c r="X1715" s="10"/>
    </row>
    <row r="1716" spans="1:24" s="46" customFormat="1" x14ac:dyDescent="0.2">
      <c r="A1716" s="10"/>
      <c r="B1716" s="10"/>
      <c r="C1716" s="10"/>
      <c r="D1716" s="10"/>
      <c r="I1716" s="10"/>
      <c r="W1716" s="53"/>
      <c r="X1716" s="10"/>
    </row>
    <row r="1717" spans="1:24" s="46" customFormat="1" x14ac:dyDescent="0.2">
      <c r="A1717" s="10"/>
      <c r="B1717" s="10"/>
      <c r="C1717" s="10"/>
      <c r="D1717" s="10"/>
      <c r="I1717" s="10"/>
      <c r="W1717" s="53"/>
      <c r="X1717" s="10"/>
    </row>
    <row r="1718" spans="1:24" s="46" customFormat="1" x14ac:dyDescent="0.2">
      <c r="A1718" s="10"/>
      <c r="B1718" s="10"/>
      <c r="C1718" s="10"/>
      <c r="D1718" s="10"/>
      <c r="I1718" s="10"/>
      <c r="W1718" s="53"/>
      <c r="X1718" s="10"/>
    </row>
    <row r="1719" spans="1:24" s="46" customFormat="1" x14ac:dyDescent="0.2">
      <c r="A1719" s="10"/>
      <c r="B1719" s="10"/>
      <c r="C1719" s="10"/>
      <c r="D1719" s="10"/>
      <c r="I1719" s="10"/>
      <c r="W1719" s="53"/>
      <c r="X1719" s="10"/>
    </row>
    <row r="1720" spans="1:24" s="46" customFormat="1" x14ac:dyDescent="0.2">
      <c r="A1720" s="10"/>
      <c r="B1720" s="10"/>
      <c r="C1720" s="10"/>
      <c r="D1720" s="10"/>
      <c r="I1720" s="10"/>
      <c r="W1720" s="53"/>
      <c r="X1720" s="10"/>
    </row>
    <row r="1721" spans="1:24" s="46" customFormat="1" x14ac:dyDescent="0.2">
      <c r="A1721" s="10"/>
      <c r="B1721" s="10"/>
      <c r="C1721" s="10"/>
      <c r="D1721" s="10"/>
      <c r="I1721" s="10"/>
      <c r="W1721" s="53"/>
      <c r="X1721" s="10"/>
    </row>
    <row r="1722" spans="1:24" s="46" customFormat="1" x14ac:dyDescent="0.2">
      <c r="A1722" s="10"/>
      <c r="B1722" s="10"/>
      <c r="C1722" s="10"/>
      <c r="D1722" s="10"/>
      <c r="I1722" s="10"/>
      <c r="W1722" s="53"/>
      <c r="X1722" s="10"/>
    </row>
    <row r="1723" spans="1:24" s="46" customFormat="1" x14ac:dyDescent="0.2">
      <c r="A1723" s="10"/>
      <c r="B1723" s="10"/>
      <c r="C1723" s="10"/>
      <c r="D1723" s="10"/>
      <c r="I1723" s="10"/>
      <c r="W1723" s="53"/>
      <c r="X1723" s="10"/>
    </row>
    <row r="1724" spans="1:24" s="46" customFormat="1" x14ac:dyDescent="0.2">
      <c r="A1724" s="10"/>
      <c r="B1724" s="10"/>
      <c r="C1724" s="10"/>
      <c r="D1724" s="10"/>
      <c r="I1724" s="10"/>
      <c r="W1724" s="53"/>
      <c r="X1724" s="10"/>
    </row>
    <row r="1725" spans="1:24" s="46" customFormat="1" x14ac:dyDescent="0.2">
      <c r="A1725" s="10"/>
      <c r="B1725" s="10"/>
      <c r="C1725" s="10"/>
      <c r="D1725" s="10"/>
      <c r="I1725" s="10"/>
      <c r="W1725" s="53"/>
      <c r="X1725" s="10"/>
    </row>
    <row r="1726" spans="1:24" s="46" customFormat="1" x14ac:dyDescent="0.2">
      <c r="A1726" s="10"/>
      <c r="B1726" s="10"/>
      <c r="C1726" s="10"/>
      <c r="D1726" s="10"/>
      <c r="I1726" s="10"/>
      <c r="W1726" s="53"/>
      <c r="X1726" s="10"/>
    </row>
    <row r="1727" spans="1:24" s="46" customFormat="1" x14ac:dyDescent="0.2">
      <c r="A1727" s="10"/>
      <c r="B1727" s="10"/>
      <c r="C1727" s="10"/>
      <c r="D1727" s="10"/>
      <c r="I1727" s="10"/>
      <c r="W1727" s="53"/>
      <c r="X1727" s="10"/>
    </row>
    <row r="1728" spans="1:24" s="46" customFormat="1" x14ac:dyDescent="0.2">
      <c r="A1728" s="10"/>
      <c r="B1728" s="10"/>
      <c r="C1728" s="10"/>
      <c r="D1728" s="10"/>
      <c r="I1728" s="10"/>
      <c r="W1728" s="53"/>
      <c r="X1728" s="10"/>
    </row>
    <row r="1729" spans="1:24" s="46" customFormat="1" x14ac:dyDescent="0.2">
      <c r="A1729" s="10"/>
      <c r="B1729" s="10"/>
      <c r="C1729" s="10"/>
      <c r="D1729" s="10"/>
      <c r="I1729" s="10"/>
      <c r="W1729" s="53"/>
      <c r="X1729" s="10"/>
    </row>
    <row r="1730" spans="1:24" s="46" customFormat="1" x14ac:dyDescent="0.2">
      <c r="A1730" s="10"/>
      <c r="B1730" s="10"/>
      <c r="C1730" s="10"/>
      <c r="D1730" s="10"/>
      <c r="I1730" s="10"/>
      <c r="W1730" s="53"/>
      <c r="X1730" s="10"/>
    </row>
    <row r="1731" spans="1:24" s="46" customFormat="1" x14ac:dyDescent="0.2">
      <c r="A1731" s="10"/>
      <c r="B1731" s="10"/>
      <c r="C1731" s="10"/>
      <c r="D1731" s="10"/>
      <c r="I1731" s="10"/>
      <c r="W1731" s="53"/>
      <c r="X1731" s="10"/>
    </row>
    <row r="1732" spans="1:24" s="46" customFormat="1" x14ac:dyDescent="0.2">
      <c r="A1732" s="10"/>
      <c r="B1732" s="10"/>
      <c r="C1732" s="10"/>
      <c r="D1732" s="10"/>
      <c r="I1732" s="10"/>
      <c r="W1732" s="53"/>
      <c r="X1732" s="10"/>
    </row>
    <row r="1733" spans="1:24" s="46" customFormat="1" x14ac:dyDescent="0.2">
      <c r="A1733" s="10"/>
      <c r="B1733" s="10"/>
      <c r="C1733" s="10"/>
      <c r="D1733" s="10"/>
      <c r="I1733" s="10"/>
      <c r="W1733" s="53"/>
      <c r="X1733" s="10"/>
    </row>
    <row r="1734" spans="1:24" s="46" customFormat="1" x14ac:dyDescent="0.2">
      <c r="A1734" s="10"/>
      <c r="B1734" s="10"/>
      <c r="C1734" s="10"/>
      <c r="D1734" s="10"/>
      <c r="I1734" s="10"/>
      <c r="W1734" s="53"/>
      <c r="X1734" s="10"/>
    </row>
    <row r="1735" spans="1:24" s="46" customFormat="1" x14ac:dyDescent="0.2">
      <c r="A1735" s="10"/>
      <c r="B1735" s="10"/>
      <c r="C1735" s="10"/>
      <c r="D1735" s="10"/>
      <c r="I1735" s="10"/>
      <c r="W1735" s="53"/>
      <c r="X1735" s="10"/>
    </row>
    <row r="1736" spans="1:24" s="46" customFormat="1" x14ac:dyDescent="0.2">
      <c r="A1736" s="10"/>
      <c r="B1736" s="10"/>
      <c r="C1736" s="10"/>
      <c r="D1736" s="10"/>
      <c r="I1736" s="10"/>
      <c r="W1736" s="53"/>
      <c r="X1736" s="10"/>
    </row>
    <row r="1737" spans="1:24" s="46" customFormat="1" x14ac:dyDescent="0.2">
      <c r="A1737" s="10"/>
      <c r="B1737" s="10"/>
      <c r="C1737" s="10"/>
      <c r="D1737" s="10"/>
      <c r="I1737" s="10"/>
      <c r="W1737" s="53"/>
      <c r="X1737" s="10"/>
    </row>
    <row r="1738" spans="1:24" s="46" customFormat="1" x14ac:dyDescent="0.2">
      <c r="A1738" s="10"/>
      <c r="B1738" s="10"/>
      <c r="C1738" s="10"/>
      <c r="D1738" s="10"/>
      <c r="I1738" s="10"/>
      <c r="W1738" s="53"/>
      <c r="X1738" s="10"/>
    </row>
    <row r="1739" spans="1:24" s="46" customFormat="1" x14ac:dyDescent="0.2">
      <c r="A1739" s="10"/>
      <c r="B1739" s="10"/>
      <c r="C1739" s="10"/>
      <c r="D1739" s="10"/>
      <c r="I1739" s="10"/>
      <c r="W1739" s="53"/>
      <c r="X1739" s="10"/>
    </row>
    <row r="1740" spans="1:24" s="46" customFormat="1" x14ac:dyDescent="0.2">
      <c r="A1740" s="10"/>
      <c r="B1740" s="10"/>
      <c r="C1740" s="10"/>
      <c r="D1740" s="10"/>
      <c r="I1740" s="10"/>
      <c r="W1740" s="53"/>
      <c r="X1740" s="10"/>
    </row>
    <row r="1741" spans="1:24" s="46" customFormat="1" x14ac:dyDescent="0.2">
      <c r="A1741" s="10"/>
      <c r="B1741" s="10"/>
      <c r="C1741" s="10"/>
      <c r="D1741" s="10"/>
      <c r="I1741" s="10"/>
      <c r="W1741" s="53"/>
      <c r="X1741" s="10"/>
    </row>
    <row r="1742" spans="1:24" s="46" customFormat="1" x14ac:dyDescent="0.2">
      <c r="A1742" s="10"/>
      <c r="B1742" s="10"/>
      <c r="C1742" s="10"/>
      <c r="D1742" s="10"/>
      <c r="I1742" s="10"/>
      <c r="W1742" s="53"/>
      <c r="X1742" s="10"/>
    </row>
    <row r="1743" spans="1:24" s="46" customFormat="1" x14ac:dyDescent="0.2">
      <c r="A1743" s="10"/>
      <c r="B1743" s="10"/>
      <c r="C1743" s="10"/>
      <c r="D1743" s="10"/>
      <c r="I1743" s="10"/>
      <c r="W1743" s="53"/>
      <c r="X1743" s="10"/>
    </row>
    <row r="1744" spans="1:24" s="46" customFormat="1" x14ac:dyDescent="0.2">
      <c r="A1744" s="10"/>
      <c r="B1744" s="10"/>
      <c r="C1744" s="10"/>
      <c r="D1744" s="10"/>
      <c r="I1744" s="10"/>
      <c r="W1744" s="53"/>
      <c r="X1744" s="10"/>
    </row>
    <row r="1745" spans="1:24" s="46" customFormat="1" x14ac:dyDescent="0.2">
      <c r="A1745" s="10"/>
      <c r="B1745" s="10"/>
      <c r="C1745" s="10"/>
      <c r="D1745" s="10"/>
      <c r="I1745" s="10"/>
      <c r="W1745" s="53"/>
      <c r="X1745" s="10"/>
    </row>
    <row r="1746" spans="1:24" s="46" customFormat="1" x14ac:dyDescent="0.2">
      <c r="A1746" s="10"/>
      <c r="B1746" s="10"/>
      <c r="C1746" s="10"/>
      <c r="D1746" s="10"/>
      <c r="I1746" s="10"/>
      <c r="W1746" s="53"/>
      <c r="X1746" s="10"/>
    </row>
    <row r="1747" spans="1:24" s="46" customFormat="1" x14ac:dyDescent="0.2">
      <c r="A1747" s="10"/>
      <c r="B1747" s="10"/>
      <c r="C1747" s="10"/>
      <c r="D1747" s="10"/>
      <c r="I1747" s="10"/>
      <c r="W1747" s="53"/>
      <c r="X1747" s="10"/>
    </row>
    <row r="1748" spans="1:24" s="46" customFormat="1" x14ac:dyDescent="0.2">
      <c r="A1748" s="10"/>
      <c r="B1748" s="10"/>
      <c r="C1748" s="10"/>
      <c r="D1748" s="10"/>
      <c r="I1748" s="10"/>
      <c r="W1748" s="53"/>
      <c r="X1748" s="10"/>
    </row>
    <row r="1749" spans="1:24" s="46" customFormat="1" x14ac:dyDescent="0.2">
      <c r="A1749" s="10"/>
      <c r="B1749" s="10"/>
      <c r="C1749" s="10"/>
      <c r="D1749" s="10"/>
      <c r="I1749" s="10"/>
      <c r="W1749" s="53"/>
      <c r="X1749" s="10"/>
    </row>
    <row r="1750" spans="1:24" s="46" customFormat="1" x14ac:dyDescent="0.2">
      <c r="A1750" s="10"/>
      <c r="B1750" s="10"/>
      <c r="C1750" s="10"/>
      <c r="D1750" s="10"/>
      <c r="I1750" s="10"/>
      <c r="W1750" s="53"/>
      <c r="X1750" s="10"/>
    </row>
    <row r="1751" spans="1:24" s="46" customFormat="1" x14ac:dyDescent="0.2">
      <c r="A1751" s="10"/>
      <c r="B1751" s="10"/>
      <c r="C1751" s="10"/>
      <c r="D1751" s="10"/>
      <c r="I1751" s="10"/>
      <c r="W1751" s="53"/>
      <c r="X1751" s="10"/>
    </row>
    <row r="1752" spans="1:24" s="46" customFormat="1" x14ac:dyDescent="0.2">
      <c r="A1752" s="10"/>
      <c r="B1752" s="10"/>
      <c r="C1752" s="10"/>
      <c r="D1752" s="10"/>
      <c r="I1752" s="10"/>
      <c r="W1752" s="53"/>
      <c r="X1752" s="10"/>
    </row>
    <row r="1753" spans="1:24" s="46" customFormat="1" x14ac:dyDescent="0.2">
      <c r="A1753" s="10"/>
      <c r="B1753" s="10"/>
      <c r="C1753" s="10"/>
      <c r="D1753" s="10"/>
      <c r="I1753" s="10"/>
      <c r="W1753" s="53"/>
      <c r="X1753" s="10"/>
    </row>
    <row r="1754" spans="1:24" s="46" customFormat="1" x14ac:dyDescent="0.2">
      <c r="A1754" s="10"/>
      <c r="B1754" s="10"/>
      <c r="C1754" s="10"/>
      <c r="D1754" s="10"/>
      <c r="I1754" s="10"/>
      <c r="W1754" s="53"/>
      <c r="X1754" s="10"/>
    </row>
    <row r="1755" spans="1:24" s="46" customFormat="1" x14ac:dyDescent="0.2">
      <c r="A1755" s="10"/>
      <c r="B1755" s="10"/>
      <c r="C1755" s="10"/>
      <c r="D1755" s="10"/>
      <c r="I1755" s="10"/>
      <c r="W1755" s="53"/>
      <c r="X1755" s="10"/>
    </row>
    <row r="1756" spans="1:24" s="46" customFormat="1" x14ac:dyDescent="0.2">
      <c r="A1756" s="10"/>
      <c r="B1756" s="10"/>
      <c r="C1756" s="10"/>
      <c r="D1756" s="10"/>
      <c r="I1756" s="10"/>
      <c r="W1756" s="53"/>
      <c r="X1756" s="10"/>
    </row>
    <row r="1757" spans="1:24" s="46" customFormat="1" x14ac:dyDescent="0.2">
      <c r="A1757" s="10"/>
      <c r="B1757" s="10"/>
      <c r="C1757" s="10"/>
      <c r="D1757" s="10"/>
      <c r="I1757" s="10"/>
      <c r="W1757" s="53"/>
      <c r="X1757" s="10"/>
    </row>
    <row r="1758" spans="1:24" s="46" customFormat="1" x14ac:dyDescent="0.2">
      <c r="A1758" s="10"/>
      <c r="B1758" s="10"/>
      <c r="C1758" s="10"/>
      <c r="D1758" s="10"/>
      <c r="I1758" s="10"/>
      <c r="W1758" s="53"/>
      <c r="X1758" s="10"/>
    </row>
    <row r="1759" spans="1:24" s="46" customFormat="1" x14ac:dyDescent="0.2">
      <c r="A1759" s="10"/>
      <c r="B1759" s="10"/>
      <c r="C1759" s="10"/>
      <c r="D1759" s="10"/>
      <c r="I1759" s="10"/>
      <c r="W1759" s="53"/>
      <c r="X1759" s="10"/>
    </row>
    <row r="1760" spans="1:24" s="46" customFormat="1" x14ac:dyDescent="0.2">
      <c r="A1760" s="10"/>
      <c r="B1760" s="10"/>
      <c r="C1760" s="10"/>
      <c r="D1760" s="10"/>
      <c r="I1760" s="10"/>
      <c r="W1760" s="53"/>
      <c r="X1760" s="10"/>
    </row>
    <row r="1761" spans="1:24" s="46" customFormat="1" x14ac:dyDescent="0.2">
      <c r="A1761" s="10"/>
      <c r="B1761" s="10"/>
      <c r="C1761" s="10"/>
      <c r="D1761" s="10"/>
      <c r="I1761" s="10"/>
      <c r="W1761" s="53"/>
      <c r="X1761" s="10"/>
    </row>
    <row r="1762" spans="1:24" s="46" customFormat="1" x14ac:dyDescent="0.2">
      <c r="A1762" s="10"/>
      <c r="B1762" s="10"/>
      <c r="C1762" s="10"/>
      <c r="D1762" s="10"/>
      <c r="I1762" s="10"/>
      <c r="W1762" s="53"/>
      <c r="X1762" s="10"/>
    </row>
    <row r="1763" spans="1:24" s="46" customFormat="1" x14ac:dyDescent="0.2">
      <c r="A1763" s="10"/>
      <c r="B1763" s="10"/>
      <c r="C1763" s="10"/>
      <c r="D1763" s="10"/>
      <c r="I1763" s="10"/>
      <c r="W1763" s="53"/>
      <c r="X1763" s="10"/>
    </row>
    <row r="1764" spans="1:24" s="46" customFormat="1" x14ac:dyDescent="0.2">
      <c r="A1764" s="10"/>
      <c r="B1764" s="10"/>
      <c r="C1764" s="10"/>
      <c r="D1764" s="10"/>
      <c r="I1764" s="10"/>
      <c r="W1764" s="53"/>
      <c r="X1764" s="10"/>
    </row>
    <row r="1765" spans="1:24" s="46" customFormat="1" x14ac:dyDescent="0.2">
      <c r="A1765" s="10"/>
      <c r="B1765" s="10"/>
      <c r="C1765" s="10"/>
      <c r="D1765" s="10"/>
      <c r="I1765" s="10"/>
      <c r="W1765" s="53"/>
      <c r="X1765" s="10"/>
    </row>
    <row r="1766" spans="1:24" s="46" customFormat="1" x14ac:dyDescent="0.2">
      <c r="A1766" s="10"/>
      <c r="B1766" s="10"/>
      <c r="C1766" s="10"/>
      <c r="D1766" s="10"/>
      <c r="I1766" s="10"/>
      <c r="W1766" s="53"/>
      <c r="X1766" s="10"/>
    </row>
    <row r="1767" spans="1:24" s="46" customFormat="1" x14ac:dyDescent="0.2">
      <c r="A1767" s="10"/>
      <c r="B1767" s="10"/>
      <c r="C1767" s="10"/>
      <c r="D1767" s="10"/>
      <c r="I1767" s="10"/>
      <c r="W1767" s="53"/>
      <c r="X1767" s="10"/>
    </row>
    <row r="1768" spans="1:24" s="46" customFormat="1" x14ac:dyDescent="0.2">
      <c r="A1768" s="10"/>
      <c r="B1768" s="10"/>
      <c r="C1768" s="10"/>
      <c r="D1768" s="10"/>
      <c r="I1768" s="10"/>
      <c r="W1768" s="53"/>
      <c r="X1768" s="10"/>
    </row>
    <row r="1769" spans="1:24" s="46" customFormat="1" x14ac:dyDescent="0.2">
      <c r="A1769" s="10"/>
      <c r="B1769" s="10"/>
      <c r="C1769" s="10"/>
      <c r="D1769" s="10"/>
      <c r="I1769" s="10"/>
      <c r="W1769" s="53"/>
      <c r="X1769" s="10"/>
    </row>
    <row r="1770" spans="1:24" s="46" customFormat="1" x14ac:dyDescent="0.2">
      <c r="A1770" s="10"/>
      <c r="B1770" s="10"/>
      <c r="C1770" s="10"/>
      <c r="D1770" s="10"/>
      <c r="I1770" s="10"/>
      <c r="W1770" s="53"/>
      <c r="X1770" s="10"/>
    </row>
    <row r="1771" spans="1:24" s="46" customFormat="1" x14ac:dyDescent="0.2">
      <c r="A1771" s="10"/>
      <c r="B1771" s="10"/>
      <c r="C1771" s="10"/>
      <c r="D1771" s="10"/>
      <c r="I1771" s="10"/>
      <c r="W1771" s="53"/>
      <c r="X1771" s="10"/>
    </row>
    <row r="1772" spans="1:24" s="46" customFormat="1" x14ac:dyDescent="0.2">
      <c r="A1772" s="10"/>
      <c r="B1772" s="10"/>
      <c r="C1772" s="10"/>
      <c r="D1772" s="10"/>
      <c r="I1772" s="10"/>
      <c r="W1772" s="53"/>
      <c r="X1772" s="10"/>
    </row>
    <row r="1773" spans="1:24" s="46" customFormat="1" x14ac:dyDescent="0.2">
      <c r="A1773" s="10"/>
      <c r="B1773" s="10"/>
      <c r="C1773" s="10"/>
      <c r="D1773" s="10"/>
      <c r="I1773" s="10"/>
      <c r="W1773" s="53"/>
      <c r="X1773" s="10"/>
    </row>
    <row r="1774" spans="1:24" s="46" customFormat="1" x14ac:dyDescent="0.2">
      <c r="A1774" s="10"/>
      <c r="B1774" s="10"/>
      <c r="C1774" s="10"/>
      <c r="D1774" s="10"/>
      <c r="I1774" s="10"/>
      <c r="W1774" s="53"/>
      <c r="X1774" s="10"/>
    </row>
    <row r="1775" spans="1:24" s="46" customFormat="1" x14ac:dyDescent="0.2">
      <c r="A1775" s="10"/>
      <c r="B1775" s="10"/>
      <c r="C1775" s="10"/>
      <c r="D1775" s="10"/>
      <c r="I1775" s="10"/>
      <c r="W1775" s="53"/>
      <c r="X1775" s="10"/>
    </row>
    <row r="1776" spans="1:24" s="46" customFormat="1" x14ac:dyDescent="0.2">
      <c r="A1776" s="10"/>
      <c r="B1776" s="10"/>
      <c r="C1776" s="10"/>
      <c r="D1776" s="10"/>
      <c r="I1776" s="10"/>
      <c r="W1776" s="53"/>
      <c r="X1776" s="10"/>
    </row>
    <row r="1777" spans="1:24" s="46" customFormat="1" x14ac:dyDescent="0.2">
      <c r="A1777" s="10"/>
      <c r="B1777" s="10"/>
      <c r="C1777" s="10"/>
      <c r="D1777" s="10"/>
      <c r="I1777" s="10"/>
      <c r="W1777" s="53"/>
      <c r="X1777" s="10"/>
    </row>
    <row r="1778" spans="1:24" s="46" customFormat="1" x14ac:dyDescent="0.2">
      <c r="A1778" s="10"/>
      <c r="B1778" s="10"/>
      <c r="C1778" s="10"/>
      <c r="D1778" s="10"/>
      <c r="I1778" s="10"/>
      <c r="W1778" s="53"/>
      <c r="X1778" s="10"/>
    </row>
    <row r="1779" spans="1:24" s="46" customFormat="1" x14ac:dyDescent="0.2">
      <c r="A1779" s="10"/>
      <c r="B1779" s="10"/>
      <c r="C1779" s="10"/>
      <c r="D1779" s="10"/>
      <c r="I1779" s="10"/>
      <c r="W1779" s="53"/>
      <c r="X1779" s="10"/>
    </row>
    <row r="1780" spans="1:24" s="46" customFormat="1" x14ac:dyDescent="0.2">
      <c r="A1780" s="10"/>
      <c r="B1780" s="10"/>
      <c r="C1780" s="10"/>
      <c r="D1780" s="10"/>
      <c r="I1780" s="10"/>
      <c r="W1780" s="53"/>
      <c r="X1780" s="10"/>
    </row>
    <row r="1781" spans="1:24" s="46" customFormat="1" x14ac:dyDescent="0.2">
      <c r="A1781" s="10"/>
      <c r="B1781" s="10"/>
      <c r="C1781" s="10"/>
      <c r="D1781" s="10"/>
      <c r="I1781" s="10"/>
      <c r="W1781" s="53"/>
      <c r="X1781" s="10"/>
    </row>
    <row r="1782" spans="1:24" s="46" customFormat="1" x14ac:dyDescent="0.2">
      <c r="A1782" s="10"/>
      <c r="B1782" s="10"/>
      <c r="C1782" s="10"/>
      <c r="D1782" s="10"/>
      <c r="I1782" s="10"/>
      <c r="W1782" s="53"/>
      <c r="X1782" s="10"/>
    </row>
    <row r="1783" spans="1:24" s="46" customFormat="1" x14ac:dyDescent="0.2">
      <c r="A1783" s="10"/>
      <c r="B1783" s="10"/>
      <c r="C1783" s="10"/>
      <c r="D1783" s="10"/>
      <c r="I1783" s="10"/>
      <c r="W1783" s="53"/>
      <c r="X1783" s="10"/>
    </row>
    <row r="1784" spans="1:24" s="46" customFormat="1" x14ac:dyDescent="0.2">
      <c r="A1784" s="10"/>
      <c r="B1784" s="10"/>
      <c r="C1784" s="10"/>
      <c r="D1784" s="10"/>
      <c r="I1784" s="10"/>
      <c r="W1784" s="53"/>
      <c r="X1784" s="10"/>
    </row>
    <row r="1785" spans="1:24" s="46" customFormat="1" x14ac:dyDescent="0.2">
      <c r="A1785" s="10"/>
      <c r="B1785" s="10"/>
      <c r="C1785" s="10"/>
      <c r="D1785" s="10"/>
      <c r="I1785" s="10"/>
      <c r="W1785" s="53"/>
      <c r="X1785" s="10"/>
    </row>
    <row r="1786" spans="1:24" s="46" customFormat="1" x14ac:dyDescent="0.2">
      <c r="A1786" s="10"/>
      <c r="B1786" s="10"/>
      <c r="C1786" s="10"/>
      <c r="D1786" s="10"/>
      <c r="I1786" s="10"/>
      <c r="W1786" s="53"/>
      <c r="X1786" s="10"/>
    </row>
    <row r="1787" spans="1:24" s="46" customFormat="1" x14ac:dyDescent="0.2">
      <c r="A1787" s="10"/>
      <c r="B1787" s="10"/>
      <c r="C1787" s="10"/>
      <c r="D1787" s="10"/>
      <c r="I1787" s="10"/>
      <c r="W1787" s="53"/>
      <c r="X1787" s="10"/>
    </row>
    <row r="1788" spans="1:24" s="46" customFormat="1" x14ac:dyDescent="0.2">
      <c r="A1788" s="10"/>
      <c r="B1788" s="10"/>
      <c r="C1788" s="10"/>
      <c r="D1788" s="10"/>
      <c r="I1788" s="10"/>
      <c r="W1788" s="53"/>
      <c r="X1788" s="10"/>
    </row>
    <row r="1789" spans="1:24" s="46" customFormat="1" x14ac:dyDescent="0.2">
      <c r="A1789" s="10"/>
      <c r="B1789" s="10"/>
      <c r="C1789" s="10"/>
      <c r="D1789" s="10"/>
      <c r="I1789" s="10"/>
      <c r="W1789" s="53"/>
      <c r="X1789" s="10"/>
    </row>
    <row r="1790" spans="1:24" s="46" customFormat="1" x14ac:dyDescent="0.2">
      <c r="A1790" s="10"/>
      <c r="B1790" s="10"/>
      <c r="C1790" s="10"/>
      <c r="D1790" s="10"/>
      <c r="I1790" s="10"/>
      <c r="W1790" s="53"/>
      <c r="X1790" s="10"/>
    </row>
    <row r="1791" spans="1:24" s="46" customFormat="1" x14ac:dyDescent="0.2">
      <c r="A1791" s="10"/>
      <c r="B1791" s="10"/>
      <c r="C1791" s="10"/>
      <c r="D1791" s="10"/>
      <c r="I1791" s="10"/>
      <c r="W1791" s="53"/>
      <c r="X1791" s="10"/>
    </row>
    <row r="1792" spans="1:24" s="46" customFormat="1" x14ac:dyDescent="0.2">
      <c r="A1792" s="10"/>
      <c r="B1792" s="10"/>
      <c r="C1792" s="10"/>
      <c r="D1792" s="10"/>
      <c r="I1792" s="10"/>
      <c r="W1792" s="53"/>
      <c r="X1792" s="10"/>
    </row>
    <row r="1793" spans="1:24" s="46" customFormat="1" x14ac:dyDescent="0.2">
      <c r="A1793" s="10"/>
      <c r="B1793" s="10"/>
      <c r="C1793" s="10"/>
      <c r="D1793" s="10"/>
      <c r="I1793" s="10"/>
      <c r="W1793" s="53"/>
      <c r="X1793" s="10"/>
    </row>
    <row r="1794" spans="1:24" s="46" customFormat="1" x14ac:dyDescent="0.2">
      <c r="A1794" s="10"/>
      <c r="B1794" s="10"/>
      <c r="C1794" s="10"/>
      <c r="D1794" s="10"/>
      <c r="I1794" s="10"/>
      <c r="W1794" s="53"/>
      <c r="X1794" s="10"/>
    </row>
    <row r="1795" spans="1:24" s="46" customFormat="1" x14ac:dyDescent="0.2">
      <c r="A1795" s="10"/>
      <c r="B1795" s="10"/>
      <c r="C1795" s="10"/>
      <c r="D1795" s="10"/>
      <c r="I1795" s="10"/>
      <c r="W1795" s="53"/>
      <c r="X1795" s="10"/>
    </row>
    <row r="1796" spans="1:24" s="46" customFormat="1" x14ac:dyDescent="0.2">
      <c r="A1796" s="10"/>
      <c r="B1796" s="10"/>
      <c r="C1796" s="10"/>
      <c r="D1796" s="10"/>
      <c r="I1796" s="10"/>
      <c r="W1796" s="53"/>
      <c r="X1796" s="10"/>
    </row>
    <row r="1797" spans="1:24" s="46" customFormat="1" x14ac:dyDescent="0.2">
      <c r="A1797" s="10"/>
      <c r="B1797" s="10"/>
      <c r="C1797" s="10"/>
      <c r="D1797" s="10"/>
      <c r="I1797" s="10"/>
      <c r="W1797" s="53"/>
      <c r="X1797" s="10"/>
    </row>
    <row r="1798" spans="1:24" s="46" customFormat="1" x14ac:dyDescent="0.2">
      <c r="A1798" s="10"/>
      <c r="B1798" s="10"/>
      <c r="C1798" s="10"/>
      <c r="D1798" s="10"/>
      <c r="I1798" s="10"/>
      <c r="W1798" s="53"/>
      <c r="X1798" s="10"/>
    </row>
    <row r="1799" spans="1:24" s="46" customFormat="1" x14ac:dyDescent="0.2">
      <c r="A1799" s="10"/>
      <c r="B1799" s="10"/>
      <c r="C1799" s="10"/>
      <c r="D1799" s="10"/>
      <c r="I1799" s="10"/>
      <c r="W1799" s="53"/>
      <c r="X1799" s="10"/>
    </row>
    <row r="1800" spans="1:24" s="46" customFormat="1" x14ac:dyDescent="0.2">
      <c r="A1800" s="10"/>
      <c r="B1800" s="10"/>
      <c r="C1800" s="10"/>
      <c r="D1800" s="10"/>
      <c r="I1800" s="10"/>
      <c r="W1800" s="53"/>
      <c r="X1800" s="10"/>
    </row>
    <row r="1801" spans="1:24" s="46" customFormat="1" x14ac:dyDescent="0.2">
      <c r="A1801" s="10"/>
      <c r="B1801" s="10"/>
      <c r="C1801" s="10"/>
      <c r="D1801" s="10"/>
      <c r="I1801" s="10"/>
      <c r="W1801" s="53"/>
      <c r="X1801" s="10"/>
    </row>
    <row r="1802" spans="1:24" s="46" customFormat="1" x14ac:dyDescent="0.2">
      <c r="A1802" s="10"/>
      <c r="B1802" s="10"/>
      <c r="C1802" s="10"/>
      <c r="D1802" s="10"/>
      <c r="I1802" s="10"/>
      <c r="W1802" s="53"/>
      <c r="X1802" s="10"/>
    </row>
    <row r="1803" spans="1:24" s="46" customFormat="1" x14ac:dyDescent="0.2">
      <c r="A1803" s="10"/>
      <c r="B1803" s="10"/>
      <c r="C1803" s="10"/>
      <c r="D1803" s="10"/>
      <c r="I1803" s="10"/>
      <c r="W1803" s="53"/>
      <c r="X1803" s="10"/>
    </row>
    <row r="1804" spans="1:24" s="46" customFormat="1" x14ac:dyDescent="0.2">
      <c r="A1804" s="10"/>
      <c r="B1804" s="10"/>
      <c r="C1804" s="10"/>
      <c r="D1804" s="10"/>
      <c r="I1804" s="10"/>
      <c r="W1804" s="53"/>
      <c r="X1804" s="10"/>
    </row>
    <row r="1805" spans="1:24" s="46" customFormat="1" x14ac:dyDescent="0.2">
      <c r="A1805" s="10"/>
      <c r="B1805" s="10"/>
      <c r="C1805" s="10"/>
      <c r="D1805" s="10"/>
      <c r="I1805" s="10"/>
      <c r="W1805" s="53"/>
      <c r="X1805" s="10"/>
    </row>
    <row r="1806" spans="1:24" s="46" customFormat="1" x14ac:dyDescent="0.2">
      <c r="A1806" s="10"/>
      <c r="B1806" s="10"/>
      <c r="C1806" s="10"/>
      <c r="D1806" s="10"/>
      <c r="I1806" s="10"/>
      <c r="W1806" s="53"/>
      <c r="X1806" s="10"/>
    </row>
    <row r="1807" spans="1:24" s="46" customFormat="1" x14ac:dyDescent="0.2">
      <c r="A1807" s="10"/>
      <c r="B1807" s="10"/>
      <c r="C1807" s="10"/>
      <c r="D1807" s="10"/>
      <c r="I1807" s="10"/>
      <c r="W1807" s="53"/>
      <c r="X1807" s="10"/>
    </row>
    <row r="1808" spans="1:24" s="46" customFormat="1" x14ac:dyDescent="0.2">
      <c r="A1808" s="10"/>
      <c r="B1808" s="10"/>
      <c r="C1808" s="10"/>
      <c r="D1808" s="10"/>
      <c r="I1808" s="10"/>
      <c r="W1808" s="53"/>
      <c r="X1808" s="10"/>
    </row>
    <row r="1809" spans="1:24" s="46" customFormat="1" x14ac:dyDescent="0.2">
      <c r="A1809" s="10"/>
      <c r="B1809" s="10"/>
      <c r="C1809" s="10"/>
      <c r="D1809" s="10"/>
      <c r="I1809" s="10"/>
      <c r="W1809" s="53"/>
      <c r="X1809" s="10"/>
    </row>
    <row r="1810" spans="1:24" s="46" customFormat="1" x14ac:dyDescent="0.2">
      <c r="A1810" s="10"/>
      <c r="B1810" s="10"/>
      <c r="C1810" s="10"/>
      <c r="D1810" s="10"/>
      <c r="I1810" s="10"/>
      <c r="W1810" s="53"/>
      <c r="X1810" s="10"/>
    </row>
    <row r="1811" spans="1:24" s="46" customFormat="1" x14ac:dyDescent="0.2">
      <c r="A1811" s="10"/>
      <c r="B1811" s="10"/>
      <c r="C1811" s="10"/>
      <c r="D1811" s="10"/>
      <c r="I1811" s="10"/>
      <c r="W1811" s="53"/>
      <c r="X1811" s="10"/>
    </row>
    <row r="1812" spans="1:24" s="46" customFormat="1" x14ac:dyDescent="0.2">
      <c r="A1812" s="10"/>
      <c r="B1812" s="10"/>
      <c r="C1812" s="10"/>
      <c r="D1812" s="10"/>
      <c r="I1812" s="10"/>
      <c r="W1812" s="53"/>
      <c r="X1812" s="10"/>
    </row>
    <row r="1813" spans="1:24" s="46" customFormat="1" x14ac:dyDescent="0.2">
      <c r="A1813" s="10"/>
      <c r="B1813" s="10"/>
      <c r="C1813" s="10"/>
      <c r="D1813" s="10"/>
      <c r="I1813" s="10"/>
      <c r="W1813" s="53"/>
      <c r="X1813" s="10"/>
    </row>
    <row r="1814" spans="1:24" s="46" customFormat="1" x14ac:dyDescent="0.2">
      <c r="A1814" s="10"/>
      <c r="B1814" s="10"/>
      <c r="C1814" s="10"/>
      <c r="D1814" s="10"/>
      <c r="I1814" s="10"/>
      <c r="W1814" s="53"/>
      <c r="X1814" s="10"/>
    </row>
    <row r="1815" spans="1:24" s="46" customFormat="1" x14ac:dyDescent="0.2">
      <c r="A1815" s="10"/>
      <c r="B1815" s="10"/>
      <c r="C1815" s="10"/>
      <c r="D1815" s="10"/>
      <c r="I1815" s="10"/>
      <c r="W1815" s="53"/>
      <c r="X1815" s="10"/>
    </row>
  </sheetData>
  <mergeCells count="30">
    <mergeCell ref="C1:K1"/>
    <mergeCell ref="R1:S1"/>
    <mergeCell ref="T1:U1"/>
    <mergeCell ref="V1:W1"/>
    <mergeCell ref="Y1:Y2"/>
    <mergeCell ref="H2:I2"/>
    <mergeCell ref="J2:L2"/>
    <mergeCell ref="M2:P2"/>
    <mergeCell ref="R2:S2"/>
    <mergeCell ref="T2:U2"/>
    <mergeCell ref="V2:X2"/>
    <mergeCell ref="V3:W3"/>
    <mergeCell ref="I4:I7"/>
    <mergeCell ref="J4:M4"/>
    <mergeCell ref="I8:I11"/>
    <mergeCell ref="J8:M8"/>
    <mergeCell ref="D31:F31"/>
    <mergeCell ref="O31:R31"/>
    <mergeCell ref="U31:W31"/>
    <mergeCell ref="I12:I15"/>
    <mergeCell ref="J12:M12"/>
    <mergeCell ref="I16:I19"/>
    <mergeCell ref="J16:M16"/>
    <mergeCell ref="I20:I23"/>
    <mergeCell ref="J20:M20"/>
    <mergeCell ref="I24:I27"/>
    <mergeCell ref="J24:M24"/>
    <mergeCell ref="D30:F30"/>
    <mergeCell ref="O30:R30"/>
    <mergeCell ref="U30:W30"/>
  </mergeCells>
  <conditionalFormatting sqref="D5:D19">
    <cfRule type="cellIs" dxfId="17" priority="19" stopIfTrue="1" operator="between">
      <formula>1</formula>
      <formula>99999999</formula>
    </cfRule>
  </conditionalFormatting>
  <conditionalFormatting sqref="D20:D27">
    <cfRule type="cellIs" dxfId="16" priority="20" stopIfTrue="1" operator="between">
      <formula>1</formula>
      <formula>99999999</formula>
    </cfRule>
    <cfRule type="colorScale" priority="21">
      <colorScale>
        <cfvo type="min"/>
        <cfvo type="max"/>
        <color rgb="FFFF7128"/>
        <color rgb="FFFFEF9C"/>
      </colorScale>
    </cfRule>
  </conditionalFormatting>
  <conditionalFormatting sqref="E5:E7">
    <cfRule type="cellIs" dxfId="15" priority="18" stopIfTrue="1" operator="notEqual">
      <formula>"F"</formula>
    </cfRule>
  </conditionalFormatting>
  <conditionalFormatting sqref="E9:E11">
    <cfRule type="cellIs" dxfId="14" priority="17" stopIfTrue="1" operator="between">
      <formula>"G"</formula>
      <formula>"Z"</formula>
    </cfRule>
  </conditionalFormatting>
  <conditionalFormatting sqref="E9:E11">
    <cfRule type="cellIs" dxfId="13" priority="16" stopIfTrue="1" operator="notEqual">
      <formula>"F"</formula>
    </cfRule>
  </conditionalFormatting>
  <conditionalFormatting sqref="E13:E15">
    <cfRule type="cellIs" dxfId="12" priority="15" stopIfTrue="1" operator="between">
      <formula>"G"</formula>
      <formula>"Z"</formula>
    </cfRule>
  </conditionalFormatting>
  <conditionalFormatting sqref="E13:E15">
    <cfRule type="cellIs" dxfId="11" priority="14" stopIfTrue="1" operator="notEqual">
      <formula>"F"</formula>
    </cfRule>
  </conditionalFormatting>
  <conditionalFormatting sqref="E17:E19">
    <cfRule type="cellIs" dxfId="10" priority="13" stopIfTrue="1" operator="between">
      <formula>"G"</formula>
      <formula>"Z"</formula>
    </cfRule>
  </conditionalFormatting>
  <conditionalFormatting sqref="E17:E19">
    <cfRule type="cellIs" dxfId="9" priority="12" stopIfTrue="1" operator="notEqual">
      <formula>"F"</formula>
    </cfRule>
  </conditionalFormatting>
  <conditionalFormatting sqref="E21:E23">
    <cfRule type="cellIs" dxfId="8" priority="11" stopIfTrue="1" operator="between">
      <formula>"G"</formula>
      <formula>"Z"</formula>
    </cfRule>
  </conditionalFormatting>
  <conditionalFormatting sqref="E21:E23">
    <cfRule type="cellIs" dxfId="7" priority="10" stopIfTrue="1" operator="notEqual">
      <formula>"F"</formula>
    </cfRule>
  </conditionalFormatting>
  <conditionalFormatting sqref="E25:E27">
    <cfRule type="cellIs" dxfId="6" priority="9" stopIfTrue="1" operator="between">
      <formula>"G"</formula>
      <formula>"Z"</formula>
    </cfRule>
  </conditionalFormatting>
  <conditionalFormatting sqref="E25:E27">
    <cfRule type="cellIs" dxfId="5" priority="8" stopIfTrue="1" operator="notEqual">
      <formula>"F"</formula>
    </cfRule>
  </conditionalFormatting>
  <conditionalFormatting sqref="A1:A1048576">
    <cfRule type="cellIs" dxfId="4" priority="5" stopIfTrue="1" operator="equal">
      <formula>"H"</formula>
    </cfRule>
    <cfRule type="cellIs" dxfId="3" priority="6" stopIfTrue="1" operator="equal">
      <formula>"F"</formula>
    </cfRule>
  </conditionalFormatting>
  <conditionalFormatting sqref="J5:J27">
    <cfRule type="cellIs" dxfId="2" priority="3" stopIfTrue="1" operator="between">
      <formula>2004</formula>
      <formula>2006</formula>
    </cfRule>
  </conditionalFormatting>
  <conditionalFormatting sqref="L1:N1048576">
    <cfRule type="cellIs" dxfId="1" priority="2" operator="lessThan">
      <formula>0</formula>
    </cfRule>
  </conditionalFormatting>
  <conditionalFormatting sqref="P1:R1048576">
    <cfRule type="cellIs" dxfId="0" priority="1" operator="lessThan">
      <formula>0</formula>
    </cfRule>
  </conditionalFormatting>
  <dataValidations count="1">
    <dataValidation type="list" allowBlank="1" showInputMessage="1" showErrorMessage="1" sqref="A4:A27">
      <formula1>"H,F"</formula1>
    </dataValidation>
  </dataValidations>
  <printOptions horizontalCentered="1" verticalCentered="1"/>
  <pageMargins left="0.15748031496062992" right="0.15748031496062992" top="0.35433070866141736" bottom="0.39370078740157483" header="0.43307086614173229" footer="0.31496062992125984"/>
  <pageSetup paperSize="9" scale="63" orientation="landscape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9"/>
  <sheetViews>
    <sheetView topLeftCell="A4" workbookViewId="0">
      <selection activeCell="F27" sqref="F26:F27"/>
    </sheetView>
  </sheetViews>
  <sheetFormatPr baseColWidth="10" defaultColWidth="11.42578125" defaultRowHeight="12.75" x14ac:dyDescent="0.2"/>
  <cols>
    <col min="3" max="3" width="17.28515625" bestFit="1" customWidth="1"/>
  </cols>
  <sheetData>
    <row r="1" spans="1:66" x14ac:dyDescent="0.2">
      <c r="C1" s="181" t="s">
        <v>126</v>
      </c>
      <c r="D1" s="181" t="s">
        <v>95</v>
      </c>
      <c r="E1" s="181" t="s">
        <v>96</v>
      </c>
      <c r="F1" s="181" t="s">
        <v>97</v>
      </c>
      <c r="G1" s="181" t="s">
        <v>98</v>
      </c>
      <c r="H1" s="181" t="s">
        <v>98</v>
      </c>
      <c r="I1" s="140" t="s">
        <v>99</v>
      </c>
      <c r="J1" s="140" t="s">
        <v>100</v>
      </c>
      <c r="K1" s="140" t="s">
        <v>101</v>
      </c>
      <c r="L1" s="140" t="s">
        <v>102</v>
      </c>
      <c r="M1" s="140" t="s">
        <v>103</v>
      </c>
      <c r="N1" s="140" t="s">
        <v>104</v>
      </c>
      <c r="O1" s="140" t="s">
        <v>105</v>
      </c>
      <c r="P1" s="140" t="s">
        <v>106</v>
      </c>
      <c r="Q1" s="140" t="s">
        <v>107</v>
      </c>
      <c r="R1" s="140" t="s">
        <v>108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s="140" t="s">
        <v>127</v>
      </c>
      <c r="AH1" s="140" t="s">
        <v>109</v>
      </c>
      <c r="AI1" s="140" t="s">
        <v>110</v>
      </c>
      <c r="AJ1" s="140" t="s">
        <v>111</v>
      </c>
      <c r="AK1" s="140" t="s">
        <v>112</v>
      </c>
      <c r="AL1" s="140" t="s">
        <v>113</v>
      </c>
      <c r="AM1" s="140" t="s">
        <v>114</v>
      </c>
      <c r="AN1" s="140" t="s">
        <v>115</v>
      </c>
      <c r="AO1" s="140" t="s">
        <v>116</v>
      </c>
      <c r="AP1" s="140" t="s">
        <v>117</v>
      </c>
      <c r="AQ1" s="140" t="s">
        <v>118</v>
      </c>
      <c r="AR1" s="140" t="s">
        <v>119</v>
      </c>
      <c r="AS1" s="140" t="s">
        <v>120</v>
      </c>
      <c r="AT1" s="140" t="s">
        <v>121</v>
      </c>
      <c r="AU1" s="140" t="s">
        <v>122</v>
      </c>
      <c r="AV1" s="140" t="s">
        <v>123</v>
      </c>
      <c r="AW1" s="140" t="s">
        <v>124</v>
      </c>
      <c r="AX1" t="s">
        <v>28</v>
      </c>
      <c r="AY1" t="s">
        <v>29</v>
      </c>
      <c r="AZ1" t="s">
        <v>30</v>
      </c>
      <c r="BA1" t="s">
        <v>31</v>
      </c>
      <c r="BB1" t="s">
        <v>32</v>
      </c>
      <c r="BC1" t="s">
        <v>33</v>
      </c>
      <c r="BD1" t="s">
        <v>34</v>
      </c>
      <c r="BE1" t="s">
        <v>35</v>
      </c>
      <c r="BF1" t="s">
        <v>36</v>
      </c>
      <c r="BG1" t="s">
        <v>37</v>
      </c>
      <c r="BH1" t="s">
        <v>38</v>
      </c>
      <c r="BI1" t="s">
        <v>39</v>
      </c>
      <c r="BJ1" t="s">
        <v>40</v>
      </c>
      <c r="BK1" t="s">
        <v>41</v>
      </c>
      <c r="BL1" t="s">
        <v>42</v>
      </c>
      <c r="BM1" t="s">
        <v>43</v>
      </c>
    </row>
    <row r="2" spans="1:66" x14ac:dyDescent="0.2">
      <c r="B2" s="140" t="s">
        <v>125</v>
      </c>
      <c r="C2" s="182">
        <v>20</v>
      </c>
      <c r="D2" s="182">
        <v>25</v>
      </c>
      <c r="E2" s="182">
        <v>30</v>
      </c>
      <c r="F2" s="182">
        <v>35</v>
      </c>
      <c r="G2" s="182">
        <v>40</v>
      </c>
      <c r="H2" s="182">
        <v>40</v>
      </c>
      <c r="I2" s="149">
        <v>45</v>
      </c>
      <c r="J2" s="149">
        <v>50</v>
      </c>
      <c r="K2" s="149">
        <v>60</v>
      </c>
      <c r="L2" s="141">
        <v>30</v>
      </c>
      <c r="M2" s="141">
        <v>35</v>
      </c>
      <c r="N2" s="141">
        <v>45</v>
      </c>
      <c r="O2" s="141">
        <v>50</v>
      </c>
      <c r="P2" s="141">
        <v>55</v>
      </c>
      <c r="Q2" s="141">
        <v>60</v>
      </c>
      <c r="R2" s="141">
        <v>70</v>
      </c>
      <c r="S2" s="150">
        <v>45</v>
      </c>
      <c r="T2" s="150">
        <v>55</v>
      </c>
      <c r="U2" s="150">
        <v>60</v>
      </c>
      <c r="V2" s="150">
        <v>65</v>
      </c>
      <c r="W2" s="150">
        <v>70</v>
      </c>
      <c r="X2" s="150">
        <v>80</v>
      </c>
      <c r="Y2" s="150">
        <v>90</v>
      </c>
      <c r="Z2" s="151">
        <v>55</v>
      </c>
      <c r="AA2" s="151">
        <v>65</v>
      </c>
      <c r="AB2" s="151">
        <v>70</v>
      </c>
      <c r="AC2" s="151">
        <v>75</v>
      </c>
      <c r="AD2" s="151">
        <v>80</v>
      </c>
      <c r="AE2" s="151">
        <v>95</v>
      </c>
      <c r="AF2" s="151">
        <v>100</v>
      </c>
      <c r="AG2" s="141">
        <v>35</v>
      </c>
      <c r="AH2" s="141">
        <v>40</v>
      </c>
      <c r="AI2" s="141">
        <v>50</v>
      </c>
      <c r="AJ2" s="141">
        <v>75</v>
      </c>
      <c r="AK2" s="141">
        <v>85</v>
      </c>
      <c r="AL2" s="141">
        <v>90</v>
      </c>
      <c r="AM2" s="141">
        <v>100</v>
      </c>
      <c r="AN2" s="141">
        <v>110</v>
      </c>
      <c r="AO2" s="141">
        <v>120</v>
      </c>
      <c r="AP2" s="152">
        <v>45</v>
      </c>
      <c r="AQ2" s="152">
        <v>65</v>
      </c>
      <c r="AR2" s="152">
        <v>85</v>
      </c>
      <c r="AS2" s="152">
        <v>95</v>
      </c>
      <c r="AT2" s="152">
        <v>110</v>
      </c>
      <c r="AU2" s="152">
        <v>120</v>
      </c>
      <c r="AV2" s="152">
        <v>125</v>
      </c>
      <c r="AW2" s="152">
        <v>135</v>
      </c>
      <c r="AX2" s="141">
        <v>80</v>
      </c>
      <c r="AY2" s="141">
        <v>90</v>
      </c>
      <c r="AZ2" s="141">
        <v>110</v>
      </c>
      <c r="BA2" s="141">
        <v>130</v>
      </c>
      <c r="BB2" s="141">
        <v>145</v>
      </c>
      <c r="BC2" s="141">
        <v>150</v>
      </c>
      <c r="BD2" s="141">
        <v>155</v>
      </c>
      <c r="BE2" s="141">
        <v>165</v>
      </c>
      <c r="BF2" s="153">
        <v>95</v>
      </c>
      <c r="BG2" s="153">
        <v>120</v>
      </c>
      <c r="BH2" s="153">
        <v>130</v>
      </c>
      <c r="BI2" s="153">
        <v>150</v>
      </c>
      <c r="BJ2" s="153">
        <v>165</v>
      </c>
      <c r="BK2" s="153">
        <v>170</v>
      </c>
      <c r="BL2" s="153">
        <v>175</v>
      </c>
      <c r="BM2" s="153">
        <v>185</v>
      </c>
      <c r="BN2" s="153"/>
    </row>
    <row r="3" spans="1:66" x14ac:dyDescent="0.2">
      <c r="B3" t="s">
        <v>44</v>
      </c>
      <c r="C3" s="182">
        <v>25</v>
      </c>
      <c r="D3" s="182">
        <v>30</v>
      </c>
      <c r="E3" s="182">
        <v>35</v>
      </c>
      <c r="F3" s="182">
        <v>45</v>
      </c>
      <c r="G3" s="182">
        <v>50</v>
      </c>
      <c r="H3" s="182">
        <v>50</v>
      </c>
      <c r="I3" s="149">
        <v>55</v>
      </c>
      <c r="J3" s="149">
        <v>60</v>
      </c>
      <c r="K3" s="149">
        <v>70</v>
      </c>
      <c r="L3" s="141">
        <v>40</v>
      </c>
      <c r="M3" s="141">
        <v>45</v>
      </c>
      <c r="N3" s="141">
        <v>55</v>
      </c>
      <c r="O3" s="141">
        <v>60</v>
      </c>
      <c r="P3" s="141">
        <v>65</v>
      </c>
      <c r="Q3" s="141">
        <v>70</v>
      </c>
      <c r="R3" s="141">
        <v>80</v>
      </c>
      <c r="S3" s="150">
        <v>55</v>
      </c>
      <c r="T3" s="150">
        <v>65</v>
      </c>
      <c r="U3" s="150">
        <v>70</v>
      </c>
      <c r="V3" s="150">
        <v>75</v>
      </c>
      <c r="W3" s="150">
        <v>80</v>
      </c>
      <c r="X3" s="150">
        <v>95</v>
      </c>
      <c r="Y3" s="150">
        <v>100</v>
      </c>
      <c r="Z3" s="151">
        <v>65</v>
      </c>
      <c r="AA3" s="151">
        <v>75</v>
      </c>
      <c r="AB3" s="151">
        <v>80</v>
      </c>
      <c r="AC3" s="151">
        <v>85</v>
      </c>
      <c r="AD3" s="151">
        <v>90</v>
      </c>
      <c r="AE3" s="151">
        <v>105</v>
      </c>
      <c r="AF3" s="151">
        <v>110</v>
      </c>
      <c r="AG3" s="142">
        <v>50</v>
      </c>
      <c r="AH3" s="142">
        <v>55</v>
      </c>
      <c r="AI3" s="142">
        <v>70</v>
      </c>
      <c r="AJ3" s="142">
        <v>95</v>
      </c>
      <c r="AK3" s="142">
        <v>105</v>
      </c>
      <c r="AL3" s="142">
        <v>110</v>
      </c>
      <c r="AM3" s="142">
        <v>120</v>
      </c>
      <c r="AN3" s="142">
        <v>130</v>
      </c>
      <c r="AO3" s="142">
        <v>140</v>
      </c>
      <c r="AP3" s="154">
        <v>65</v>
      </c>
      <c r="AQ3" s="154">
        <v>85</v>
      </c>
      <c r="AR3" s="154">
        <v>105</v>
      </c>
      <c r="AS3" s="154">
        <v>115</v>
      </c>
      <c r="AT3" s="154">
        <v>130</v>
      </c>
      <c r="AU3" s="154">
        <v>140</v>
      </c>
      <c r="AV3" s="154">
        <v>145</v>
      </c>
      <c r="AW3" s="154">
        <v>155</v>
      </c>
      <c r="AX3" s="142">
        <v>100</v>
      </c>
      <c r="AY3" s="142">
        <v>120</v>
      </c>
      <c r="AZ3" s="142">
        <v>130</v>
      </c>
      <c r="BA3" s="142">
        <v>150</v>
      </c>
      <c r="BB3" s="142">
        <v>165</v>
      </c>
      <c r="BC3" s="142">
        <v>170</v>
      </c>
      <c r="BD3" s="142">
        <v>175</v>
      </c>
      <c r="BE3" s="142">
        <v>185</v>
      </c>
      <c r="BF3" s="155">
        <v>115</v>
      </c>
      <c r="BG3" s="155">
        <v>135</v>
      </c>
      <c r="BH3" s="155">
        <v>150</v>
      </c>
      <c r="BI3" s="155">
        <v>170</v>
      </c>
      <c r="BJ3" s="155">
        <v>185</v>
      </c>
      <c r="BK3" s="155">
        <v>190</v>
      </c>
      <c r="BL3" s="155">
        <v>195</v>
      </c>
      <c r="BM3" s="155">
        <v>205</v>
      </c>
      <c r="BN3" s="155"/>
    </row>
    <row r="4" spans="1:66" x14ac:dyDescent="0.2">
      <c r="B4" t="s">
        <v>45</v>
      </c>
      <c r="C4" s="182">
        <v>35</v>
      </c>
      <c r="D4" s="182">
        <v>40</v>
      </c>
      <c r="E4" s="182">
        <v>45</v>
      </c>
      <c r="F4" s="182">
        <v>55</v>
      </c>
      <c r="G4" s="182">
        <v>60</v>
      </c>
      <c r="H4" s="182">
        <v>60</v>
      </c>
      <c r="I4" s="149">
        <v>65</v>
      </c>
      <c r="J4" s="149">
        <v>70</v>
      </c>
      <c r="K4" s="149">
        <v>80</v>
      </c>
      <c r="L4" s="141">
        <v>50</v>
      </c>
      <c r="M4" s="141">
        <v>55</v>
      </c>
      <c r="N4" s="141">
        <v>65</v>
      </c>
      <c r="O4" s="141">
        <v>70</v>
      </c>
      <c r="P4" s="141">
        <v>75</v>
      </c>
      <c r="Q4" s="141">
        <v>80</v>
      </c>
      <c r="R4" s="141">
        <v>95</v>
      </c>
      <c r="S4" s="150">
        <v>65</v>
      </c>
      <c r="T4" s="150">
        <v>75</v>
      </c>
      <c r="U4" s="150">
        <v>80</v>
      </c>
      <c r="V4" s="150">
        <v>85</v>
      </c>
      <c r="W4" s="150">
        <v>90</v>
      </c>
      <c r="X4" s="150">
        <v>105</v>
      </c>
      <c r="Y4" s="150">
        <v>110</v>
      </c>
      <c r="Z4" s="151">
        <v>75</v>
      </c>
      <c r="AA4" s="151">
        <v>85</v>
      </c>
      <c r="AB4" s="151">
        <v>90</v>
      </c>
      <c r="AC4" s="151">
        <v>95</v>
      </c>
      <c r="AD4" s="151">
        <v>105</v>
      </c>
      <c r="AE4" s="151">
        <v>115</v>
      </c>
      <c r="AF4" s="151">
        <v>125</v>
      </c>
      <c r="AG4" s="142">
        <v>60</v>
      </c>
      <c r="AH4" s="142">
        <v>65</v>
      </c>
      <c r="AI4" s="142">
        <v>85</v>
      </c>
      <c r="AJ4" s="142">
        <v>105</v>
      </c>
      <c r="AK4" s="142">
        <v>115</v>
      </c>
      <c r="AL4" s="142">
        <v>130</v>
      </c>
      <c r="AM4" s="142">
        <v>140</v>
      </c>
      <c r="AN4" s="142">
        <v>145</v>
      </c>
      <c r="AO4" s="142">
        <v>155</v>
      </c>
      <c r="AP4" s="154">
        <v>80</v>
      </c>
      <c r="AQ4" s="154">
        <v>100</v>
      </c>
      <c r="AR4" s="154">
        <v>120</v>
      </c>
      <c r="AS4" s="154">
        <v>130</v>
      </c>
      <c r="AT4" s="154">
        <v>150</v>
      </c>
      <c r="AU4" s="154">
        <v>160</v>
      </c>
      <c r="AV4" s="154">
        <v>165</v>
      </c>
      <c r="AW4" s="154">
        <v>175</v>
      </c>
      <c r="AX4" s="142">
        <v>115</v>
      </c>
      <c r="AY4" s="142">
        <v>135</v>
      </c>
      <c r="AZ4" s="142">
        <v>150</v>
      </c>
      <c r="BA4" s="142">
        <v>170</v>
      </c>
      <c r="BB4" s="142">
        <v>185</v>
      </c>
      <c r="BC4" s="142">
        <v>190</v>
      </c>
      <c r="BD4" s="142">
        <v>195</v>
      </c>
      <c r="BE4" s="142">
        <v>205</v>
      </c>
      <c r="BF4" s="155">
        <v>130</v>
      </c>
      <c r="BG4" s="155">
        <v>150</v>
      </c>
      <c r="BH4" s="155">
        <v>170</v>
      </c>
      <c r="BI4" s="155">
        <v>190</v>
      </c>
      <c r="BJ4" s="155">
        <v>205</v>
      </c>
      <c r="BK4" s="155">
        <v>215</v>
      </c>
      <c r="BL4" s="155">
        <v>220</v>
      </c>
      <c r="BM4" s="155">
        <v>225</v>
      </c>
      <c r="BN4" s="155"/>
    </row>
    <row r="5" spans="1:66" x14ac:dyDescent="0.2">
      <c r="B5" t="s">
        <v>46</v>
      </c>
      <c r="C5" s="182">
        <v>45</v>
      </c>
      <c r="D5" s="182">
        <v>50</v>
      </c>
      <c r="E5" s="182">
        <v>55</v>
      </c>
      <c r="F5" s="182">
        <v>65</v>
      </c>
      <c r="G5" s="182">
        <v>70</v>
      </c>
      <c r="H5" s="182">
        <v>70</v>
      </c>
      <c r="I5" s="149">
        <v>75</v>
      </c>
      <c r="J5" s="149">
        <v>80</v>
      </c>
      <c r="K5" s="149">
        <v>95</v>
      </c>
      <c r="L5" s="141">
        <v>60</v>
      </c>
      <c r="M5" s="141">
        <v>65</v>
      </c>
      <c r="N5" s="141">
        <v>75</v>
      </c>
      <c r="O5" s="141">
        <v>80</v>
      </c>
      <c r="P5" s="141">
        <v>85</v>
      </c>
      <c r="Q5" s="141">
        <v>90</v>
      </c>
      <c r="R5" s="141">
        <v>105</v>
      </c>
      <c r="S5" s="150">
        <v>75</v>
      </c>
      <c r="T5" s="150">
        <v>85</v>
      </c>
      <c r="U5" s="150">
        <v>90</v>
      </c>
      <c r="V5" s="150">
        <v>95</v>
      </c>
      <c r="W5" s="150">
        <v>105</v>
      </c>
      <c r="X5" s="150">
        <v>115</v>
      </c>
      <c r="Y5" s="150">
        <v>125</v>
      </c>
      <c r="Z5" s="151">
        <v>85</v>
      </c>
      <c r="AA5" s="151">
        <v>95</v>
      </c>
      <c r="AB5" s="151">
        <v>100</v>
      </c>
      <c r="AC5" s="151">
        <v>110</v>
      </c>
      <c r="AD5" s="151">
        <v>120</v>
      </c>
      <c r="AE5" s="151">
        <v>130</v>
      </c>
      <c r="AF5" s="151">
        <v>140</v>
      </c>
      <c r="AG5" s="142">
        <v>75</v>
      </c>
      <c r="AH5" s="142">
        <v>80</v>
      </c>
      <c r="AI5" s="142">
        <v>100</v>
      </c>
      <c r="AJ5" s="142">
        <v>120</v>
      </c>
      <c r="AK5" s="142">
        <v>130</v>
      </c>
      <c r="AL5" s="142">
        <v>150</v>
      </c>
      <c r="AM5" s="142">
        <v>160</v>
      </c>
      <c r="AN5" s="142">
        <v>165</v>
      </c>
      <c r="AO5" s="142">
        <v>175</v>
      </c>
      <c r="AP5" s="154">
        <v>95</v>
      </c>
      <c r="AQ5" s="154">
        <v>115</v>
      </c>
      <c r="AR5" s="154">
        <v>135</v>
      </c>
      <c r="AS5" s="154">
        <v>150</v>
      </c>
      <c r="AT5" s="154">
        <v>170</v>
      </c>
      <c r="AU5" s="154">
        <v>180</v>
      </c>
      <c r="AV5" s="154">
        <v>185</v>
      </c>
      <c r="AW5" s="154">
        <v>195</v>
      </c>
      <c r="AX5" s="142">
        <v>130</v>
      </c>
      <c r="AY5" s="142">
        <v>150</v>
      </c>
      <c r="AZ5" s="142">
        <v>170</v>
      </c>
      <c r="BA5" s="142">
        <v>190</v>
      </c>
      <c r="BB5" s="142">
        <v>205</v>
      </c>
      <c r="BC5" s="142">
        <v>215</v>
      </c>
      <c r="BD5" s="142">
        <v>220</v>
      </c>
      <c r="BE5" s="142">
        <v>225</v>
      </c>
      <c r="BF5" s="155">
        <v>145</v>
      </c>
      <c r="BG5" s="155">
        <v>170</v>
      </c>
      <c r="BH5" s="155">
        <v>190</v>
      </c>
      <c r="BI5" s="155">
        <v>210</v>
      </c>
      <c r="BJ5" s="155">
        <v>225</v>
      </c>
      <c r="BK5" s="155">
        <v>235</v>
      </c>
      <c r="BL5" s="155">
        <v>245</v>
      </c>
      <c r="BM5" s="155">
        <v>250</v>
      </c>
      <c r="BN5" s="155"/>
    </row>
    <row r="6" spans="1:66" x14ac:dyDescent="0.2">
      <c r="B6" t="s">
        <v>47</v>
      </c>
      <c r="C6" s="182">
        <v>50</v>
      </c>
      <c r="D6" s="182">
        <v>60</v>
      </c>
      <c r="E6" s="182">
        <v>65</v>
      </c>
      <c r="F6" s="182">
        <v>75</v>
      </c>
      <c r="G6" s="182">
        <v>80</v>
      </c>
      <c r="H6" s="182">
        <v>80</v>
      </c>
      <c r="I6" s="149">
        <v>85</v>
      </c>
      <c r="J6" s="149">
        <v>90</v>
      </c>
      <c r="K6" s="149">
        <v>105</v>
      </c>
      <c r="L6" s="141">
        <v>70</v>
      </c>
      <c r="M6" s="141">
        <v>75</v>
      </c>
      <c r="N6" s="141">
        <v>85</v>
      </c>
      <c r="O6" s="141">
        <v>90</v>
      </c>
      <c r="P6" s="141">
        <v>95</v>
      </c>
      <c r="Q6" s="141">
        <v>105</v>
      </c>
      <c r="R6" s="141">
        <v>115</v>
      </c>
      <c r="S6" s="150">
        <v>85</v>
      </c>
      <c r="T6" s="150">
        <v>95</v>
      </c>
      <c r="U6" s="150">
        <v>100</v>
      </c>
      <c r="V6" s="150">
        <v>110</v>
      </c>
      <c r="W6" s="150">
        <v>120</v>
      </c>
      <c r="X6" s="150">
        <v>130</v>
      </c>
      <c r="Y6" s="150">
        <v>140</v>
      </c>
      <c r="Z6" s="151">
        <v>95</v>
      </c>
      <c r="AA6" s="151">
        <v>105</v>
      </c>
      <c r="AB6" s="151">
        <v>115</v>
      </c>
      <c r="AC6" s="151">
        <v>125</v>
      </c>
      <c r="AD6" s="151">
        <v>135</v>
      </c>
      <c r="AE6" s="151">
        <v>145</v>
      </c>
      <c r="AF6" s="151">
        <v>150</v>
      </c>
      <c r="AG6" s="142">
        <v>90</v>
      </c>
      <c r="AH6" s="142">
        <v>95</v>
      </c>
      <c r="AI6" s="142">
        <v>115</v>
      </c>
      <c r="AJ6" s="142">
        <v>135</v>
      </c>
      <c r="AK6" s="142">
        <v>150</v>
      </c>
      <c r="AL6" s="142">
        <v>170</v>
      </c>
      <c r="AM6" s="142">
        <v>180</v>
      </c>
      <c r="AN6" s="142">
        <v>185</v>
      </c>
      <c r="AO6" s="142">
        <v>195</v>
      </c>
      <c r="AP6" s="154">
        <v>110</v>
      </c>
      <c r="AQ6" s="154">
        <v>130</v>
      </c>
      <c r="AR6" s="154">
        <v>150</v>
      </c>
      <c r="AS6" s="154">
        <v>170</v>
      </c>
      <c r="AT6" s="154">
        <v>185</v>
      </c>
      <c r="AU6" s="154">
        <v>200</v>
      </c>
      <c r="AV6" s="154">
        <v>210</v>
      </c>
      <c r="AW6" s="154">
        <v>220</v>
      </c>
      <c r="AX6" s="142">
        <v>145</v>
      </c>
      <c r="AY6" s="142">
        <v>170</v>
      </c>
      <c r="AZ6" s="142">
        <v>190</v>
      </c>
      <c r="BA6" s="142">
        <v>210</v>
      </c>
      <c r="BB6" s="142">
        <v>225</v>
      </c>
      <c r="BC6" s="142">
        <v>235</v>
      </c>
      <c r="BD6" s="142">
        <v>245</v>
      </c>
      <c r="BE6" s="142">
        <v>250</v>
      </c>
      <c r="BF6" s="155">
        <v>170</v>
      </c>
      <c r="BG6" s="155">
        <v>190</v>
      </c>
      <c r="BH6" s="155">
        <v>210</v>
      </c>
      <c r="BI6" s="155">
        <v>240</v>
      </c>
      <c r="BJ6" s="155">
        <v>250</v>
      </c>
      <c r="BK6" s="155">
        <v>260</v>
      </c>
      <c r="BL6" s="155">
        <v>270</v>
      </c>
      <c r="BM6" s="155">
        <v>280</v>
      </c>
      <c r="BN6" s="155"/>
    </row>
    <row r="7" spans="1:66" x14ac:dyDescent="0.2">
      <c r="B7" t="s">
        <v>48</v>
      </c>
      <c r="C7" s="182">
        <v>60</v>
      </c>
      <c r="D7" s="182">
        <v>70</v>
      </c>
      <c r="E7" s="182">
        <v>75</v>
      </c>
      <c r="F7" s="182">
        <v>85</v>
      </c>
      <c r="G7" s="182">
        <v>90</v>
      </c>
      <c r="H7" s="182">
        <v>90</v>
      </c>
      <c r="I7" s="149">
        <v>95</v>
      </c>
      <c r="J7" s="149">
        <v>105</v>
      </c>
      <c r="K7" s="149">
        <v>115</v>
      </c>
      <c r="L7" s="141">
        <v>80</v>
      </c>
      <c r="M7" s="141">
        <v>85</v>
      </c>
      <c r="N7" s="141">
        <v>95</v>
      </c>
      <c r="O7" s="141">
        <v>100</v>
      </c>
      <c r="P7" s="141">
        <v>110</v>
      </c>
      <c r="Q7" s="141">
        <v>120</v>
      </c>
      <c r="R7" s="141">
        <v>130</v>
      </c>
      <c r="S7" s="150">
        <v>95</v>
      </c>
      <c r="T7" s="150">
        <v>105</v>
      </c>
      <c r="U7" s="150">
        <v>115</v>
      </c>
      <c r="V7" s="150">
        <v>125</v>
      </c>
      <c r="W7" s="150">
        <v>135</v>
      </c>
      <c r="X7" s="150">
        <v>145</v>
      </c>
      <c r="Y7" s="150">
        <v>150</v>
      </c>
      <c r="Z7" s="151">
        <v>110</v>
      </c>
      <c r="AA7" s="151">
        <v>120</v>
      </c>
      <c r="AB7" s="151">
        <v>130</v>
      </c>
      <c r="AC7" s="151">
        <v>140</v>
      </c>
      <c r="AD7" s="151">
        <v>150</v>
      </c>
      <c r="AE7" s="151">
        <v>160</v>
      </c>
      <c r="AF7" s="151">
        <v>170</v>
      </c>
      <c r="AG7" s="142">
        <v>105</v>
      </c>
      <c r="AH7" s="142">
        <v>110</v>
      </c>
      <c r="AI7" s="142">
        <v>130</v>
      </c>
      <c r="AJ7" s="142">
        <v>150</v>
      </c>
      <c r="AK7" s="142">
        <v>170</v>
      </c>
      <c r="AL7" s="142">
        <v>185</v>
      </c>
      <c r="AM7" s="142">
        <v>200</v>
      </c>
      <c r="AN7" s="142">
        <v>210</v>
      </c>
      <c r="AO7" s="142">
        <v>220</v>
      </c>
      <c r="AP7" s="154">
        <v>120</v>
      </c>
      <c r="AQ7" s="154">
        <v>145</v>
      </c>
      <c r="AR7" s="154">
        <v>170</v>
      </c>
      <c r="AS7" s="154">
        <v>190</v>
      </c>
      <c r="AT7" s="154">
        <v>200</v>
      </c>
      <c r="AU7" s="154">
        <v>220</v>
      </c>
      <c r="AV7" s="154">
        <v>225</v>
      </c>
      <c r="AW7" s="154">
        <v>235</v>
      </c>
      <c r="AX7" s="142">
        <v>170</v>
      </c>
      <c r="AY7" s="142">
        <v>190</v>
      </c>
      <c r="AZ7" s="142">
        <v>220</v>
      </c>
      <c r="BA7" s="142">
        <v>240</v>
      </c>
      <c r="BB7" s="142">
        <v>250</v>
      </c>
      <c r="BC7" s="142">
        <v>260</v>
      </c>
      <c r="BD7" s="142">
        <v>270</v>
      </c>
      <c r="BE7" s="142">
        <v>280</v>
      </c>
      <c r="BF7" s="155">
        <v>190</v>
      </c>
      <c r="BG7" s="155">
        <v>210</v>
      </c>
      <c r="BH7" s="155">
        <v>240</v>
      </c>
      <c r="BI7" s="155">
        <v>265</v>
      </c>
      <c r="BJ7" s="155">
        <v>280</v>
      </c>
      <c r="BK7" s="155">
        <v>290</v>
      </c>
      <c r="BL7" s="155">
        <v>300</v>
      </c>
      <c r="BM7" s="155">
        <v>310</v>
      </c>
      <c r="BN7" s="155"/>
    </row>
    <row r="8" spans="1:66" x14ac:dyDescent="0.2">
      <c r="B8" t="s">
        <v>67</v>
      </c>
      <c r="C8" s="182">
        <v>70</v>
      </c>
      <c r="D8" s="182">
        <v>80</v>
      </c>
      <c r="E8" s="182">
        <v>85</v>
      </c>
      <c r="F8" s="182">
        <v>95</v>
      </c>
      <c r="G8" s="182">
        <v>100</v>
      </c>
      <c r="H8" s="182">
        <v>100</v>
      </c>
      <c r="I8" s="149">
        <v>110</v>
      </c>
      <c r="J8" s="149">
        <v>120</v>
      </c>
      <c r="K8" s="149">
        <v>130</v>
      </c>
      <c r="L8" s="141">
        <v>90</v>
      </c>
      <c r="M8" s="141">
        <v>95</v>
      </c>
      <c r="N8" s="141">
        <v>105</v>
      </c>
      <c r="O8" s="141">
        <v>115</v>
      </c>
      <c r="P8" s="141">
        <v>125</v>
      </c>
      <c r="Q8" s="141">
        <v>135</v>
      </c>
      <c r="R8" s="141">
        <v>145</v>
      </c>
      <c r="S8" s="150">
        <v>110</v>
      </c>
      <c r="T8" s="150">
        <v>120</v>
      </c>
      <c r="U8" s="150">
        <v>130</v>
      </c>
      <c r="V8" s="150">
        <v>140</v>
      </c>
      <c r="W8" s="150">
        <v>150</v>
      </c>
      <c r="X8" s="150">
        <v>160</v>
      </c>
      <c r="Y8" s="150">
        <v>170</v>
      </c>
      <c r="Z8" s="151">
        <v>125</v>
      </c>
      <c r="AA8" s="151">
        <v>140</v>
      </c>
      <c r="AB8" s="151">
        <v>150</v>
      </c>
      <c r="AC8" s="151">
        <v>160</v>
      </c>
      <c r="AD8" s="151">
        <v>170</v>
      </c>
      <c r="AE8" s="151">
        <v>180</v>
      </c>
      <c r="AF8" s="151">
        <v>190</v>
      </c>
      <c r="AG8" s="142">
        <v>115</v>
      </c>
      <c r="AH8" s="142">
        <v>120</v>
      </c>
      <c r="AI8" s="142">
        <v>145</v>
      </c>
      <c r="AJ8" s="142">
        <v>170</v>
      </c>
      <c r="AK8" s="142">
        <v>190</v>
      </c>
      <c r="AL8" s="142">
        <v>200</v>
      </c>
      <c r="AM8" s="142">
        <v>220</v>
      </c>
      <c r="AN8" s="142">
        <v>225</v>
      </c>
      <c r="AO8" s="142">
        <v>235</v>
      </c>
      <c r="AP8" s="154">
        <v>135</v>
      </c>
      <c r="AQ8" s="154">
        <v>170</v>
      </c>
      <c r="AR8" s="154">
        <v>190</v>
      </c>
      <c r="AS8" s="154">
        <v>210</v>
      </c>
      <c r="AT8" s="154">
        <v>220</v>
      </c>
      <c r="AU8" s="154">
        <v>240</v>
      </c>
      <c r="AV8" s="154">
        <v>250</v>
      </c>
      <c r="AW8" s="154">
        <v>260</v>
      </c>
      <c r="AX8" s="142">
        <v>190</v>
      </c>
      <c r="AY8" s="142">
        <v>210</v>
      </c>
      <c r="AZ8" s="142">
        <v>240</v>
      </c>
      <c r="BA8" s="142">
        <v>260</v>
      </c>
      <c r="BB8" s="142">
        <v>280</v>
      </c>
      <c r="BC8" s="142">
        <v>290</v>
      </c>
      <c r="BD8" s="142">
        <v>300</v>
      </c>
      <c r="BE8" s="142">
        <v>310</v>
      </c>
      <c r="BF8" s="155">
        <v>210</v>
      </c>
      <c r="BG8" s="155">
        <v>230</v>
      </c>
      <c r="BH8" s="155">
        <v>260</v>
      </c>
      <c r="BI8" s="155">
        <v>285</v>
      </c>
      <c r="BJ8" s="155">
        <v>300</v>
      </c>
      <c r="BK8" s="155">
        <v>310</v>
      </c>
      <c r="BL8" s="155">
        <v>325</v>
      </c>
      <c r="BM8" s="155">
        <v>330</v>
      </c>
      <c r="BN8" s="155"/>
    </row>
    <row r="9" spans="1:66" x14ac:dyDescent="0.2">
      <c r="B9" t="s">
        <v>68</v>
      </c>
      <c r="C9" s="182">
        <v>80</v>
      </c>
      <c r="D9" s="182">
        <v>90</v>
      </c>
      <c r="E9" s="182">
        <v>95</v>
      </c>
      <c r="F9" s="182">
        <v>105</v>
      </c>
      <c r="G9" s="182">
        <v>115</v>
      </c>
      <c r="H9" s="182">
        <v>115</v>
      </c>
      <c r="I9" s="149">
        <v>125</v>
      </c>
      <c r="J9" s="149">
        <v>135</v>
      </c>
      <c r="K9" s="149">
        <v>145</v>
      </c>
      <c r="L9" s="141">
        <v>100</v>
      </c>
      <c r="M9" s="141">
        <v>110</v>
      </c>
      <c r="N9" s="141">
        <v>120</v>
      </c>
      <c r="O9" s="141">
        <v>130</v>
      </c>
      <c r="P9" s="141">
        <v>140</v>
      </c>
      <c r="Q9" s="141">
        <v>150</v>
      </c>
      <c r="R9" s="141">
        <v>160</v>
      </c>
      <c r="S9" s="150">
        <v>125</v>
      </c>
      <c r="T9" s="150">
        <v>135</v>
      </c>
      <c r="U9" s="150">
        <v>150</v>
      </c>
      <c r="V9" s="150">
        <v>160</v>
      </c>
      <c r="W9" s="150">
        <v>170</v>
      </c>
      <c r="X9" s="150">
        <v>180</v>
      </c>
      <c r="Y9" s="150">
        <v>190</v>
      </c>
      <c r="Z9" s="151">
        <v>140</v>
      </c>
      <c r="AA9" s="151">
        <v>160</v>
      </c>
      <c r="AB9" s="151">
        <v>170</v>
      </c>
      <c r="AC9" s="151">
        <v>180</v>
      </c>
      <c r="AD9" s="151">
        <v>190</v>
      </c>
      <c r="AE9" s="151">
        <v>195</v>
      </c>
      <c r="AF9" s="151">
        <v>210</v>
      </c>
      <c r="AG9" s="142">
        <v>130</v>
      </c>
      <c r="AH9" s="142">
        <v>135</v>
      </c>
      <c r="AI9" s="142">
        <v>170</v>
      </c>
      <c r="AJ9" s="142">
        <v>190</v>
      </c>
      <c r="AK9" s="142">
        <v>210</v>
      </c>
      <c r="AL9" s="142">
        <v>220</v>
      </c>
      <c r="AM9" s="142">
        <v>240</v>
      </c>
      <c r="AN9" s="142">
        <v>250</v>
      </c>
      <c r="AO9" s="142">
        <v>260</v>
      </c>
      <c r="AP9" s="154">
        <v>150</v>
      </c>
      <c r="AQ9" s="154">
        <v>190</v>
      </c>
      <c r="AR9" s="154">
        <v>210</v>
      </c>
      <c r="AS9" s="154">
        <v>230</v>
      </c>
      <c r="AT9" s="154">
        <v>250</v>
      </c>
      <c r="AU9" s="154">
        <v>260</v>
      </c>
      <c r="AV9" s="154">
        <v>280</v>
      </c>
      <c r="AW9" s="154">
        <v>280</v>
      </c>
      <c r="AX9" s="142">
        <v>210</v>
      </c>
      <c r="AY9" s="142">
        <v>230</v>
      </c>
      <c r="AZ9" s="142">
        <v>250</v>
      </c>
      <c r="BA9" s="142">
        <v>285</v>
      </c>
      <c r="BB9" s="142">
        <v>300</v>
      </c>
      <c r="BC9" s="142">
        <v>310</v>
      </c>
      <c r="BD9" s="142">
        <v>325</v>
      </c>
      <c r="BE9" s="142">
        <v>330</v>
      </c>
      <c r="BF9" s="155">
        <v>225</v>
      </c>
      <c r="BG9" s="155">
        <v>255</v>
      </c>
      <c r="BH9" s="155">
        <v>275</v>
      </c>
      <c r="BI9" s="155">
        <v>305</v>
      </c>
      <c r="BJ9" s="155">
        <v>325</v>
      </c>
      <c r="BK9" s="155">
        <v>330</v>
      </c>
      <c r="BL9" s="155">
        <v>345</v>
      </c>
      <c r="BM9" s="155">
        <v>355</v>
      </c>
      <c r="BN9" s="155"/>
    </row>
    <row r="10" spans="1:66" x14ac:dyDescent="0.2">
      <c r="B10" t="s">
        <v>49</v>
      </c>
      <c r="C10" s="183">
        <v>1000</v>
      </c>
      <c r="D10" s="183">
        <v>1000</v>
      </c>
      <c r="E10" s="183">
        <v>1000</v>
      </c>
      <c r="F10" s="183">
        <v>1000</v>
      </c>
      <c r="G10" s="183">
        <v>1000</v>
      </c>
      <c r="H10" s="183">
        <v>1000</v>
      </c>
      <c r="I10" s="141">
        <v>1000</v>
      </c>
      <c r="J10" s="141">
        <v>1000</v>
      </c>
      <c r="K10" s="141">
        <v>1000</v>
      </c>
      <c r="L10" s="141">
        <v>1000</v>
      </c>
      <c r="M10" s="141">
        <v>1000</v>
      </c>
      <c r="N10" s="141">
        <v>1000</v>
      </c>
      <c r="O10" s="141">
        <v>1000</v>
      </c>
      <c r="P10" s="141">
        <v>1000</v>
      </c>
      <c r="Q10" s="141">
        <v>1000</v>
      </c>
      <c r="R10" s="141">
        <v>1000</v>
      </c>
      <c r="S10" s="141">
        <v>1000</v>
      </c>
      <c r="T10" s="141">
        <v>1000</v>
      </c>
      <c r="U10" s="141">
        <v>1000</v>
      </c>
      <c r="V10" s="141">
        <v>1000</v>
      </c>
      <c r="W10" s="141">
        <v>1000</v>
      </c>
      <c r="X10" s="141">
        <v>1000</v>
      </c>
      <c r="Y10" s="141">
        <v>1000</v>
      </c>
      <c r="Z10" s="151">
        <v>155</v>
      </c>
      <c r="AA10" s="151">
        <v>175</v>
      </c>
      <c r="AB10" s="151">
        <v>190</v>
      </c>
      <c r="AC10" s="151">
        <v>200</v>
      </c>
      <c r="AD10" s="151">
        <v>205</v>
      </c>
      <c r="AE10" s="151">
        <v>210</v>
      </c>
      <c r="AF10" s="151">
        <v>225</v>
      </c>
      <c r="AG10" s="141">
        <v>1000</v>
      </c>
      <c r="AH10" s="141">
        <v>1000</v>
      </c>
      <c r="AI10" s="141">
        <v>1000</v>
      </c>
      <c r="AJ10" s="141">
        <v>1000</v>
      </c>
      <c r="AK10" s="141">
        <v>1000</v>
      </c>
      <c r="AL10" s="141">
        <v>1000</v>
      </c>
      <c r="AM10" s="141">
        <v>10000</v>
      </c>
      <c r="AN10" s="141">
        <v>1000</v>
      </c>
      <c r="AO10" s="141">
        <v>1000</v>
      </c>
      <c r="AP10" s="152">
        <v>1000</v>
      </c>
      <c r="AQ10" s="152">
        <v>1000</v>
      </c>
      <c r="AR10" s="152">
        <v>1000</v>
      </c>
      <c r="AS10" s="152">
        <v>1000</v>
      </c>
      <c r="AT10" s="152">
        <v>1000</v>
      </c>
      <c r="AU10" s="152">
        <v>10000</v>
      </c>
      <c r="AV10" s="152">
        <v>1000</v>
      </c>
      <c r="AW10" s="152">
        <v>1000</v>
      </c>
      <c r="AX10" s="141">
        <v>1000</v>
      </c>
      <c r="AY10" s="141">
        <v>1000</v>
      </c>
      <c r="AZ10" s="141">
        <v>1000</v>
      </c>
      <c r="BA10" s="141">
        <v>10000</v>
      </c>
      <c r="BB10" s="141">
        <v>1000</v>
      </c>
      <c r="BC10" s="141">
        <v>1000</v>
      </c>
      <c r="BD10" s="141">
        <v>1000</v>
      </c>
      <c r="BE10" s="141">
        <v>10000</v>
      </c>
      <c r="BF10" s="155">
        <v>240</v>
      </c>
      <c r="BG10" s="155">
        <v>270</v>
      </c>
      <c r="BH10" s="155">
        <v>290</v>
      </c>
      <c r="BI10" s="155">
        <v>320</v>
      </c>
      <c r="BJ10" s="155">
        <v>345</v>
      </c>
      <c r="BK10" s="155">
        <v>355</v>
      </c>
      <c r="BL10" s="155">
        <v>365</v>
      </c>
      <c r="BM10" s="155">
        <v>375</v>
      </c>
      <c r="BN10" s="155"/>
    </row>
    <row r="11" spans="1:66" x14ac:dyDescent="0.2">
      <c r="B11" s="140" t="s">
        <v>133</v>
      </c>
      <c r="C11" t="s">
        <v>50</v>
      </c>
      <c r="D11" t="s">
        <v>51</v>
      </c>
      <c r="E11" t="s">
        <v>51</v>
      </c>
      <c r="F11" t="s">
        <v>52</v>
      </c>
      <c r="G11" t="s">
        <v>53</v>
      </c>
      <c r="H11" s="184"/>
      <c r="I11" s="180" t="s">
        <v>133</v>
      </c>
      <c r="J11" s="3" t="s">
        <v>50</v>
      </c>
      <c r="K11" s="3" t="s">
        <v>54</v>
      </c>
      <c r="L11" s="3" t="s">
        <v>54</v>
      </c>
      <c r="M11" s="3" t="s">
        <v>52</v>
      </c>
      <c r="N11" s="3" t="s">
        <v>53</v>
      </c>
      <c r="O11" s="3"/>
      <c r="P11" s="3"/>
      <c r="Q11" s="3"/>
      <c r="R11" s="3"/>
      <c r="S11" s="3"/>
      <c r="T11" s="3"/>
      <c r="U11" s="3"/>
    </row>
    <row r="12" spans="1:66" x14ac:dyDescent="0.2">
      <c r="A12">
        <v>20.010000000000002</v>
      </c>
      <c r="B12" s="178" t="s">
        <v>132</v>
      </c>
      <c r="C12" s="145" t="s">
        <v>130</v>
      </c>
      <c r="D12" s="140" t="s">
        <v>109</v>
      </c>
      <c r="E12" s="140" t="s">
        <v>117</v>
      </c>
      <c r="F12" t="s">
        <v>28</v>
      </c>
      <c r="G12" t="s">
        <v>36</v>
      </c>
      <c r="H12" s="2">
        <v>20.010000000000002</v>
      </c>
      <c r="I12" s="179" t="s">
        <v>132</v>
      </c>
      <c r="J12" s="146" t="s">
        <v>83</v>
      </c>
      <c r="K12" s="143" t="s">
        <v>95</v>
      </c>
      <c r="L12" s="143" t="s">
        <v>102</v>
      </c>
      <c r="M12" s="3" t="s">
        <v>14</v>
      </c>
      <c r="N12" s="3" t="s">
        <v>21</v>
      </c>
      <c r="O12" s="143"/>
      <c r="P12" s="143"/>
      <c r="Q12" s="143"/>
      <c r="R12" s="143"/>
      <c r="S12" s="143"/>
      <c r="T12" s="3"/>
      <c r="U12" s="3"/>
    </row>
    <row r="13" spans="1:66" x14ac:dyDescent="0.2">
      <c r="A13">
        <v>34.01</v>
      </c>
      <c r="B13" s="178" t="s">
        <v>132</v>
      </c>
      <c r="C13" s="145" t="s">
        <v>130</v>
      </c>
      <c r="D13" s="140" t="s">
        <v>109</v>
      </c>
      <c r="E13" s="140" t="s">
        <v>117</v>
      </c>
      <c r="F13" t="s">
        <v>28</v>
      </c>
      <c r="G13" t="s">
        <v>36</v>
      </c>
      <c r="H13" s="2">
        <v>30.01</v>
      </c>
      <c r="I13" s="179" t="s">
        <v>132</v>
      </c>
      <c r="J13" s="146" t="s">
        <v>83</v>
      </c>
      <c r="K13" s="143" t="s">
        <v>95</v>
      </c>
      <c r="L13" s="143" t="s">
        <v>102</v>
      </c>
      <c r="M13" s="3" t="s">
        <v>14</v>
      </c>
      <c r="N13" s="3" t="s">
        <v>21</v>
      </c>
      <c r="O13" s="143"/>
      <c r="P13" s="143"/>
      <c r="Q13" s="143"/>
      <c r="R13" s="143"/>
      <c r="S13" s="143"/>
      <c r="T13" s="3"/>
      <c r="U13" s="3"/>
    </row>
    <row r="14" spans="1:66" x14ac:dyDescent="0.2">
      <c r="A14">
        <v>38.01</v>
      </c>
      <c r="B14" s="178" t="s">
        <v>132</v>
      </c>
      <c r="C14" s="145" t="s">
        <v>90</v>
      </c>
      <c r="D14" s="140" t="s">
        <v>109</v>
      </c>
      <c r="E14" s="140" t="s">
        <v>117</v>
      </c>
      <c r="F14" t="s">
        <v>28</v>
      </c>
      <c r="G14" t="s">
        <v>36</v>
      </c>
      <c r="H14" s="4">
        <v>35.01</v>
      </c>
      <c r="I14" s="179" t="s">
        <v>132</v>
      </c>
      <c r="J14" s="146" t="s">
        <v>83</v>
      </c>
      <c r="K14" s="143" t="s">
        <v>95</v>
      </c>
      <c r="L14" s="143" t="s">
        <v>102</v>
      </c>
      <c r="M14" s="3" t="s">
        <v>14</v>
      </c>
      <c r="N14" s="3" t="s">
        <v>21</v>
      </c>
      <c r="O14" s="143"/>
      <c r="P14" s="143"/>
      <c r="Q14" s="143"/>
      <c r="R14" s="143"/>
      <c r="S14" s="143"/>
      <c r="T14" s="3"/>
      <c r="U14" s="3"/>
    </row>
    <row r="15" spans="1:66" x14ac:dyDescent="0.2">
      <c r="A15">
        <v>40.01</v>
      </c>
      <c r="B15" s="178" t="s">
        <v>132</v>
      </c>
      <c r="C15" s="145" t="s">
        <v>91</v>
      </c>
      <c r="D15" s="140" t="s">
        <v>109</v>
      </c>
      <c r="E15" s="140" t="s">
        <v>117</v>
      </c>
      <c r="F15" t="s">
        <v>28</v>
      </c>
      <c r="G15" t="s">
        <v>36</v>
      </c>
      <c r="H15" s="5">
        <v>36.01</v>
      </c>
      <c r="I15" s="179" t="s">
        <v>132</v>
      </c>
      <c r="J15" s="146" t="s">
        <v>84</v>
      </c>
      <c r="K15" s="143" t="s">
        <v>95</v>
      </c>
      <c r="L15" s="143" t="s">
        <v>102</v>
      </c>
      <c r="M15" s="1" t="s">
        <v>14</v>
      </c>
      <c r="N15" s="1" t="s">
        <v>21</v>
      </c>
      <c r="O15" s="143"/>
      <c r="P15" s="143"/>
      <c r="Q15" s="143"/>
      <c r="R15" s="143"/>
      <c r="S15" s="143"/>
      <c r="T15" s="1"/>
      <c r="U15" s="1"/>
    </row>
    <row r="16" spans="1:66" x14ac:dyDescent="0.2">
      <c r="A16">
        <v>45.01</v>
      </c>
      <c r="B16" s="178" t="s">
        <v>132</v>
      </c>
      <c r="C16" s="145" t="s">
        <v>82</v>
      </c>
      <c r="D16" s="140" t="s">
        <v>109</v>
      </c>
      <c r="E16" s="140" t="s">
        <v>117</v>
      </c>
      <c r="F16" t="s">
        <v>28</v>
      </c>
      <c r="G16" t="s">
        <v>36</v>
      </c>
      <c r="H16" s="5">
        <v>40.01</v>
      </c>
      <c r="I16" s="179" t="s">
        <v>132</v>
      </c>
      <c r="J16" s="146" t="s">
        <v>81</v>
      </c>
      <c r="K16" s="143" t="s">
        <v>95</v>
      </c>
      <c r="L16" s="143" t="s">
        <v>102</v>
      </c>
      <c r="M16" s="1" t="s">
        <v>14</v>
      </c>
      <c r="N16" s="1" t="s">
        <v>21</v>
      </c>
      <c r="O16" s="143"/>
      <c r="P16" s="143"/>
      <c r="Q16" s="143"/>
      <c r="R16" s="143"/>
      <c r="S16" s="143"/>
      <c r="T16" s="1"/>
      <c r="U16" s="1"/>
    </row>
    <row r="17" spans="1:34" x14ac:dyDescent="0.2">
      <c r="A17">
        <v>50.01</v>
      </c>
      <c r="B17" s="178" t="s">
        <v>132</v>
      </c>
      <c r="C17" s="145" t="s">
        <v>92</v>
      </c>
      <c r="D17" s="140" t="s">
        <v>110</v>
      </c>
      <c r="E17" s="140" t="s">
        <v>118</v>
      </c>
      <c r="F17" t="s">
        <v>28</v>
      </c>
      <c r="G17" t="s">
        <v>36</v>
      </c>
      <c r="H17" s="5">
        <v>44.01</v>
      </c>
      <c r="I17" s="179" t="s">
        <v>132</v>
      </c>
      <c r="J17" s="146" t="s">
        <v>85</v>
      </c>
      <c r="K17" s="144" t="s">
        <v>96</v>
      </c>
      <c r="L17" s="144" t="s">
        <v>103</v>
      </c>
      <c r="M17" s="1" t="s">
        <v>14</v>
      </c>
      <c r="N17" s="1" t="s">
        <v>21</v>
      </c>
      <c r="O17" s="144"/>
      <c r="P17" s="144"/>
      <c r="Q17" s="144"/>
      <c r="R17" s="144"/>
      <c r="S17" s="144"/>
      <c r="T17" s="1"/>
      <c r="U17" s="1"/>
    </row>
    <row r="18" spans="1:34" x14ac:dyDescent="0.2">
      <c r="A18">
        <v>56.01</v>
      </c>
      <c r="B18" s="178" t="s">
        <v>132</v>
      </c>
      <c r="C18" s="145" t="s">
        <v>93</v>
      </c>
      <c r="D18" s="140" t="s">
        <v>111</v>
      </c>
      <c r="E18" s="140" t="s">
        <v>119</v>
      </c>
      <c r="F18" t="s">
        <v>29</v>
      </c>
      <c r="G18" t="s">
        <v>37</v>
      </c>
      <c r="H18" s="5">
        <v>48.01</v>
      </c>
      <c r="I18" s="179" t="s">
        <v>132</v>
      </c>
      <c r="J18" s="146" t="s">
        <v>86</v>
      </c>
      <c r="K18" s="144" t="s">
        <v>97</v>
      </c>
      <c r="L18" s="144" t="s">
        <v>104</v>
      </c>
      <c r="M18" s="1" t="s">
        <v>15</v>
      </c>
      <c r="N18" s="1" t="s">
        <v>22</v>
      </c>
      <c r="O18" s="144"/>
      <c r="P18" s="144"/>
      <c r="Q18" s="144"/>
      <c r="R18" s="144"/>
      <c r="S18" s="144"/>
      <c r="T18" s="1"/>
      <c r="U18" s="1"/>
    </row>
    <row r="19" spans="1:34" x14ac:dyDescent="0.2">
      <c r="A19">
        <v>62.01</v>
      </c>
      <c r="B19" s="178" t="s">
        <v>132</v>
      </c>
      <c r="C19" s="145" t="s">
        <v>94</v>
      </c>
      <c r="D19" s="140" t="s">
        <v>112</v>
      </c>
      <c r="E19" s="140" t="s">
        <v>120</v>
      </c>
      <c r="F19" t="s">
        <v>30</v>
      </c>
      <c r="G19" t="s">
        <v>38</v>
      </c>
      <c r="H19" s="5">
        <v>53.01</v>
      </c>
      <c r="I19" s="179" t="s">
        <v>132</v>
      </c>
      <c r="J19" s="146" t="s">
        <v>87</v>
      </c>
      <c r="K19" s="144" t="s">
        <v>98</v>
      </c>
      <c r="L19" s="144" t="s">
        <v>105</v>
      </c>
      <c r="M19" s="1" t="s">
        <v>16</v>
      </c>
      <c r="N19" s="1" t="s">
        <v>23</v>
      </c>
      <c r="O19" s="144"/>
      <c r="P19" s="144"/>
      <c r="Q19" s="144"/>
      <c r="R19" s="144"/>
      <c r="S19" s="144"/>
      <c r="T19" s="1"/>
      <c r="U19" s="1"/>
    </row>
    <row r="20" spans="1:34" x14ac:dyDescent="0.2">
      <c r="A20">
        <v>69.010000000000005</v>
      </c>
      <c r="B20" s="178" t="s">
        <v>132</v>
      </c>
      <c r="C20" s="145" t="s">
        <v>131</v>
      </c>
      <c r="D20" s="140" t="s">
        <v>113</v>
      </c>
      <c r="E20" s="140" t="s">
        <v>121</v>
      </c>
      <c r="F20" t="s">
        <v>31</v>
      </c>
      <c r="G20" t="s">
        <v>39</v>
      </c>
      <c r="H20" s="5">
        <v>58.01</v>
      </c>
      <c r="I20" s="179" t="s">
        <v>132</v>
      </c>
      <c r="J20" s="146" t="s">
        <v>88</v>
      </c>
      <c r="K20" s="144" t="s">
        <v>99</v>
      </c>
      <c r="L20" s="144" t="s">
        <v>106</v>
      </c>
      <c r="M20" s="1" t="s">
        <v>17</v>
      </c>
      <c r="N20" s="1" t="s">
        <v>24</v>
      </c>
      <c r="O20" s="144"/>
      <c r="P20" s="144"/>
      <c r="Q20" s="144"/>
      <c r="R20" s="144"/>
      <c r="S20" s="144"/>
      <c r="T20" s="1"/>
      <c r="U20" s="1"/>
    </row>
    <row r="21" spans="1:34" x14ac:dyDescent="0.2">
      <c r="A21">
        <v>77.010000000000005</v>
      </c>
      <c r="B21" s="178" t="s">
        <v>132</v>
      </c>
      <c r="C21" s="145" t="s">
        <v>131</v>
      </c>
      <c r="D21" s="140" t="s">
        <v>114</v>
      </c>
      <c r="E21" s="140" t="s">
        <v>122</v>
      </c>
      <c r="F21" t="s">
        <v>32</v>
      </c>
      <c r="G21" t="s">
        <v>40</v>
      </c>
      <c r="H21" s="5">
        <v>63.01</v>
      </c>
      <c r="I21" s="179" t="s">
        <v>132</v>
      </c>
      <c r="J21" s="146" t="s">
        <v>88</v>
      </c>
      <c r="K21" s="144" t="s">
        <v>100</v>
      </c>
      <c r="L21" s="144" t="s">
        <v>107</v>
      </c>
      <c r="M21" s="1" t="s">
        <v>18</v>
      </c>
      <c r="N21" s="1" t="s">
        <v>25</v>
      </c>
      <c r="O21" s="144"/>
      <c r="P21" s="144"/>
      <c r="Q21" s="144"/>
      <c r="R21" s="144"/>
      <c r="S21" s="144"/>
      <c r="T21" s="1"/>
      <c r="U21" s="1"/>
    </row>
    <row r="22" spans="1:34" x14ac:dyDescent="0.2">
      <c r="A22">
        <v>85.01</v>
      </c>
      <c r="B22" s="178" t="s">
        <v>132</v>
      </c>
      <c r="C22" s="145" t="s">
        <v>131</v>
      </c>
      <c r="D22" s="140" t="s">
        <v>115</v>
      </c>
      <c r="E22" s="140" t="s">
        <v>123</v>
      </c>
      <c r="F22" t="s">
        <v>33</v>
      </c>
      <c r="G22" t="s">
        <v>41</v>
      </c>
      <c r="H22" s="5">
        <v>69.010000000000005</v>
      </c>
      <c r="I22" s="179" t="s">
        <v>132</v>
      </c>
      <c r="J22" s="146" t="s">
        <v>88</v>
      </c>
      <c r="K22" s="144" t="s">
        <v>101</v>
      </c>
      <c r="L22" s="144" t="s">
        <v>108</v>
      </c>
      <c r="M22" s="1" t="s">
        <v>19</v>
      </c>
      <c r="N22" s="1" t="s">
        <v>26</v>
      </c>
      <c r="O22" s="144"/>
      <c r="P22" s="144"/>
      <c r="Q22" s="144"/>
      <c r="R22" s="144"/>
      <c r="S22" s="144"/>
      <c r="T22" s="1"/>
      <c r="U22" s="1"/>
    </row>
    <row r="23" spans="1:34" x14ac:dyDescent="0.2">
      <c r="A23">
        <v>94.01</v>
      </c>
      <c r="B23" s="178" t="s">
        <v>132</v>
      </c>
      <c r="C23" s="145" t="s">
        <v>131</v>
      </c>
      <c r="D23" s="140" t="s">
        <v>116</v>
      </c>
      <c r="E23" s="140" t="s">
        <v>124</v>
      </c>
      <c r="F23" t="s">
        <v>34</v>
      </c>
      <c r="G23" t="s">
        <v>42</v>
      </c>
      <c r="H23" s="5">
        <v>75.010000000000005</v>
      </c>
      <c r="I23" s="179" t="s">
        <v>132</v>
      </c>
      <c r="J23" s="146" t="s">
        <v>88</v>
      </c>
      <c r="K23" s="144" t="s">
        <v>101</v>
      </c>
      <c r="L23" s="144" t="s">
        <v>108</v>
      </c>
      <c r="M23" s="1" t="s">
        <v>20</v>
      </c>
      <c r="N23" s="1" t="s">
        <v>27</v>
      </c>
      <c r="O23" s="144"/>
      <c r="P23" s="144"/>
      <c r="Q23" s="144"/>
      <c r="R23" s="144"/>
      <c r="S23" s="144"/>
      <c r="T23" s="1"/>
      <c r="U23" s="1"/>
    </row>
    <row r="24" spans="1:34" x14ac:dyDescent="0.2">
      <c r="A24">
        <v>105.01</v>
      </c>
      <c r="B24" s="178" t="s">
        <v>132</v>
      </c>
      <c r="C24" s="145" t="s">
        <v>131</v>
      </c>
      <c r="D24" s="140" t="s">
        <v>116</v>
      </c>
      <c r="E24" s="140" t="s">
        <v>124</v>
      </c>
      <c r="F24" t="s">
        <v>35</v>
      </c>
      <c r="G24" t="s">
        <v>43</v>
      </c>
      <c r="H24">
        <v>110</v>
      </c>
      <c r="I24" s="179" t="s">
        <v>132</v>
      </c>
      <c r="J24" s="146" t="s">
        <v>88</v>
      </c>
      <c r="K24" s="144" t="s">
        <v>101</v>
      </c>
      <c r="L24" s="144" t="s">
        <v>108</v>
      </c>
      <c r="M24" s="1" t="s">
        <v>20</v>
      </c>
      <c r="N24" s="1" t="s">
        <v>27</v>
      </c>
      <c r="O24" s="144"/>
      <c r="P24" s="144"/>
      <c r="Q24" s="144"/>
      <c r="R24" s="144"/>
      <c r="S24" s="144"/>
      <c r="T24" s="1"/>
      <c r="U24" s="1"/>
    </row>
    <row r="25" spans="1:34" x14ac:dyDescent="0.2">
      <c r="A25">
        <v>110</v>
      </c>
      <c r="B25" s="178" t="s">
        <v>132</v>
      </c>
      <c r="C25" s="145" t="s">
        <v>131</v>
      </c>
      <c r="D25" s="140" t="s">
        <v>116</v>
      </c>
      <c r="E25" s="140" t="s">
        <v>124</v>
      </c>
      <c r="F25" t="s">
        <v>35</v>
      </c>
      <c r="G25" t="s">
        <v>43</v>
      </c>
      <c r="H25">
        <v>140</v>
      </c>
      <c r="I25" s="179" t="s">
        <v>132</v>
      </c>
      <c r="J25" s="146" t="s">
        <v>88</v>
      </c>
      <c r="K25" s="144" t="s">
        <v>101</v>
      </c>
      <c r="L25" s="144" t="s">
        <v>108</v>
      </c>
      <c r="M25" s="1" t="s">
        <v>20</v>
      </c>
      <c r="N25" s="1" t="s">
        <v>27</v>
      </c>
      <c r="O25" s="144"/>
      <c r="P25" s="144"/>
      <c r="Q25" s="144"/>
      <c r="R25" s="144"/>
      <c r="S25" s="144"/>
      <c r="T25" s="1"/>
      <c r="U25" s="1"/>
    </row>
    <row r="26" spans="1:34" x14ac:dyDescent="0.2">
      <c r="A26">
        <v>120</v>
      </c>
      <c r="B26" s="178" t="s">
        <v>132</v>
      </c>
      <c r="C26" s="145" t="s">
        <v>131</v>
      </c>
      <c r="D26" s="140" t="s">
        <v>116</v>
      </c>
      <c r="E26" s="140" t="s">
        <v>124</v>
      </c>
      <c r="F26" t="s">
        <v>35</v>
      </c>
      <c r="G26" t="s">
        <v>43</v>
      </c>
    </row>
    <row r="27" spans="1:34" x14ac:dyDescent="0.2">
      <c r="A27">
        <v>130</v>
      </c>
      <c r="B27" s="178" t="s">
        <v>132</v>
      </c>
      <c r="C27" s="145" t="s">
        <v>131</v>
      </c>
      <c r="D27" s="140" t="s">
        <v>116</v>
      </c>
      <c r="E27" s="140" t="s">
        <v>124</v>
      </c>
      <c r="F27" t="s">
        <v>35</v>
      </c>
      <c r="G27" t="s">
        <v>43</v>
      </c>
    </row>
    <row r="28" spans="1:34" x14ac:dyDescent="0.2">
      <c r="A28">
        <v>140</v>
      </c>
      <c r="B28" s="178" t="s">
        <v>132</v>
      </c>
      <c r="C28" s="145" t="s">
        <v>131</v>
      </c>
      <c r="D28" s="140" t="s">
        <v>116</v>
      </c>
      <c r="E28" s="140" t="s">
        <v>124</v>
      </c>
      <c r="F28" t="s">
        <v>35</v>
      </c>
      <c r="G28" t="s">
        <v>43</v>
      </c>
    </row>
    <row r="29" spans="1:34" x14ac:dyDescent="0.2">
      <c r="A29">
        <v>150</v>
      </c>
      <c r="B29" s="178" t="s">
        <v>132</v>
      </c>
      <c r="C29" s="145" t="s">
        <v>131</v>
      </c>
      <c r="D29" s="140" t="s">
        <v>116</v>
      </c>
      <c r="E29" s="140" t="s">
        <v>124</v>
      </c>
      <c r="F29" t="s">
        <v>35</v>
      </c>
      <c r="G29" t="s">
        <v>43</v>
      </c>
      <c r="AH29" s="140" t="s">
        <v>13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MINIMES GARCONS et FILLES</vt:lpstr>
      <vt:lpstr>Feuil1</vt:lpstr>
      <vt:lpstr>'MINIMES GARCONS et FILLES'!Zone_d_impression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Odile COLLARD</cp:lastModifiedBy>
  <cp:lastPrinted>2015-09-15T12:25:26Z</cp:lastPrinted>
  <dcterms:created xsi:type="dcterms:W3CDTF">2007-09-04T12:22:57Z</dcterms:created>
  <dcterms:modified xsi:type="dcterms:W3CDTF">2016-09-12T10:01:22Z</dcterms:modified>
</cp:coreProperties>
</file>