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checkCompatibility="1" defaultThemeVersion="124226"/>
  <bookViews>
    <workbookView xWindow="11985" yWindow="105" windowWidth="3375" windowHeight="7740" firstSheet="1" activeTab="1"/>
  </bookViews>
  <sheets>
    <sheet name="Feuil1" sheetId="3" state="hidden" r:id="rId1"/>
    <sheet name="CHAMP  HOM" sheetId="6" r:id="rId2"/>
  </sheets>
  <definedNames>
    <definedName name="_xlnm._FilterDatabase" localSheetId="1" hidden="1">'CHAMP  HOM'!$A$1:$X$46</definedName>
    <definedName name="_xlnm.Print_Area" localSheetId="1">'CHAMP  HOM'!$A$1:$Y$46</definedName>
  </definedNames>
  <calcPr calcId="145621"/>
</workbook>
</file>

<file path=xl/calcChain.xml><?xml version="1.0" encoding="utf-8"?>
<calcChain xmlns="http://schemas.openxmlformats.org/spreadsheetml/2006/main">
  <c r="AJ42" i="6" l="1"/>
  <c r="AI42" i="6"/>
  <c r="AH42" i="6"/>
  <c r="AG42" i="6"/>
  <c r="AF42" i="6"/>
  <c r="AE42" i="6"/>
  <c r="AD42" i="6"/>
  <c r="AC42" i="6"/>
  <c r="AB42" i="6"/>
  <c r="AJ41" i="6"/>
  <c r="AI41" i="6"/>
  <c r="AH41" i="6"/>
  <c r="AG41" i="6"/>
  <c r="AF41" i="6"/>
  <c r="AE41" i="6"/>
  <c r="AD41" i="6"/>
  <c r="AC41" i="6"/>
  <c r="AB41" i="6"/>
  <c r="AJ40" i="6"/>
  <c r="AI40" i="6"/>
  <c r="AH40" i="6"/>
  <c r="AG40" i="6"/>
  <c r="AF40" i="6"/>
  <c r="AE40" i="6"/>
  <c r="AD40" i="6"/>
  <c r="AC40" i="6"/>
  <c r="AB40" i="6"/>
  <c r="AJ39" i="6"/>
  <c r="AI39" i="6"/>
  <c r="AH39" i="6"/>
  <c r="AG39" i="6"/>
  <c r="AF39" i="6"/>
  <c r="AE39" i="6"/>
  <c r="AD39" i="6"/>
  <c r="AC39" i="6"/>
  <c r="AB39" i="6"/>
  <c r="AJ38" i="6"/>
  <c r="AI38" i="6"/>
  <c r="AH38" i="6"/>
  <c r="AG38" i="6"/>
  <c r="AF38" i="6"/>
  <c r="AE38" i="6"/>
  <c r="AD38" i="6"/>
  <c r="AC38" i="6"/>
  <c r="AB38" i="6"/>
  <c r="AJ37" i="6"/>
  <c r="AI37" i="6"/>
  <c r="AH37" i="6"/>
  <c r="AG37" i="6"/>
  <c r="AF37" i="6"/>
  <c r="AE37" i="6"/>
  <c r="AD37" i="6"/>
  <c r="AC37" i="6"/>
  <c r="AB37" i="6"/>
  <c r="AJ36" i="6"/>
  <c r="AI36" i="6"/>
  <c r="AH36" i="6"/>
  <c r="AG36" i="6"/>
  <c r="AF36" i="6"/>
  <c r="AE36" i="6"/>
  <c r="AD36" i="6"/>
  <c r="AC36" i="6"/>
  <c r="AB36" i="6"/>
  <c r="AJ32" i="6"/>
  <c r="AI32" i="6"/>
  <c r="AH32" i="6"/>
  <c r="AG32" i="6"/>
  <c r="AF32" i="6"/>
  <c r="AE32" i="6"/>
  <c r="AD32" i="6"/>
  <c r="AC32" i="6"/>
  <c r="AB32" i="6"/>
  <c r="AJ31" i="6"/>
  <c r="AI31" i="6"/>
  <c r="AH31" i="6"/>
  <c r="AG31" i="6"/>
  <c r="AF31" i="6"/>
  <c r="AE31" i="6"/>
  <c r="AD31" i="6"/>
  <c r="AC31" i="6"/>
  <c r="AB31" i="6"/>
  <c r="AJ30" i="6"/>
  <c r="AI30" i="6"/>
  <c r="AH30" i="6"/>
  <c r="AG30" i="6"/>
  <c r="AF30" i="6"/>
  <c r="AE30" i="6"/>
  <c r="AD30" i="6"/>
  <c r="AC30" i="6"/>
  <c r="AB30" i="6"/>
  <c r="AJ29" i="6"/>
  <c r="AI29" i="6"/>
  <c r="AH29" i="6"/>
  <c r="AG29" i="6"/>
  <c r="AF29" i="6"/>
  <c r="AE29" i="6"/>
  <c r="AD29" i="6"/>
  <c r="AC29" i="6"/>
  <c r="AB29" i="6"/>
  <c r="AJ28" i="6"/>
  <c r="AI28" i="6"/>
  <c r="AH28" i="6"/>
  <c r="AG28" i="6"/>
  <c r="AF28" i="6"/>
  <c r="AE28" i="6"/>
  <c r="AD28" i="6"/>
  <c r="AC28" i="6"/>
  <c r="AB28" i="6"/>
  <c r="AJ27" i="6"/>
  <c r="AI27" i="6"/>
  <c r="AH27" i="6"/>
  <c r="AG27" i="6"/>
  <c r="AF27" i="6"/>
  <c r="AE27" i="6"/>
  <c r="AD27" i="6"/>
  <c r="AC27" i="6"/>
  <c r="AB27" i="6"/>
  <c r="AJ26" i="6"/>
  <c r="AI26" i="6"/>
  <c r="AH26" i="6"/>
  <c r="AG26" i="6"/>
  <c r="AF26" i="6"/>
  <c r="AE26" i="6"/>
  <c r="AD26" i="6"/>
  <c r="AC26" i="6"/>
  <c r="AB26" i="6"/>
  <c r="AJ22" i="6"/>
  <c r="AI22" i="6"/>
  <c r="AH22" i="6"/>
  <c r="AG22" i="6"/>
  <c r="AF22" i="6"/>
  <c r="AE22" i="6"/>
  <c r="AD22" i="6"/>
  <c r="AC22" i="6"/>
  <c r="AB22" i="6"/>
  <c r="AJ21" i="6"/>
  <c r="AI21" i="6"/>
  <c r="AH21" i="6"/>
  <c r="AG21" i="6"/>
  <c r="AF21" i="6"/>
  <c r="AE21" i="6"/>
  <c r="AD21" i="6"/>
  <c r="AC21" i="6"/>
  <c r="AB21" i="6"/>
  <c r="AJ20" i="6"/>
  <c r="AI20" i="6"/>
  <c r="AH20" i="6"/>
  <c r="AG20" i="6"/>
  <c r="AF20" i="6"/>
  <c r="AE20" i="6"/>
  <c r="AD20" i="6"/>
  <c r="AC20" i="6"/>
  <c r="AB20" i="6"/>
  <c r="AJ19" i="6"/>
  <c r="AI19" i="6"/>
  <c r="AH19" i="6"/>
  <c r="AG19" i="6"/>
  <c r="AF19" i="6"/>
  <c r="AE19" i="6"/>
  <c r="AD19" i="6"/>
  <c r="AC19" i="6"/>
  <c r="AB19" i="6"/>
  <c r="AJ18" i="6"/>
  <c r="AI18" i="6"/>
  <c r="AH18" i="6"/>
  <c r="AG18" i="6"/>
  <c r="AF18" i="6"/>
  <c r="AE18" i="6"/>
  <c r="AD18" i="6"/>
  <c r="AC18" i="6"/>
  <c r="AB18" i="6"/>
  <c r="AJ17" i="6"/>
  <c r="AI17" i="6"/>
  <c r="AH17" i="6"/>
  <c r="AG17" i="6"/>
  <c r="AF17" i="6"/>
  <c r="AE17" i="6"/>
  <c r="AD17" i="6"/>
  <c r="AC17" i="6"/>
  <c r="AB17" i="6"/>
  <c r="AJ16" i="6"/>
  <c r="AI16" i="6"/>
  <c r="AH16" i="6"/>
  <c r="AG16" i="6"/>
  <c r="AF16" i="6"/>
  <c r="AE16" i="6"/>
  <c r="AD16" i="6"/>
  <c r="AC16" i="6"/>
  <c r="AB16" i="6"/>
  <c r="AJ12" i="6"/>
  <c r="AI12" i="6"/>
  <c r="AH12" i="6"/>
  <c r="AG12" i="6"/>
  <c r="AF12" i="6"/>
  <c r="AE12" i="6"/>
  <c r="AD12" i="6"/>
  <c r="AC12" i="6"/>
  <c r="AB12" i="6"/>
  <c r="AJ11" i="6"/>
  <c r="AI11" i="6"/>
  <c r="AH11" i="6"/>
  <c r="AG11" i="6"/>
  <c r="AF11" i="6"/>
  <c r="AE11" i="6"/>
  <c r="AD11" i="6"/>
  <c r="AC11" i="6"/>
  <c r="AB11" i="6"/>
  <c r="AJ10" i="6"/>
  <c r="AI10" i="6"/>
  <c r="AH10" i="6"/>
  <c r="AG10" i="6"/>
  <c r="AF10" i="6"/>
  <c r="AE10" i="6"/>
  <c r="AD10" i="6"/>
  <c r="AC10" i="6"/>
  <c r="AB10" i="6"/>
  <c r="AJ9" i="6"/>
  <c r="AI9" i="6"/>
  <c r="AH9" i="6"/>
  <c r="AG9" i="6"/>
  <c r="AF9" i="6"/>
  <c r="AE9" i="6"/>
  <c r="AD9" i="6"/>
  <c r="AC9" i="6"/>
  <c r="AB9" i="6"/>
  <c r="AJ8" i="6"/>
  <c r="AI8" i="6"/>
  <c r="AH8" i="6"/>
  <c r="AG8" i="6"/>
  <c r="AF8" i="6"/>
  <c r="AE8" i="6"/>
  <c r="AD8" i="6"/>
  <c r="AC8" i="6"/>
  <c r="AB8" i="6"/>
  <c r="AJ7" i="6"/>
  <c r="AI7" i="6"/>
  <c r="AH7" i="6"/>
  <c r="AG7" i="6"/>
  <c r="AF7" i="6"/>
  <c r="AE7" i="6"/>
  <c r="AD7" i="6"/>
  <c r="AC7" i="6"/>
  <c r="AB7" i="6"/>
  <c r="AJ6" i="6"/>
  <c r="AI6" i="6"/>
  <c r="AH6" i="6"/>
  <c r="AG6" i="6"/>
  <c r="AF6" i="6"/>
  <c r="AE6" i="6"/>
  <c r="AD6" i="6"/>
  <c r="AC6" i="6"/>
  <c r="AB6" i="6"/>
  <c r="X40" i="6" l="1"/>
  <c r="X39" i="6"/>
  <c r="X38" i="6"/>
  <c r="X37" i="6"/>
  <c r="X36" i="6"/>
  <c r="X30" i="6"/>
  <c r="X29" i="6"/>
  <c r="X28" i="6"/>
  <c r="X27" i="6"/>
  <c r="X26" i="6"/>
  <c r="X20" i="6"/>
  <c r="X19" i="6"/>
  <c r="X18" i="6"/>
  <c r="X17" i="6"/>
  <c r="X16" i="6"/>
  <c r="X10" i="6"/>
  <c r="X9" i="6"/>
  <c r="X8" i="6"/>
  <c r="X7" i="6"/>
  <c r="X6" i="6"/>
  <c r="V42" i="6"/>
  <c r="V22" i="6"/>
  <c r="AQ32" i="6" l="1"/>
  <c r="AQ31" i="6"/>
  <c r="S30" i="6"/>
  <c r="O30" i="6"/>
  <c r="J30" i="6"/>
  <c r="S29" i="6"/>
  <c r="O29" i="6"/>
  <c r="J29" i="6"/>
  <c r="S28" i="6"/>
  <c r="O28" i="6"/>
  <c r="J28" i="6"/>
  <c r="S27" i="6"/>
  <c r="O27" i="6"/>
  <c r="J27" i="6"/>
  <c r="S26" i="6"/>
  <c r="O26" i="6"/>
  <c r="J26" i="6"/>
  <c r="T26" i="6" l="1"/>
  <c r="T27" i="6"/>
  <c r="T28" i="6"/>
  <c r="T29" i="6"/>
  <c r="T30" i="6"/>
  <c r="Y27" i="6"/>
  <c r="U27" i="6"/>
  <c r="Y28" i="6"/>
  <c r="Y30" i="6"/>
  <c r="Y26" i="6"/>
  <c r="Y29" i="6"/>
  <c r="U26" i="6"/>
  <c r="U30" i="6" l="1"/>
  <c r="V32" i="6"/>
  <c r="Z10" i="6" s="1"/>
  <c r="W26" i="6"/>
  <c r="W29" i="6"/>
  <c r="U29" i="6"/>
  <c r="AQ28" i="6"/>
  <c r="V28" i="6" s="1"/>
  <c r="U28" i="6"/>
  <c r="AQ30" i="6"/>
  <c r="V30" i="6" s="1"/>
  <c r="W30" i="6"/>
  <c r="J10" i="6"/>
  <c r="J9" i="6"/>
  <c r="J8" i="6"/>
  <c r="J7" i="6"/>
  <c r="J6" i="6"/>
  <c r="J20" i="6"/>
  <c r="J19" i="6"/>
  <c r="J18" i="6"/>
  <c r="J17" i="6"/>
  <c r="J16" i="6"/>
  <c r="J40" i="6"/>
  <c r="J39" i="6"/>
  <c r="J38" i="6"/>
  <c r="J37" i="6"/>
  <c r="J36" i="6"/>
  <c r="AQ43" i="6"/>
  <c r="AQ42" i="6"/>
  <c r="AQ41" i="6"/>
  <c r="S40" i="6"/>
  <c r="O40" i="6"/>
  <c r="T40" i="6" s="1"/>
  <c r="S39" i="6"/>
  <c r="O39" i="6"/>
  <c r="S38" i="6"/>
  <c r="O38" i="6"/>
  <c r="T38" i="6" s="1"/>
  <c r="S37" i="6"/>
  <c r="O37" i="6"/>
  <c r="S36" i="6"/>
  <c r="O36" i="6"/>
  <c r="T36" i="6" s="1"/>
  <c r="AQ22" i="6"/>
  <c r="AQ21" i="6"/>
  <c r="S20" i="6"/>
  <c r="O20" i="6"/>
  <c r="T20" i="6" s="1"/>
  <c r="S19" i="6"/>
  <c r="O19" i="6"/>
  <c r="T19" i="6" s="1"/>
  <c r="S18" i="6"/>
  <c r="O18" i="6"/>
  <c r="T18" i="6" s="1"/>
  <c r="S17" i="6"/>
  <c r="O17" i="6"/>
  <c r="T17" i="6" s="1"/>
  <c r="S16" i="6"/>
  <c r="O16" i="6"/>
  <c r="AQ27" i="6" l="1"/>
  <c r="V27" i="6" s="1"/>
  <c r="AQ26" i="6"/>
  <c r="V26" i="6" s="1"/>
  <c r="AQ29" i="6"/>
  <c r="V29" i="6" s="1"/>
  <c r="W27" i="6"/>
  <c r="W28" i="6"/>
  <c r="T16" i="6"/>
  <c r="T37" i="6"/>
  <c r="T39" i="6"/>
  <c r="U16" i="6"/>
  <c r="U18" i="6"/>
  <c r="U20" i="6"/>
  <c r="U36" i="6"/>
  <c r="Y36" i="6"/>
  <c r="U38" i="6"/>
  <c r="Y38" i="6"/>
  <c r="U40" i="6"/>
  <c r="Y40" i="6"/>
  <c r="U19" i="6"/>
  <c r="U39" i="6" l="1"/>
  <c r="Y16" i="6"/>
  <c r="W36" i="6"/>
  <c r="U17" i="6"/>
  <c r="Z9" i="6" s="1"/>
  <c r="AQ20" i="6"/>
  <c r="V20" i="6" s="1"/>
  <c r="Y39" i="6"/>
  <c r="Y20" i="6"/>
  <c r="W18" i="6"/>
  <c r="Y17" i="6"/>
  <c r="AQ39" i="6"/>
  <c r="V39" i="6" s="1"/>
  <c r="Y18" i="6"/>
  <c r="Y19" i="6"/>
  <c r="U37" i="6"/>
  <c r="Y37" i="6"/>
  <c r="AQ38" i="6"/>
  <c r="V38" i="6" s="1"/>
  <c r="W38" i="6"/>
  <c r="AQ40" i="6"/>
  <c r="V40" i="6" s="1"/>
  <c r="W40" i="6"/>
  <c r="AQ36" i="6"/>
  <c r="V36" i="6" s="1"/>
  <c r="Z12" i="6" l="1"/>
  <c r="AQ18" i="6"/>
  <c r="V18" i="6" s="1"/>
  <c r="W39" i="6"/>
  <c r="W16" i="6"/>
  <c r="AQ16" i="6"/>
  <c r="V16" i="6" s="1"/>
  <c r="W20" i="6"/>
  <c r="AQ19" i="6"/>
  <c r="V19" i="6" s="1"/>
  <c r="AQ17" i="6"/>
  <c r="V17" i="6" s="1"/>
  <c r="W19" i="6"/>
  <c r="W17" i="6"/>
  <c r="AQ37" i="6"/>
  <c r="V37" i="6" s="1"/>
  <c r="W37" i="6"/>
  <c r="S10" i="6"/>
  <c r="O10" i="6"/>
  <c r="T10" i="6" s="1"/>
  <c r="S9" i="6"/>
  <c r="O9" i="6"/>
  <c r="T9" i="6" s="1"/>
  <c r="S8" i="6"/>
  <c r="O8" i="6"/>
  <c r="T8" i="6" s="1"/>
  <c r="S7" i="6"/>
  <c r="O7" i="6"/>
  <c r="T7" i="6" s="1"/>
  <c r="S6" i="6"/>
  <c r="O6" i="6"/>
  <c r="T6" i="6" s="1"/>
  <c r="U10" i="6" l="1"/>
  <c r="U8" i="6"/>
  <c r="Y7" i="6"/>
  <c r="Y10" i="6" l="1"/>
  <c r="Y8" i="6"/>
  <c r="Y9" i="6"/>
  <c r="V12" i="6" s="1"/>
  <c r="U6" i="6"/>
  <c r="U9" i="6"/>
  <c r="U7" i="6"/>
  <c r="AQ10" i="6"/>
  <c r="V10" i="6" s="1"/>
  <c r="AQ11" i="6"/>
  <c r="AQ46" i="6"/>
  <c r="AQ45" i="6"/>
  <c r="W10" i="6"/>
  <c r="AQ12" i="6"/>
  <c r="Y6" i="6"/>
  <c r="AQ9" i="6" l="1"/>
  <c r="V9" i="6" s="1"/>
  <c r="AQ8" i="6"/>
  <c r="V8" i="6" s="1"/>
  <c r="W8" i="6"/>
  <c r="W9" i="6"/>
  <c r="AQ7" i="6"/>
  <c r="V7" i="6" s="1"/>
  <c r="W7" i="6"/>
  <c r="AQ44" i="6"/>
  <c r="W6" i="6"/>
  <c r="AQ6" i="6"/>
  <c r="V6" i="6" s="1"/>
  <c r="Z8" i="6" l="1"/>
  <c r="H12" i="6" s="1"/>
  <c r="H32" i="6" l="1"/>
  <c r="H22" i="6"/>
  <c r="H42" i="6"/>
</calcChain>
</file>

<file path=xl/sharedStrings.xml><?xml version="1.0" encoding="utf-8"?>
<sst xmlns="http://schemas.openxmlformats.org/spreadsheetml/2006/main" count="485" uniqueCount="122">
  <si>
    <t>REG.</t>
  </si>
  <si>
    <t>LICENCE</t>
  </si>
  <si>
    <t>NAT</t>
  </si>
  <si>
    <t>NOMS</t>
  </si>
  <si>
    <t>Prénoms</t>
  </si>
  <si>
    <t>CLUB</t>
  </si>
  <si>
    <t>POIDS</t>
  </si>
  <si>
    <t>ARR</t>
  </si>
  <si>
    <t>EP-J</t>
  </si>
  <si>
    <t>Total</t>
  </si>
  <si>
    <t>IWF</t>
  </si>
  <si>
    <t>Catég</t>
  </si>
  <si>
    <t xml:space="preserve"> 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</si>
  <si>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</si>
  <si>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</si>
  <si>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</si>
  <si>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</si>
  <si>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</si>
  <si>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</si>
  <si>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</si>
  <si>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</si>
  <si>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</si>
  <si>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</si>
  <si>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</si>
  <si>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</si>
  <si>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</si>
  <si>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</si>
  <si>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J56</t>
  </si>
  <si>
    <t>J62</t>
  </si>
  <si>
    <t>J69</t>
  </si>
  <si>
    <t>J77</t>
  </si>
  <si>
    <t>J85</t>
  </si>
  <si>
    <t>J94</t>
  </si>
  <si>
    <t>J105</t>
  </si>
  <si>
    <t>J+105</t>
  </si>
  <si>
    <t>S56</t>
  </si>
  <si>
    <t>S62</t>
  </si>
  <si>
    <t>S69</t>
  </si>
  <si>
    <t>S77</t>
  </si>
  <si>
    <t>S85</t>
  </si>
  <si>
    <t>S94</t>
  </si>
  <si>
    <t>S105</t>
  </si>
  <si>
    <t>S+105</t>
  </si>
  <si>
    <t>DEPARTEMENTAL</t>
  </si>
  <si>
    <t>REGIONAL</t>
  </si>
  <si>
    <t>INTERREGIONAL</t>
  </si>
  <si>
    <t>FEDERAL</t>
  </si>
  <si>
    <t>NATIONAL</t>
  </si>
  <si>
    <t>OLYMPIQUE</t>
  </si>
  <si>
    <t>MINIME</t>
  </si>
  <si>
    <t>CADET</t>
  </si>
  <si>
    <t>JUNIOR</t>
  </si>
  <si>
    <t>SENIOR</t>
  </si>
  <si>
    <t>CADETTE</t>
  </si>
  <si>
    <t>SEXE</t>
  </si>
  <si>
    <t>DATE :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</si>
  <si>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</si>
  <si>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</si>
  <si>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</si>
  <si>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</si>
  <si>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</si>
  <si>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</si>
  <si>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</si>
  <si>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</si>
  <si>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INTERNATIONAL B</t>
  </si>
  <si>
    <t>INTERNATIONAL A</t>
  </si>
  <si>
    <t>NON</t>
  </si>
  <si>
    <t>SERIE</t>
  </si>
  <si>
    <t>H</t>
  </si>
  <si>
    <t>AN</t>
  </si>
  <si>
    <t>CL.</t>
  </si>
  <si>
    <t>ZONE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</si>
  <si>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</si>
  <si>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</si>
  <si>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</si>
  <si>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</si>
  <si>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</si>
  <si>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</si>
  <si>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</si>
  <si>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</si>
  <si>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</si>
  <si>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</si>
  <si>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</si>
  <si>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</si>
  <si>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</si>
  <si>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+69</t>
  </si>
  <si>
    <t>C1 50</t>
  </si>
  <si>
    <t>C1 56</t>
  </si>
  <si>
    <t>C1 62</t>
  </si>
  <si>
    <t>C1 69</t>
  </si>
  <si>
    <t>C1 77</t>
  </si>
  <si>
    <t>C1 85</t>
  </si>
  <si>
    <t>C1 94</t>
  </si>
  <si>
    <t>C1 +94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</si>
  <si>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</si>
  <si>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</si>
  <si>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</si>
  <si>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</si>
  <si>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</si>
  <si>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</si>
  <si>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</si>
  <si>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</si>
  <si>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</si>
  <si>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 xml:space="preserve">DEB </t>
  </si>
  <si>
    <t>JOURNEE :</t>
  </si>
  <si>
    <t>DIVISION :</t>
  </si>
  <si>
    <t xml:space="preserve">Lieu :    </t>
  </si>
  <si>
    <t>► CLUB :</t>
  </si>
  <si>
    <t xml:space="preserve">CLASSEMENT : </t>
  </si>
  <si>
    <t>Score de l'équipe</t>
  </si>
  <si>
    <t>Points</t>
  </si>
  <si>
    <t>Secrétaire de Compétition</t>
  </si>
  <si>
    <t>Arbitre 2</t>
  </si>
  <si>
    <t>Arbitre 1</t>
  </si>
  <si>
    <t>Arbitre 3</t>
  </si>
  <si>
    <t>Nom :</t>
  </si>
  <si>
    <t>Signature :</t>
  </si>
  <si>
    <t>Noms :</t>
  </si>
  <si>
    <t>Signatures :</t>
  </si>
  <si>
    <t>FC1 40</t>
  </si>
  <si>
    <t>C1 45</t>
  </si>
  <si>
    <t xml:space="preserve">                    CHAMPIONNAT DE FRANCE DES CLUBS D'HALTEROPHILIE MASCULIN 2016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</si>
</sst>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_)"/>
    <numFmt numFmtId="165" formatCode="0.0_)"/>
    <numFmt numFmtId="166" formatCode="0.00_)"/>
    <numFmt numFmtId="167" formatCode="0_ ;[Red]\-0\ "/>
    <numFmt numFmtId="168" formatCode="0.000_ ;[Red]\-0.000\ "/>
    <numFmt numFmtId="169" formatCode="dd/mm/yy"/>
  </numFmts>
  <fonts count="37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0"/>
      <color theme="0"/>
      <name val="Arial"/>
      <family val="2"/>
    </font>
    <font>
      <sz val="12"/>
      <color rgb="FF0070C0"/>
      <name val="Calibri"/>
      <family val="2"/>
    </font>
    <font>
      <sz val="36"/>
      <name val="Calibri"/>
      <family val="2"/>
    </font>
    <font>
      <b/>
      <sz val="36"/>
      <name val="Calibri"/>
      <family val="2"/>
    </font>
    <font>
      <b/>
      <i/>
      <sz val="1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2"/>
      <color indexed="12"/>
      <name val="Calibri"/>
      <family val="2"/>
    </font>
    <font>
      <b/>
      <sz val="12"/>
      <color indexed="18"/>
      <name val="Calibri"/>
      <family val="2"/>
    </font>
    <font>
      <sz val="16"/>
      <color indexed="12"/>
      <name val="Calibri"/>
      <family val="2"/>
    </font>
    <font>
      <b/>
      <sz val="15"/>
      <name val="Calibri"/>
      <family val="2"/>
    </font>
    <font>
      <b/>
      <sz val="18"/>
      <color indexed="10"/>
      <name val="Calibri"/>
      <family val="2"/>
    </font>
    <font>
      <sz val="8"/>
      <name val="Calibri"/>
      <family val="2"/>
    </font>
    <font>
      <sz val="24"/>
      <name val="Calibri"/>
      <family val="2"/>
    </font>
    <font>
      <b/>
      <sz val="10"/>
      <name val="Calibri"/>
      <family val="2"/>
    </font>
    <font>
      <sz val="18"/>
      <color indexed="12"/>
      <name val="Calibri"/>
      <family val="2"/>
    </font>
    <font>
      <b/>
      <sz val="28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91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165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8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165" fontId="2" fillId="0" borderId="0" xfId="0" applyNumberFormat="1" applyFont="1" applyFill="1" applyBorder="1" applyProtection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4" fontId="10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2" fontId="10" fillId="0" borderId="9" xfId="0" applyNumberFormat="1" applyFont="1" applyFill="1" applyBorder="1" applyAlignment="1" applyProtection="1">
      <alignment horizontal="center" vertical="center"/>
      <protection locked="0"/>
    </xf>
    <xf numFmtId="167" fontId="12" fillId="0" borderId="9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/>
      <protection locked="0"/>
    </xf>
    <xf numFmtId="167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left" vertical="center"/>
    </xf>
    <xf numFmtId="165" fontId="10" fillId="0" borderId="9" xfId="0" applyNumberFormat="1" applyFont="1" applyFill="1" applyBorder="1" applyAlignment="1" applyProtection="1">
      <alignment horizontal="center" vertical="center"/>
      <protection locked="0"/>
    </xf>
    <xf numFmtId="165" fontId="10" fillId="0" borderId="10" xfId="0" applyNumberFormat="1" applyFont="1" applyFill="1" applyBorder="1" applyAlignment="1" applyProtection="1">
      <alignment horizontal="center" vertical="center"/>
      <protection locked="0"/>
    </xf>
    <xf numFmtId="167" fontId="15" fillId="0" borderId="10" xfId="0" applyNumberFormat="1" applyFont="1" applyFill="1" applyBorder="1" applyAlignment="1" applyProtection="1">
      <alignment horizontal="center" vertical="center"/>
    </xf>
    <xf numFmtId="167" fontId="16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1" fontId="11" fillId="0" borderId="11" xfId="0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8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3" fillId="0" borderId="0" xfId="0" applyFont="1"/>
    <xf numFmtId="0" fontId="0" fillId="5" borderId="0" xfId="0" applyFill="1"/>
    <xf numFmtId="165" fontId="13" fillId="0" borderId="0" xfId="0" applyNumberFormat="1" applyFont="1"/>
    <xf numFmtId="1" fontId="0" fillId="5" borderId="0" xfId="0" applyNumberFormat="1" applyFill="1"/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>
      <alignment horizontal="center" vertical="center"/>
    </xf>
    <xf numFmtId="1" fontId="10" fillId="0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7" fillId="6" borderId="0" xfId="0" applyFont="1" applyFill="1"/>
    <xf numFmtId="0" fontId="17" fillId="6" borderId="0" xfId="0" applyFont="1" applyFill="1" applyBorder="1"/>
    <xf numFmtId="167" fontId="18" fillId="0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23" fillId="4" borderId="8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4" fillId="0" borderId="8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1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2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right" vertical="center"/>
      <protection locked="0"/>
    </xf>
    <xf numFmtId="165" fontId="10" fillId="0" borderId="26" xfId="0" applyNumberFormat="1" applyFont="1" applyFill="1" applyBorder="1" applyAlignment="1" applyProtection="1">
      <alignment horizontal="center" vertical="center"/>
      <protection locked="0"/>
    </xf>
    <xf numFmtId="167" fontId="12" fillId="0" borderId="26" xfId="0" applyNumberFormat="1" applyFont="1" applyFill="1" applyBorder="1" applyAlignment="1" applyProtection="1">
      <alignment horizontal="center" vertical="center"/>
      <protection locked="0"/>
    </xf>
    <xf numFmtId="167" fontId="15" fillId="0" borderId="26" xfId="0" applyNumberFormat="1" applyFont="1" applyFill="1" applyBorder="1" applyAlignment="1" applyProtection="1">
      <alignment horizontal="center" vertical="center"/>
    </xf>
    <xf numFmtId="167" fontId="16" fillId="0" borderId="26" xfId="0" applyNumberFormat="1" applyFont="1" applyFill="1" applyBorder="1" applyAlignment="1" applyProtection="1">
      <alignment horizontal="center" vertical="center"/>
    </xf>
    <xf numFmtId="167" fontId="18" fillId="0" borderId="28" xfId="0" applyNumberFormat="1" applyFont="1" applyFill="1" applyBorder="1" applyAlignment="1" applyProtection="1">
      <alignment horizontal="center" vertical="center"/>
    </xf>
    <xf numFmtId="1" fontId="11" fillId="0" borderId="28" xfId="0" applyNumberFormat="1" applyFont="1" applyFill="1" applyBorder="1" applyAlignment="1" applyProtection="1">
      <alignment horizontal="right" vertical="center"/>
    </xf>
    <xf numFmtId="1" fontId="11" fillId="0" borderId="29" xfId="0" applyNumberFormat="1" applyFont="1" applyFill="1" applyBorder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2" fontId="26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2" fontId="26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1" fontId="9" fillId="0" borderId="13" xfId="0" applyNumberFormat="1" applyFont="1" applyFill="1" applyBorder="1" applyAlignment="1" applyProtection="1">
      <alignment horizontal="center" vertical="center"/>
    </xf>
    <xf numFmtId="1" fontId="10" fillId="0" borderId="34" xfId="0" applyNumberFormat="1" applyFont="1" applyFill="1" applyBorder="1" applyAlignment="1" applyProtection="1">
      <alignment horizontal="center" vertical="center"/>
      <protection locked="0"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NumberFormat="1" applyFont="1" applyFill="1" applyBorder="1" applyAlignment="1" applyProtection="1">
      <alignment horizontal="right" vertical="center"/>
      <protection locked="0"/>
    </xf>
    <xf numFmtId="0" fontId="11" fillId="0" borderId="36" xfId="0" applyNumberFormat="1" applyFont="1" applyFill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7" fillId="7" borderId="1" xfId="0" applyNumberFormat="1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3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vertical="center"/>
      <protection locked="0"/>
    </xf>
    <xf numFmtId="0" fontId="32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66" fontId="28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21" fillId="3" borderId="15" xfId="0" applyFont="1" applyFill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right" vertical="center"/>
      <protection locked="0"/>
    </xf>
    <xf numFmtId="167" fontId="15" fillId="0" borderId="9" xfId="0" applyNumberFormat="1" applyFont="1" applyFill="1" applyBorder="1" applyAlignment="1" applyProtection="1">
      <alignment horizontal="center" vertical="center"/>
    </xf>
    <xf numFmtId="167" fontId="16" fillId="0" borderId="9" xfId="0" applyNumberFormat="1" applyFont="1" applyFill="1" applyBorder="1" applyAlignment="1" applyProtection="1">
      <alignment horizontal="center" vertical="center"/>
    </xf>
    <xf numFmtId="167" fontId="18" fillId="0" borderId="40" xfId="0" applyNumberFormat="1" applyFont="1" applyFill="1" applyBorder="1" applyAlignment="1" applyProtection="1">
      <alignment horizontal="center" vertical="center"/>
    </xf>
    <xf numFmtId="1" fontId="11" fillId="0" borderId="40" xfId="0" applyNumberFormat="1" applyFont="1" applyFill="1" applyBorder="1" applyAlignment="1" applyProtection="1">
      <alignment horizontal="right" vertical="center"/>
    </xf>
    <xf numFmtId="1" fontId="11" fillId="0" borderId="41" xfId="0" applyNumberFormat="1" applyFont="1" applyFill="1" applyBorder="1" applyAlignment="1" applyProtection="1">
      <alignment horizontal="left" vertical="center"/>
    </xf>
    <xf numFmtId="168" fontId="14" fillId="0" borderId="42" xfId="0" applyNumberFormat="1" applyFont="1" applyFill="1" applyBorder="1" applyAlignment="1">
      <alignment horizontal="center" vertical="center"/>
    </xf>
    <xf numFmtId="168" fontId="14" fillId="0" borderId="43" xfId="0" applyNumberFormat="1" applyFont="1" applyFill="1" applyBorder="1" applyAlignment="1">
      <alignment horizontal="center" vertical="center"/>
    </xf>
    <xf numFmtId="168" fontId="14" fillId="0" borderId="44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6" fillId="7" borderId="13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3" fillId="0" borderId="15" xfId="0" applyFont="1" applyBorder="1" applyAlignment="1" applyProtection="1">
      <alignment horizontal="right" vertical="center"/>
      <protection locked="0"/>
    </xf>
    <xf numFmtId="0" fontId="0" fillId="4" borderId="0" xfId="0" applyFill="1"/>
    <xf numFmtId="0" fontId="0" fillId="8" borderId="0" xfId="0" applyFill="1"/>
    <xf numFmtId="0" fontId="0" fillId="9" borderId="0" xfId="0" applyFill="1"/>
    <xf numFmtId="0" fontId="4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2" borderId="0" xfId="0" applyFont="1" applyFill="1" applyBorder="1" applyAlignment="1" applyProtection="1">
      <alignment horizontal="center" vertical="center"/>
    </xf>
    <xf numFmtId="168" fontId="3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0" fontId="34" fillId="0" borderId="0" xfId="0" applyFont="1" applyBorder="1"/>
    <xf numFmtId="0" fontId="34" fillId="0" borderId="0" xfId="0" applyFont="1"/>
    <xf numFmtId="0" fontId="12" fillId="0" borderId="45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6" fillId="7" borderId="13" xfId="0" applyFont="1" applyFill="1" applyBorder="1" applyAlignment="1" applyProtection="1">
      <alignment horizontal="center" vertical="center"/>
    </xf>
    <xf numFmtId="0" fontId="6" fillId="7" borderId="17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6" fontId="28" fillId="0" borderId="32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9" fontId="22" fillId="0" borderId="15" xfId="0" applyNumberFormat="1" applyFont="1" applyBorder="1" applyAlignment="1" applyProtection="1">
      <alignment horizontal="center" vertical="center"/>
      <protection locked="0"/>
    </xf>
    <xf numFmtId="14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33"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000099"/>
      <color rgb="FF00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984610</xdr:colOff>
      <xdr:row>2</xdr:row>
      <xdr:rowOff>419100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8210" cy="138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L29"/>
  <sheetViews>
    <sheetView workbookViewId="0">
      <selection activeCell="B34" sqref="B34"/>
    </sheetView>
  </sheetViews>
  <sheetFormatPr baseColWidth="10" defaultColWidth="11.42578125" defaultRowHeight="12.75" x14ac:dyDescent="0.2"/>
  <cols>
    <col min="2" max="2" width="17.28515625" bestFit="1" customWidth="1"/>
  </cols>
  <sheetData>
    <row r="1" spans="1:64" x14ac:dyDescent="0.2">
      <c r="C1" s="49" t="s">
        <v>119</v>
      </c>
      <c r="D1" s="49" t="s">
        <v>72</v>
      </c>
      <c r="E1" s="49" t="s">
        <v>73</v>
      </c>
      <c r="F1" s="49" t="s">
        <v>74</v>
      </c>
      <c r="G1" s="49" t="s">
        <v>75</v>
      </c>
      <c r="H1" s="49" t="s">
        <v>76</v>
      </c>
      <c r="I1" s="49" t="s">
        <v>77</v>
      </c>
      <c r="J1" s="49" t="s">
        <v>78</v>
      </c>
      <c r="K1" s="49" t="s">
        <v>79</v>
      </c>
      <c r="L1" s="49" t="s">
        <v>80</v>
      </c>
      <c r="M1" s="49" t="s">
        <v>81</v>
      </c>
      <c r="N1" s="49" t="s">
        <v>82</v>
      </c>
      <c r="O1" s="49" t="s">
        <v>83</v>
      </c>
      <c r="P1" s="49" t="s">
        <v>84</v>
      </c>
      <c r="Q1" s="49" t="s">
        <v>85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s="49" t="s">
        <v>120</v>
      </c>
      <c r="AG1" s="49" t="s">
        <v>86</v>
      </c>
      <c r="AH1" s="49" t="s">
        <v>87</v>
      </c>
      <c r="AI1" s="49" t="s">
        <v>88</v>
      </c>
      <c r="AJ1" s="49" t="s">
        <v>89</v>
      </c>
      <c r="AK1" s="49" t="s">
        <v>90</v>
      </c>
      <c r="AL1" s="49" t="s">
        <v>91</v>
      </c>
      <c r="AM1" s="49" t="s">
        <v>92</v>
      </c>
      <c r="AN1" s="49" t="s">
        <v>93</v>
      </c>
      <c r="AO1" s="49" t="s">
        <v>94</v>
      </c>
      <c r="AP1" s="49" t="s">
        <v>95</v>
      </c>
      <c r="AQ1" s="49" t="s">
        <v>96</v>
      </c>
      <c r="AR1" s="49" t="s">
        <v>97</v>
      </c>
      <c r="AS1" s="49" t="s">
        <v>98</v>
      </c>
      <c r="AT1" s="49" t="s">
        <v>99</v>
      </c>
      <c r="AU1" s="49" t="s">
        <v>100</v>
      </c>
      <c r="AV1" s="49" t="s">
        <v>101</v>
      </c>
      <c r="AW1" t="s">
        <v>27</v>
      </c>
      <c r="AX1" t="s">
        <v>28</v>
      </c>
      <c r="AY1" t="s">
        <v>29</v>
      </c>
      <c r="AZ1" t="s">
        <v>30</v>
      </c>
      <c r="BA1" t="s">
        <v>31</v>
      </c>
      <c r="BB1" t="s">
        <v>32</v>
      </c>
      <c r="BC1" t="s">
        <v>33</v>
      </c>
      <c r="BD1" t="s">
        <v>34</v>
      </c>
      <c r="BE1" t="s">
        <v>35</v>
      </c>
      <c r="BF1" t="s">
        <v>36</v>
      </c>
      <c r="BG1" t="s">
        <v>37</v>
      </c>
      <c r="BH1" t="s">
        <v>38</v>
      </c>
      <c r="BI1" t="s">
        <v>39</v>
      </c>
      <c r="BJ1" t="s">
        <v>40</v>
      </c>
      <c r="BK1" t="s">
        <v>41</v>
      </c>
      <c r="BL1" t="s">
        <v>42</v>
      </c>
    </row>
    <row r="2" spans="1:64" x14ac:dyDescent="0.2">
      <c r="B2" s="49" t="s">
        <v>102</v>
      </c>
      <c r="C2" s="165">
        <v>20</v>
      </c>
      <c r="D2" s="165">
        <v>25</v>
      </c>
      <c r="E2" s="165">
        <v>30</v>
      </c>
      <c r="F2" s="165">
        <v>35</v>
      </c>
      <c r="G2" s="165">
        <v>40</v>
      </c>
      <c r="H2" s="165">
        <v>45</v>
      </c>
      <c r="I2" s="165">
        <v>50</v>
      </c>
      <c r="J2" s="165">
        <v>60</v>
      </c>
      <c r="K2" s="50">
        <v>30</v>
      </c>
      <c r="L2" s="50">
        <v>35</v>
      </c>
      <c r="M2" s="50">
        <v>45</v>
      </c>
      <c r="N2" s="50">
        <v>50</v>
      </c>
      <c r="O2" s="50">
        <v>55</v>
      </c>
      <c r="P2" s="50">
        <v>60</v>
      </c>
      <c r="Q2" s="50">
        <v>70</v>
      </c>
      <c r="R2" s="166">
        <v>45</v>
      </c>
      <c r="S2" s="166">
        <v>55</v>
      </c>
      <c r="T2" s="166">
        <v>60</v>
      </c>
      <c r="U2" s="166">
        <v>65</v>
      </c>
      <c r="V2" s="166">
        <v>70</v>
      </c>
      <c r="W2" s="166">
        <v>80</v>
      </c>
      <c r="X2" s="166">
        <v>90</v>
      </c>
      <c r="Y2" s="167">
        <v>55</v>
      </c>
      <c r="Z2" s="167">
        <v>65</v>
      </c>
      <c r="AA2" s="167">
        <v>70</v>
      </c>
      <c r="AB2" s="167">
        <v>75</v>
      </c>
      <c r="AC2" s="167">
        <v>80</v>
      </c>
      <c r="AD2" s="167">
        <v>95</v>
      </c>
      <c r="AE2" s="167">
        <v>100</v>
      </c>
      <c r="AF2" s="50">
        <v>35</v>
      </c>
      <c r="AG2" s="50">
        <v>40</v>
      </c>
      <c r="AH2" s="50">
        <v>50</v>
      </c>
      <c r="AI2" s="50">
        <v>75</v>
      </c>
      <c r="AJ2" s="50">
        <v>85</v>
      </c>
      <c r="AK2" s="50">
        <v>90</v>
      </c>
      <c r="AL2" s="50">
        <v>100</v>
      </c>
      <c r="AM2" s="50">
        <v>110</v>
      </c>
      <c r="AN2" s="50">
        <v>120</v>
      </c>
      <c r="AO2" s="50">
        <v>45</v>
      </c>
      <c r="AP2" s="50">
        <v>65</v>
      </c>
      <c r="AQ2" s="50">
        <v>85</v>
      </c>
      <c r="AR2" s="50">
        <v>95</v>
      </c>
      <c r="AS2" s="50">
        <v>110</v>
      </c>
      <c r="AT2" s="50">
        <v>120</v>
      </c>
      <c r="AU2" s="50">
        <v>125</v>
      </c>
      <c r="AV2" s="50">
        <v>135</v>
      </c>
      <c r="AW2" s="50">
        <v>80</v>
      </c>
      <c r="AX2" s="50">
        <v>90</v>
      </c>
      <c r="AY2" s="50">
        <v>110</v>
      </c>
      <c r="AZ2" s="50">
        <v>130</v>
      </c>
      <c r="BA2" s="50">
        <v>145</v>
      </c>
      <c r="BB2" s="50">
        <v>150</v>
      </c>
      <c r="BC2" s="50">
        <v>155</v>
      </c>
      <c r="BD2" s="50">
        <v>165</v>
      </c>
      <c r="BE2" s="50">
        <v>95</v>
      </c>
      <c r="BF2" s="50">
        <v>120</v>
      </c>
      <c r="BG2" s="50">
        <v>130</v>
      </c>
      <c r="BH2" s="50">
        <v>150</v>
      </c>
      <c r="BI2" s="50">
        <v>165</v>
      </c>
      <c r="BJ2" s="50">
        <v>170</v>
      </c>
      <c r="BK2" s="50">
        <v>175</v>
      </c>
      <c r="BL2" s="50">
        <v>185</v>
      </c>
    </row>
    <row r="3" spans="1:64" x14ac:dyDescent="0.2">
      <c r="B3" t="s">
        <v>43</v>
      </c>
      <c r="C3" s="165">
        <v>25</v>
      </c>
      <c r="D3" s="165">
        <v>30</v>
      </c>
      <c r="E3" s="165">
        <v>35</v>
      </c>
      <c r="F3" s="165">
        <v>45</v>
      </c>
      <c r="G3" s="165">
        <v>50</v>
      </c>
      <c r="H3" s="165">
        <v>55</v>
      </c>
      <c r="I3" s="165">
        <v>60</v>
      </c>
      <c r="J3" s="165">
        <v>70</v>
      </c>
      <c r="K3" s="50">
        <v>40</v>
      </c>
      <c r="L3" s="50">
        <v>45</v>
      </c>
      <c r="M3" s="50">
        <v>55</v>
      </c>
      <c r="N3" s="50">
        <v>60</v>
      </c>
      <c r="O3" s="50">
        <v>65</v>
      </c>
      <c r="P3" s="50">
        <v>70</v>
      </c>
      <c r="Q3" s="50">
        <v>80</v>
      </c>
      <c r="R3" s="166">
        <v>55</v>
      </c>
      <c r="S3" s="166">
        <v>65</v>
      </c>
      <c r="T3" s="166">
        <v>70</v>
      </c>
      <c r="U3" s="166">
        <v>75</v>
      </c>
      <c r="V3" s="166">
        <v>80</v>
      </c>
      <c r="W3" s="166">
        <v>95</v>
      </c>
      <c r="X3" s="166">
        <v>100</v>
      </c>
      <c r="Y3" s="167">
        <v>65</v>
      </c>
      <c r="Z3" s="167">
        <v>75</v>
      </c>
      <c r="AA3" s="167">
        <v>80</v>
      </c>
      <c r="AB3" s="167">
        <v>85</v>
      </c>
      <c r="AC3" s="167">
        <v>90</v>
      </c>
      <c r="AD3" s="167">
        <v>105</v>
      </c>
      <c r="AE3" s="167">
        <v>110</v>
      </c>
      <c r="AF3" s="52">
        <v>50</v>
      </c>
      <c r="AG3" s="52">
        <v>55</v>
      </c>
      <c r="AH3" s="52">
        <v>70</v>
      </c>
      <c r="AI3" s="52">
        <v>95</v>
      </c>
      <c r="AJ3" s="52">
        <v>105</v>
      </c>
      <c r="AK3" s="52">
        <v>110</v>
      </c>
      <c r="AL3" s="52">
        <v>120</v>
      </c>
      <c r="AM3" s="52">
        <v>130</v>
      </c>
      <c r="AN3" s="52">
        <v>140</v>
      </c>
      <c r="AO3" s="52">
        <v>65</v>
      </c>
      <c r="AP3" s="52">
        <v>85</v>
      </c>
      <c r="AQ3" s="52">
        <v>105</v>
      </c>
      <c r="AR3" s="52">
        <v>115</v>
      </c>
      <c r="AS3" s="52">
        <v>130</v>
      </c>
      <c r="AT3" s="52">
        <v>140</v>
      </c>
      <c r="AU3" s="52">
        <v>145</v>
      </c>
      <c r="AV3" s="52">
        <v>155</v>
      </c>
      <c r="AW3" s="52">
        <v>100</v>
      </c>
      <c r="AX3" s="52">
        <v>120</v>
      </c>
      <c r="AY3" s="52">
        <v>130</v>
      </c>
      <c r="AZ3" s="52">
        <v>150</v>
      </c>
      <c r="BA3" s="52">
        <v>165</v>
      </c>
      <c r="BB3" s="52">
        <v>170</v>
      </c>
      <c r="BC3" s="52">
        <v>175</v>
      </c>
      <c r="BD3" s="52">
        <v>185</v>
      </c>
      <c r="BE3" s="52">
        <v>115</v>
      </c>
      <c r="BF3" s="52">
        <v>135</v>
      </c>
      <c r="BG3" s="52">
        <v>150</v>
      </c>
      <c r="BH3" s="52">
        <v>170</v>
      </c>
      <c r="BI3" s="52">
        <v>185</v>
      </c>
      <c r="BJ3" s="52">
        <v>190</v>
      </c>
      <c r="BK3" s="52">
        <v>195</v>
      </c>
      <c r="BL3" s="52">
        <v>205</v>
      </c>
    </row>
    <row r="4" spans="1:64" x14ac:dyDescent="0.2">
      <c r="B4" t="s">
        <v>44</v>
      </c>
      <c r="C4" s="165">
        <v>35</v>
      </c>
      <c r="D4" s="165">
        <v>40</v>
      </c>
      <c r="E4" s="165">
        <v>45</v>
      </c>
      <c r="F4" s="165">
        <v>55</v>
      </c>
      <c r="G4" s="165">
        <v>60</v>
      </c>
      <c r="H4" s="165">
        <v>65</v>
      </c>
      <c r="I4" s="165">
        <v>70</v>
      </c>
      <c r="J4" s="165">
        <v>80</v>
      </c>
      <c r="K4" s="50">
        <v>50</v>
      </c>
      <c r="L4" s="50">
        <v>55</v>
      </c>
      <c r="M4" s="50">
        <v>65</v>
      </c>
      <c r="N4" s="50">
        <v>70</v>
      </c>
      <c r="O4" s="50">
        <v>75</v>
      </c>
      <c r="P4" s="50">
        <v>80</v>
      </c>
      <c r="Q4" s="50">
        <v>95</v>
      </c>
      <c r="R4" s="166">
        <v>65</v>
      </c>
      <c r="S4" s="166">
        <v>75</v>
      </c>
      <c r="T4" s="166">
        <v>80</v>
      </c>
      <c r="U4" s="166">
        <v>85</v>
      </c>
      <c r="V4" s="166">
        <v>90</v>
      </c>
      <c r="W4" s="166">
        <v>105</v>
      </c>
      <c r="X4" s="166">
        <v>110</v>
      </c>
      <c r="Y4" s="167">
        <v>75</v>
      </c>
      <c r="Z4" s="167">
        <v>85</v>
      </c>
      <c r="AA4" s="167">
        <v>90</v>
      </c>
      <c r="AB4" s="167">
        <v>95</v>
      </c>
      <c r="AC4" s="167">
        <v>105</v>
      </c>
      <c r="AD4" s="167">
        <v>115</v>
      </c>
      <c r="AE4" s="167">
        <v>125</v>
      </c>
      <c r="AF4" s="52">
        <v>60</v>
      </c>
      <c r="AG4" s="52">
        <v>65</v>
      </c>
      <c r="AH4" s="52">
        <v>85</v>
      </c>
      <c r="AI4" s="52">
        <v>105</v>
      </c>
      <c r="AJ4" s="52">
        <v>115</v>
      </c>
      <c r="AK4" s="52">
        <v>130</v>
      </c>
      <c r="AL4" s="52">
        <v>140</v>
      </c>
      <c r="AM4" s="52">
        <v>145</v>
      </c>
      <c r="AN4" s="52">
        <v>155</v>
      </c>
      <c r="AO4" s="52">
        <v>80</v>
      </c>
      <c r="AP4" s="52">
        <v>100</v>
      </c>
      <c r="AQ4" s="52">
        <v>120</v>
      </c>
      <c r="AR4" s="52">
        <v>130</v>
      </c>
      <c r="AS4" s="52">
        <v>150</v>
      </c>
      <c r="AT4" s="52">
        <v>160</v>
      </c>
      <c r="AU4" s="52">
        <v>165</v>
      </c>
      <c r="AV4" s="52">
        <v>175</v>
      </c>
      <c r="AW4" s="52">
        <v>115</v>
      </c>
      <c r="AX4" s="52">
        <v>135</v>
      </c>
      <c r="AY4" s="52">
        <v>150</v>
      </c>
      <c r="AZ4" s="52">
        <v>170</v>
      </c>
      <c r="BA4" s="52">
        <v>185</v>
      </c>
      <c r="BB4" s="52">
        <v>190</v>
      </c>
      <c r="BC4" s="52">
        <v>195</v>
      </c>
      <c r="BD4" s="52">
        <v>205</v>
      </c>
      <c r="BE4" s="52">
        <v>130</v>
      </c>
      <c r="BF4" s="52">
        <v>150</v>
      </c>
      <c r="BG4" s="52">
        <v>170</v>
      </c>
      <c r="BH4" s="52">
        <v>190</v>
      </c>
      <c r="BI4" s="52">
        <v>205</v>
      </c>
      <c r="BJ4" s="52">
        <v>215</v>
      </c>
      <c r="BK4" s="52">
        <v>220</v>
      </c>
      <c r="BL4" s="52">
        <v>225</v>
      </c>
    </row>
    <row r="5" spans="1:64" x14ac:dyDescent="0.2">
      <c r="B5" t="s">
        <v>45</v>
      </c>
      <c r="C5" s="165">
        <v>45</v>
      </c>
      <c r="D5" s="165">
        <v>50</v>
      </c>
      <c r="E5" s="165">
        <v>55</v>
      </c>
      <c r="F5" s="165">
        <v>65</v>
      </c>
      <c r="G5" s="165">
        <v>70</v>
      </c>
      <c r="H5" s="165">
        <v>75</v>
      </c>
      <c r="I5" s="165">
        <v>80</v>
      </c>
      <c r="J5" s="165">
        <v>95</v>
      </c>
      <c r="K5" s="50">
        <v>60</v>
      </c>
      <c r="L5" s="50">
        <v>65</v>
      </c>
      <c r="M5" s="50">
        <v>75</v>
      </c>
      <c r="N5" s="50">
        <v>80</v>
      </c>
      <c r="O5" s="50">
        <v>85</v>
      </c>
      <c r="P5" s="50">
        <v>90</v>
      </c>
      <c r="Q5" s="50">
        <v>105</v>
      </c>
      <c r="R5" s="166">
        <v>75</v>
      </c>
      <c r="S5" s="166">
        <v>85</v>
      </c>
      <c r="T5" s="166">
        <v>90</v>
      </c>
      <c r="U5" s="166">
        <v>95</v>
      </c>
      <c r="V5" s="166">
        <v>105</v>
      </c>
      <c r="W5" s="166">
        <v>115</v>
      </c>
      <c r="X5" s="166">
        <v>125</v>
      </c>
      <c r="Y5" s="167">
        <v>85</v>
      </c>
      <c r="Z5" s="167">
        <v>95</v>
      </c>
      <c r="AA5" s="167">
        <v>100</v>
      </c>
      <c r="AB5" s="167">
        <v>110</v>
      </c>
      <c r="AC5" s="167">
        <v>120</v>
      </c>
      <c r="AD5" s="167">
        <v>130</v>
      </c>
      <c r="AE5" s="167">
        <v>140</v>
      </c>
      <c r="AF5" s="52">
        <v>75</v>
      </c>
      <c r="AG5" s="52">
        <v>80</v>
      </c>
      <c r="AH5" s="52">
        <v>100</v>
      </c>
      <c r="AI5" s="52">
        <v>120</v>
      </c>
      <c r="AJ5" s="52">
        <v>130</v>
      </c>
      <c r="AK5" s="52">
        <v>150</v>
      </c>
      <c r="AL5" s="52">
        <v>160</v>
      </c>
      <c r="AM5" s="52">
        <v>165</v>
      </c>
      <c r="AN5" s="52">
        <v>175</v>
      </c>
      <c r="AO5" s="52">
        <v>95</v>
      </c>
      <c r="AP5" s="52">
        <v>115</v>
      </c>
      <c r="AQ5" s="52">
        <v>135</v>
      </c>
      <c r="AR5" s="52">
        <v>150</v>
      </c>
      <c r="AS5" s="52">
        <v>170</v>
      </c>
      <c r="AT5" s="52">
        <v>180</v>
      </c>
      <c r="AU5" s="52">
        <v>185</v>
      </c>
      <c r="AV5" s="52">
        <v>195</v>
      </c>
      <c r="AW5" s="52">
        <v>130</v>
      </c>
      <c r="AX5" s="52">
        <v>150</v>
      </c>
      <c r="AY5" s="52">
        <v>170</v>
      </c>
      <c r="AZ5" s="52">
        <v>190</v>
      </c>
      <c r="BA5" s="52">
        <v>205</v>
      </c>
      <c r="BB5" s="52">
        <v>215</v>
      </c>
      <c r="BC5" s="52">
        <v>220</v>
      </c>
      <c r="BD5" s="52">
        <v>225</v>
      </c>
      <c r="BE5" s="52">
        <v>145</v>
      </c>
      <c r="BF5" s="52">
        <v>170</v>
      </c>
      <c r="BG5" s="52">
        <v>190</v>
      </c>
      <c r="BH5" s="52">
        <v>210</v>
      </c>
      <c r="BI5" s="52">
        <v>225</v>
      </c>
      <c r="BJ5" s="52">
        <v>235</v>
      </c>
      <c r="BK5" s="52">
        <v>245</v>
      </c>
      <c r="BL5" s="52">
        <v>250</v>
      </c>
    </row>
    <row r="6" spans="1:64" x14ac:dyDescent="0.2">
      <c r="B6" t="s">
        <v>46</v>
      </c>
      <c r="C6" s="165">
        <v>50</v>
      </c>
      <c r="D6" s="165">
        <v>60</v>
      </c>
      <c r="E6" s="165">
        <v>65</v>
      </c>
      <c r="F6" s="165">
        <v>75</v>
      </c>
      <c r="G6" s="165">
        <v>80</v>
      </c>
      <c r="H6" s="165">
        <v>85</v>
      </c>
      <c r="I6" s="165">
        <v>90</v>
      </c>
      <c r="J6" s="165">
        <v>105</v>
      </c>
      <c r="K6" s="50">
        <v>70</v>
      </c>
      <c r="L6" s="50">
        <v>75</v>
      </c>
      <c r="M6" s="50">
        <v>85</v>
      </c>
      <c r="N6" s="50">
        <v>90</v>
      </c>
      <c r="O6" s="50">
        <v>95</v>
      </c>
      <c r="P6" s="50">
        <v>105</v>
      </c>
      <c r="Q6" s="50">
        <v>115</v>
      </c>
      <c r="R6" s="166">
        <v>85</v>
      </c>
      <c r="S6" s="166">
        <v>95</v>
      </c>
      <c r="T6" s="166">
        <v>100</v>
      </c>
      <c r="U6" s="166">
        <v>110</v>
      </c>
      <c r="V6" s="166">
        <v>120</v>
      </c>
      <c r="W6" s="166">
        <v>130</v>
      </c>
      <c r="X6" s="166">
        <v>140</v>
      </c>
      <c r="Y6" s="167">
        <v>95</v>
      </c>
      <c r="Z6" s="167">
        <v>105</v>
      </c>
      <c r="AA6" s="167">
        <v>115</v>
      </c>
      <c r="AB6" s="167">
        <v>125</v>
      </c>
      <c r="AC6" s="167">
        <v>135</v>
      </c>
      <c r="AD6" s="167">
        <v>145</v>
      </c>
      <c r="AE6" s="167">
        <v>150</v>
      </c>
      <c r="AF6" s="52">
        <v>90</v>
      </c>
      <c r="AG6" s="52">
        <v>95</v>
      </c>
      <c r="AH6" s="52">
        <v>115</v>
      </c>
      <c r="AI6" s="52">
        <v>135</v>
      </c>
      <c r="AJ6" s="52">
        <v>150</v>
      </c>
      <c r="AK6" s="52">
        <v>170</v>
      </c>
      <c r="AL6" s="52">
        <v>180</v>
      </c>
      <c r="AM6" s="52">
        <v>185</v>
      </c>
      <c r="AN6" s="52">
        <v>195</v>
      </c>
      <c r="AO6" s="52">
        <v>110</v>
      </c>
      <c r="AP6" s="52">
        <v>130</v>
      </c>
      <c r="AQ6" s="52">
        <v>150</v>
      </c>
      <c r="AR6" s="52">
        <v>170</v>
      </c>
      <c r="AS6" s="52">
        <v>185</v>
      </c>
      <c r="AT6" s="52">
        <v>200</v>
      </c>
      <c r="AU6" s="52">
        <v>210</v>
      </c>
      <c r="AV6" s="52">
        <v>220</v>
      </c>
      <c r="AW6" s="52">
        <v>145</v>
      </c>
      <c r="AX6" s="52">
        <v>170</v>
      </c>
      <c r="AY6" s="52">
        <v>190</v>
      </c>
      <c r="AZ6" s="52">
        <v>210</v>
      </c>
      <c r="BA6" s="52">
        <v>225</v>
      </c>
      <c r="BB6" s="52">
        <v>235</v>
      </c>
      <c r="BC6" s="52">
        <v>245</v>
      </c>
      <c r="BD6" s="52">
        <v>250</v>
      </c>
      <c r="BE6" s="52">
        <v>170</v>
      </c>
      <c r="BF6" s="52">
        <v>190</v>
      </c>
      <c r="BG6" s="52">
        <v>220</v>
      </c>
      <c r="BH6" s="52">
        <v>240</v>
      </c>
      <c r="BI6" s="52">
        <v>250</v>
      </c>
      <c r="BJ6" s="52">
        <v>260</v>
      </c>
      <c r="BK6" s="52">
        <v>270</v>
      </c>
      <c r="BL6" s="52">
        <v>280</v>
      </c>
    </row>
    <row r="7" spans="1:64" x14ac:dyDescent="0.2">
      <c r="B7" t="s">
        <v>47</v>
      </c>
      <c r="C7" s="165">
        <v>60</v>
      </c>
      <c r="D7" s="165">
        <v>70</v>
      </c>
      <c r="E7" s="165">
        <v>75</v>
      </c>
      <c r="F7" s="165">
        <v>85</v>
      </c>
      <c r="G7" s="165">
        <v>90</v>
      </c>
      <c r="H7" s="165">
        <v>95</v>
      </c>
      <c r="I7" s="165">
        <v>105</v>
      </c>
      <c r="J7" s="165">
        <v>115</v>
      </c>
      <c r="K7" s="50">
        <v>80</v>
      </c>
      <c r="L7" s="50">
        <v>85</v>
      </c>
      <c r="M7" s="50">
        <v>95</v>
      </c>
      <c r="N7" s="50">
        <v>100</v>
      </c>
      <c r="O7" s="50">
        <v>110</v>
      </c>
      <c r="P7" s="50">
        <v>120</v>
      </c>
      <c r="Q7" s="50">
        <v>130</v>
      </c>
      <c r="R7" s="166">
        <v>95</v>
      </c>
      <c r="S7" s="166">
        <v>105</v>
      </c>
      <c r="T7" s="166">
        <v>115</v>
      </c>
      <c r="U7" s="166">
        <v>125</v>
      </c>
      <c r="V7" s="166">
        <v>135</v>
      </c>
      <c r="W7" s="166">
        <v>145</v>
      </c>
      <c r="X7" s="166">
        <v>150</v>
      </c>
      <c r="Y7" s="167">
        <v>110</v>
      </c>
      <c r="Z7" s="167">
        <v>120</v>
      </c>
      <c r="AA7" s="167">
        <v>130</v>
      </c>
      <c r="AB7" s="167">
        <v>140</v>
      </c>
      <c r="AC7" s="167">
        <v>150</v>
      </c>
      <c r="AD7" s="167">
        <v>160</v>
      </c>
      <c r="AE7" s="167">
        <v>170</v>
      </c>
      <c r="AF7" s="52">
        <v>105</v>
      </c>
      <c r="AG7" s="52">
        <v>110</v>
      </c>
      <c r="AH7" s="52">
        <v>130</v>
      </c>
      <c r="AI7" s="52">
        <v>150</v>
      </c>
      <c r="AJ7" s="52">
        <v>170</v>
      </c>
      <c r="AK7" s="52">
        <v>185</v>
      </c>
      <c r="AL7" s="52">
        <v>200</v>
      </c>
      <c r="AM7" s="52">
        <v>210</v>
      </c>
      <c r="AN7" s="52">
        <v>220</v>
      </c>
      <c r="AO7" s="52">
        <v>120</v>
      </c>
      <c r="AP7" s="52">
        <v>145</v>
      </c>
      <c r="AQ7" s="52">
        <v>170</v>
      </c>
      <c r="AR7" s="52">
        <v>190</v>
      </c>
      <c r="AS7" s="52">
        <v>200</v>
      </c>
      <c r="AT7" s="52">
        <v>220</v>
      </c>
      <c r="AU7" s="52">
        <v>225</v>
      </c>
      <c r="AV7" s="52">
        <v>235</v>
      </c>
      <c r="AW7" s="52">
        <v>170</v>
      </c>
      <c r="AX7" s="52">
        <v>190</v>
      </c>
      <c r="AY7" s="52">
        <v>220</v>
      </c>
      <c r="AZ7" s="52">
        <v>240</v>
      </c>
      <c r="BA7" s="52">
        <v>250</v>
      </c>
      <c r="BB7" s="52">
        <v>260</v>
      </c>
      <c r="BC7" s="52">
        <v>270</v>
      </c>
      <c r="BD7" s="52">
        <v>280</v>
      </c>
      <c r="BE7" s="52">
        <v>190</v>
      </c>
      <c r="BF7" s="52">
        <v>210</v>
      </c>
      <c r="BG7" s="52">
        <v>240</v>
      </c>
      <c r="BH7" s="52">
        <v>265</v>
      </c>
      <c r="BI7" s="52">
        <v>280</v>
      </c>
      <c r="BJ7" s="52">
        <v>290</v>
      </c>
      <c r="BK7" s="52">
        <v>300</v>
      </c>
      <c r="BL7" s="52">
        <v>310</v>
      </c>
    </row>
    <row r="8" spans="1:64" x14ac:dyDescent="0.2">
      <c r="B8" t="s">
        <v>64</v>
      </c>
      <c r="C8" s="165">
        <v>70</v>
      </c>
      <c r="D8" s="165">
        <v>80</v>
      </c>
      <c r="E8" s="165">
        <v>85</v>
      </c>
      <c r="F8" s="165">
        <v>95</v>
      </c>
      <c r="G8" s="165">
        <v>100</v>
      </c>
      <c r="H8" s="165">
        <v>110</v>
      </c>
      <c r="I8" s="165">
        <v>120</v>
      </c>
      <c r="J8" s="165">
        <v>130</v>
      </c>
      <c r="K8" s="50">
        <v>90</v>
      </c>
      <c r="L8" s="50">
        <v>95</v>
      </c>
      <c r="M8" s="50">
        <v>105</v>
      </c>
      <c r="N8" s="50">
        <v>115</v>
      </c>
      <c r="O8" s="50">
        <v>125</v>
      </c>
      <c r="P8" s="50">
        <v>135</v>
      </c>
      <c r="Q8" s="50">
        <v>145</v>
      </c>
      <c r="R8" s="166">
        <v>110</v>
      </c>
      <c r="S8" s="166">
        <v>120</v>
      </c>
      <c r="T8" s="166">
        <v>130</v>
      </c>
      <c r="U8" s="166">
        <v>140</v>
      </c>
      <c r="V8" s="166">
        <v>150</v>
      </c>
      <c r="W8" s="166">
        <v>160</v>
      </c>
      <c r="X8" s="166">
        <v>170</v>
      </c>
      <c r="Y8" s="167">
        <v>125</v>
      </c>
      <c r="Z8" s="167">
        <v>140</v>
      </c>
      <c r="AA8" s="167">
        <v>150</v>
      </c>
      <c r="AB8" s="167">
        <v>160</v>
      </c>
      <c r="AC8" s="167">
        <v>170</v>
      </c>
      <c r="AD8" s="167">
        <v>180</v>
      </c>
      <c r="AE8" s="167">
        <v>190</v>
      </c>
      <c r="AF8" s="52">
        <v>115</v>
      </c>
      <c r="AG8" s="52">
        <v>120</v>
      </c>
      <c r="AH8" s="52">
        <v>145</v>
      </c>
      <c r="AI8" s="52">
        <v>170</v>
      </c>
      <c r="AJ8" s="52">
        <v>190</v>
      </c>
      <c r="AK8" s="52">
        <v>200</v>
      </c>
      <c r="AL8" s="52">
        <v>220</v>
      </c>
      <c r="AM8" s="52">
        <v>225</v>
      </c>
      <c r="AN8" s="52">
        <v>235</v>
      </c>
      <c r="AO8" s="52">
        <v>135</v>
      </c>
      <c r="AP8" s="52">
        <v>170</v>
      </c>
      <c r="AQ8" s="52">
        <v>190</v>
      </c>
      <c r="AR8" s="52">
        <v>210</v>
      </c>
      <c r="AS8" s="52">
        <v>220</v>
      </c>
      <c r="AT8" s="52">
        <v>240</v>
      </c>
      <c r="AU8" s="52">
        <v>250</v>
      </c>
      <c r="AV8" s="52">
        <v>260</v>
      </c>
      <c r="AW8" s="52">
        <v>190</v>
      </c>
      <c r="AX8" s="52">
        <v>210</v>
      </c>
      <c r="AY8" s="52">
        <v>240</v>
      </c>
      <c r="AZ8" s="52">
        <v>260</v>
      </c>
      <c r="BA8" s="52">
        <v>280</v>
      </c>
      <c r="BB8" s="52">
        <v>290</v>
      </c>
      <c r="BC8" s="52">
        <v>300</v>
      </c>
      <c r="BD8" s="52">
        <v>310</v>
      </c>
      <c r="BE8" s="52">
        <v>210</v>
      </c>
      <c r="BF8" s="52">
        <v>230</v>
      </c>
      <c r="BG8" s="52">
        <v>260</v>
      </c>
      <c r="BH8" s="52">
        <v>285</v>
      </c>
      <c r="BI8" s="52">
        <v>300</v>
      </c>
      <c r="BJ8" s="52">
        <v>310</v>
      </c>
      <c r="BK8" s="52">
        <v>325</v>
      </c>
      <c r="BL8" s="52">
        <v>330</v>
      </c>
    </row>
    <row r="9" spans="1:64" x14ac:dyDescent="0.2">
      <c r="B9" t="s">
        <v>65</v>
      </c>
      <c r="C9" s="165">
        <v>80</v>
      </c>
      <c r="D9" s="165">
        <v>90</v>
      </c>
      <c r="E9" s="165">
        <v>95</v>
      </c>
      <c r="F9" s="165">
        <v>105</v>
      </c>
      <c r="G9" s="165">
        <v>115</v>
      </c>
      <c r="H9" s="165">
        <v>125</v>
      </c>
      <c r="I9" s="165">
        <v>135</v>
      </c>
      <c r="J9" s="165">
        <v>145</v>
      </c>
      <c r="K9" s="50">
        <v>100</v>
      </c>
      <c r="L9" s="50">
        <v>110</v>
      </c>
      <c r="M9" s="50">
        <v>120</v>
      </c>
      <c r="N9" s="50">
        <v>130</v>
      </c>
      <c r="O9" s="50">
        <v>140</v>
      </c>
      <c r="P9" s="50">
        <v>150</v>
      </c>
      <c r="Q9" s="50">
        <v>160</v>
      </c>
      <c r="R9" s="166">
        <v>125</v>
      </c>
      <c r="S9" s="166">
        <v>135</v>
      </c>
      <c r="T9" s="166">
        <v>150</v>
      </c>
      <c r="U9" s="166">
        <v>160</v>
      </c>
      <c r="V9" s="166">
        <v>170</v>
      </c>
      <c r="W9" s="166">
        <v>180</v>
      </c>
      <c r="X9" s="166">
        <v>190</v>
      </c>
      <c r="Y9" s="167">
        <v>140</v>
      </c>
      <c r="Z9" s="167">
        <v>160</v>
      </c>
      <c r="AA9" s="167">
        <v>170</v>
      </c>
      <c r="AB9" s="167">
        <v>180</v>
      </c>
      <c r="AC9" s="167">
        <v>190</v>
      </c>
      <c r="AD9" s="167">
        <v>195</v>
      </c>
      <c r="AE9" s="167">
        <v>210</v>
      </c>
      <c r="AF9" s="52">
        <v>130</v>
      </c>
      <c r="AG9" s="52">
        <v>135</v>
      </c>
      <c r="AH9" s="52">
        <v>170</v>
      </c>
      <c r="AI9" s="52">
        <v>190</v>
      </c>
      <c r="AJ9" s="52">
        <v>210</v>
      </c>
      <c r="AK9" s="52">
        <v>220</v>
      </c>
      <c r="AL9" s="52">
        <v>240</v>
      </c>
      <c r="AM9" s="52">
        <v>250</v>
      </c>
      <c r="AN9" s="52">
        <v>260</v>
      </c>
      <c r="AO9" s="52">
        <v>150</v>
      </c>
      <c r="AP9" s="52">
        <v>190</v>
      </c>
      <c r="AQ9" s="52">
        <v>210</v>
      </c>
      <c r="AR9" s="52">
        <v>230</v>
      </c>
      <c r="AS9" s="52">
        <v>250</v>
      </c>
      <c r="AT9" s="52">
        <v>260</v>
      </c>
      <c r="AU9" s="52">
        <v>280</v>
      </c>
      <c r="AV9" s="52">
        <v>280</v>
      </c>
      <c r="AW9" s="52">
        <v>210</v>
      </c>
      <c r="AX9" s="52">
        <v>230</v>
      </c>
      <c r="AY9" s="52">
        <v>250</v>
      </c>
      <c r="AZ9" s="52">
        <v>285</v>
      </c>
      <c r="BA9" s="52">
        <v>300</v>
      </c>
      <c r="BB9" s="52">
        <v>310</v>
      </c>
      <c r="BC9" s="52">
        <v>325</v>
      </c>
      <c r="BD9" s="52">
        <v>330</v>
      </c>
      <c r="BE9" s="52">
        <v>225</v>
      </c>
      <c r="BF9" s="52">
        <v>255</v>
      </c>
      <c r="BG9" s="52">
        <v>275</v>
      </c>
      <c r="BH9" s="52">
        <v>305</v>
      </c>
      <c r="BI9" s="52">
        <v>325</v>
      </c>
      <c r="BJ9" s="52">
        <v>330</v>
      </c>
      <c r="BK9" s="52">
        <v>345</v>
      </c>
      <c r="BL9" s="52">
        <v>355</v>
      </c>
    </row>
    <row r="10" spans="1:64" x14ac:dyDescent="0.2">
      <c r="B10" t="s">
        <v>48</v>
      </c>
      <c r="C10" s="50">
        <v>1000</v>
      </c>
      <c r="D10" s="50">
        <v>1000</v>
      </c>
      <c r="E10" s="50">
        <v>1000</v>
      </c>
      <c r="F10" s="50">
        <v>1000</v>
      </c>
      <c r="G10" s="50">
        <v>1000</v>
      </c>
      <c r="H10" s="50">
        <v>1000</v>
      </c>
      <c r="I10" s="50">
        <v>1000</v>
      </c>
      <c r="J10" s="50">
        <v>1000</v>
      </c>
      <c r="K10" s="50">
        <v>1000</v>
      </c>
      <c r="L10" s="50">
        <v>1000</v>
      </c>
      <c r="M10" s="50">
        <v>1000</v>
      </c>
      <c r="N10" s="50">
        <v>1000</v>
      </c>
      <c r="O10" s="50">
        <v>1000</v>
      </c>
      <c r="P10" s="50">
        <v>1000</v>
      </c>
      <c r="Q10" s="50">
        <v>1000</v>
      </c>
      <c r="R10" s="50">
        <v>1000</v>
      </c>
      <c r="S10" s="50">
        <v>1000</v>
      </c>
      <c r="T10" s="50">
        <v>1000</v>
      </c>
      <c r="U10" s="50">
        <v>1000</v>
      </c>
      <c r="V10" s="50">
        <v>1000</v>
      </c>
      <c r="W10" s="50">
        <v>1000</v>
      </c>
      <c r="X10" s="50">
        <v>1000</v>
      </c>
      <c r="Y10" s="167">
        <v>155</v>
      </c>
      <c r="Z10" s="167">
        <v>175</v>
      </c>
      <c r="AA10" s="167">
        <v>190</v>
      </c>
      <c r="AB10" s="167">
        <v>200</v>
      </c>
      <c r="AC10" s="167">
        <v>205</v>
      </c>
      <c r="AD10" s="167">
        <v>210</v>
      </c>
      <c r="AE10" s="167">
        <v>225</v>
      </c>
      <c r="AF10" s="50">
        <v>1000</v>
      </c>
      <c r="AG10" s="50">
        <v>1000</v>
      </c>
      <c r="AH10" s="50">
        <v>1000</v>
      </c>
      <c r="AI10" s="50">
        <v>1000</v>
      </c>
      <c r="AJ10" s="50">
        <v>1000</v>
      </c>
      <c r="AK10" s="50">
        <v>1000</v>
      </c>
      <c r="AL10" s="50">
        <v>10000</v>
      </c>
      <c r="AM10" s="50">
        <v>1000</v>
      </c>
      <c r="AN10" s="50">
        <v>1000</v>
      </c>
      <c r="AO10" s="50">
        <v>1000</v>
      </c>
      <c r="AP10" s="50">
        <v>1000</v>
      </c>
      <c r="AQ10" s="50">
        <v>1000</v>
      </c>
      <c r="AR10" s="50">
        <v>1000</v>
      </c>
      <c r="AS10" s="50">
        <v>1000</v>
      </c>
      <c r="AT10" s="50">
        <v>10000</v>
      </c>
      <c r="AU10" s="50">
        <v>1000</v>
      </c>
      <c r="AV10" s="50">
        <v>1000</v>
      </c>
      <c r="AW10" s="50">
        <v>1000</v>
      </c>
      <c r="AX10" s="50">
        <v>1000</v>
      </c>
      <c r="AY10" s="50">
        <v>1000</v>
      </c>
      <c r="AZ10" s="50">
        <v>10000</v>
      </c>
      <c r="BA10" s="50">
        <v>1000</v>
      </c>
      <c r="BB10" s="50">
        <v>1000</v>
      </c>
      <c r="BC10" s="50">
        <v>1000</v>
      </c>
      <c r="BD10" s="50">
        <v>10000</v>
      </c>
      <c r="BE10" s="52">
        <v>240</v>
      </c>
      <c r="BF10" s="52">
        <v>270</v>
      </c>
      <c r="BG10" s="52">
        <v>290</v>
      </c>
      <c r="BH10" s="52">
        <v>320</v>
      </c>
      <c r="BI10" s="52">
        <v>345</v>
      </c>
      <c r="BJ10" s="52">
        <v>355</v>
      </c>
      <c r="BK10" s="52">
        <v>365</v>
      </c>
      <c r="BL10" s="52">
        <v>375</v>
      </c>
    </row>
    <row r="11" spans="1:64" x14ac:dyDescent="0.2">
      <c r="B11" t="s">
        <v>49</v>
      </c>
      <c r="C11" t="s">
        <v>50</v>
      </c>
      <c r="D11" t="s">
        <v>50</v>
      </c>
      <c r="E11" t="s">
        <v>51</v>
      </c>
      <c r="F11" t="s">
        <v>52</v>
      </c>
      <c r="G11" s="2"/>
      <c r="H11" s="3" t="s">
        <v>49</v>
      </c>
      <c r="I11" s="3" t="s">
        <v>53</v>
      </c>
      <c r="J11" s="3" t="s">
        <v>53</v>
      </c>
      <c r="K11" s="3" t="s">
        <v>51</v>
      </c>
      <c r="L11" s="3" t="s">
        <v>52</v>
      </c>
      <c r="M11" s="3"/>
      <c r="N11" s="3"/>
      <c r="O11" s="3"/>
      <c r="P11" s="3"/>
      <c r="Q11" s="3"/>
      <c r="R11" s="3"/>
      <c r="S11" s="3"/>
      <c r="T11" s="3"/>
    </row>
    <row r="12" spans="1:64" x14ac:dyDescent="0.2">
      <c r="A12">
        <v>20.010000000000002</v>
      </c>
      <c r="B12" s="58" t="s">
        <v>66</v>
      </c>
      <c r="C12" s="49" t="s">
        <v>120</v>
      </c>
      <c r="D12" s="49" t="s">
        <v>94</v>
      </c>
      <c r="E12" t="s">
        <v>27</v>
      </c>
      <c r="F12" t="s">
        <v>35</v>
      </c>
      <c r="G12" s="2">
        <v>20.010000000000002</v>
      </c>
      <c r="H12" s="59" t="s">
        <v>66</v>
      </c>
      <c r="I12" s="47" t="s">
        <v>119</v>
      </c>
      <c r="J12" s="47" t="s">
        <v>79</v>
      </c>
      <c r="K12" s="3" t="s">
        <v>13</v>
      </c>
      <c r="L12" s="3" t="s">
        <v>20</v>
      </c>
      <c r="M12" s="3"/>
      <c r="N12" s="47"/>
      <c r="O12" s="47"/>
      <c r="P12" s="47"/>
      <c r="Q12" s="47"/>
      <c r="R12" s="47"/>
      <c r="S12" s="3"/>
      <c r="T12" s="3"/>
    </row>
    <row r="13" spans="1:64" x14ac:dyDescent="0.2">
      <c r="A13">
        <v>34.01</v>
      </c>
      <c r="B13" s="58" t="s">
        <v>66</v>
      </c>
      <c r="C13" s="49" t="s">
        <v>120</v>
      </c>
      <c r="D13" s="49" t="s">
        <v>94</v>
      </c>
      <c r="E13" t="s">
        <v>27</v>
      </c>
      <c r="F13" t="s">
        <v>35</v>
      </c>
      <c r="G13" s="2">
        <v>30.01</v>
      </c>
      <c r="H13" s="59" t="s">
        <v>66</v>
      </c>
      <c r="I13" s="47" t="s">
        <v>119</v>
      </c>
      <c r="J13" s="47" t="s">
        <v>79</v>
      </c>
      <c r="K13" s="3" t="s">
        <v>13</v>
      </c>
      <c r="L13" s="3" t="s">
        <v>20</v>
      </c>
      <c r="M13" s="3"/>
      <c r="N13" s="47"/>
      <c r="O13" s="47"/>
      <c r="P13" s="47"/>
      <c r="Q13" s="47"/>
      <c r="R13" s="47"/>
      <c r="S13" s="3"/>
      <c r="T13" s="3"/>
    </row>
    <row r="14" spans="1:64" x14ac:dyDescent="0.2">
      <c r="A14">
        <v>38.01</v>
      </c>
      <c r="B14" s="58" t="s">
        <v>66</v>
      </c>
      <c r="C14" s="49" t="s">
        <v>120</v>
      </c>
      <c r="D14" s="49" t="s">
        <v>94</v>
      </c>
      <c r="E14" t="s">
        <v>27</v>
      </c>
      <c r="F14" t="s">
        <v>35</v>
      </c>
      <c r="G14" s="4">
        <v>35.01</v>
      </c>
      <c r="H14" s="59" t="s">
        <v>66</v>
      </c>
      <c r="I14" s="47" t="s">
        <v>119</v>
      </c>
      <c r="J14" s="47" t="s">
        <v>79</v>
      </c>
      <c r="K14" s="3" t="s">
        <v>13</v>
      </c>
      <c r="L14" s="3" t="s">
        <v>20</v>
      </c>
      <c r="M14" s="3"/>
      <c r="N14" s="47"/>
      <c r="O14" s="47"/>
      <c r="P14" s="47"/>
      <c r="Q14" s="47"/>
      <c r="R14" s="47"/>
      <c r="S14" s="3"/>
      <c r="T14" s="3"/>
    </row>
    <row r="15" spans="1:64" x14ac:dyDescent="0.2">
      <c r="A15">
        <v>40.01</v>
      </c>
      <c r="B15" s="58" t="s">
        <v>66</v>
      </c>
      <c r="C15" s="49" t="s">
        <v>120</v>
      </c>
      <c r="D15" s="49" t="s">
        <v>94</v>
      </c>
      <c r="E15" t="s">
        <v>27</v>
      </c>
      <c r="F15" t="s">
        <v>35</v>
      </c>
      <c r="G15" s="5">
        <v>36.01</v>
      </c>
      <c r="H15" s="59" t="s">
        <v>66</v>
      </c>
      <c r="I15" s="47" t="s">
        <v>119</v>
      </c>
      <c r="J15" s="47" t="s">
        <v>79</v>
      </c>
      <c r="K15" s="1" t="s">
        <v>13</v>
      </c>
      <c r="L15" s="1" t="s">
        <v>20</v>
      </c>
      <c r="M15" s="1"/>
      <c r="N15" s="47"/>
      <c r="O15" s="47"/>
      <c r="P15" s="47"/>
      <c r="Q15" s="47"/>
      <c r="R15" s="47"/>
      <c r="S15" s="1"/>
      <c r="T15" s="1"/>
    </row>
    <row r="16" spans="1:64" x14ac:dyDescent="0.2">
      <c r="A16">
        <v>45.01</v>
      </c>
      <c r="B16" s="58" t="s">
        <v>66</v>
      </c>
      <c r="C16" s="49" t="s">
        <v>86</v>
      </c>
      <c r="D16" s="49" t="s">
        <v>94</v>
      </c>
      <c r="E16" t="s">
        <v>27</v>
      </c>
      <c r="F16" t="s">
        <v>35</v>
      </c>
      <c r="G16" s="5">
        <v>40.01</v>
      </c>
      <c r="H16" s="59" t="s">
        <v>66</v>
      </c>
      <c r="I16" s="47" t="s">
        <v>72</v>
      </c>
      <c r="J16" s="47" t="s">
        <v>79</v>
      </c>
      <c r="K16" s="1" t="s">
        <v>13</v>
      </c>
      <c r="L16" s="1" t="s">
        <v>20</v>
      </c>
      <c r="M16" s="1"/>
      <c r="N16" s="47"/>
      <c r="O16" s="47"/>
      <c r="P16" s="47"/>
      <c r="Q16" s="47"/>
      <c r="R16" s="47"/>
      <c r="S16" s="1"/>
      <c r="T16" s="1"/>
    </row>
    <row r="17" spans="1:34" x14ac:dyDescent="0.2">
      <c r="A17">
        <v>50.01</v>
      </c>
      <c r="B17" s="58" t="s">
        <v>66</v>
      </c>
      <c r="C17" s="49" t="s">
        <v>87</v>
      </c>
      <c r="D17" s="49" t="s">
        <v>95</v>
      </c>
      <c r="E17" t="s">
        <v>27</v>
      </c>
      <c r="F17" t="s">
        <v>35</v>
      </c>
      <c r="G17" s="5">
        <v>44.01</v>
      </c>
      <c r="H17" s="59" t="s">
        <v>66</v>
      </c>
      <c r="I17" s="48" t="s">
        <v>73</v>
      </c>
      <c r="J17" s="48" t="s">
        <v>80</v>
      </c>
      <c r="K17" s="1" t="s">
        <v>13</v>
      </c>
      <c r="L17" s="1" t="s">
        <v>20</v>
      </c>
      <c r="M17" s="1"/>
      <c r="N17" s="48"/>
      <c r="O17" s="48"/>
      <c r="P17" s="48"/>
      <c r="Q17" s="48"/>
      <c r="R17" s="48"/>
      <c r="S17" s="1"/>
      <c r="T17" s="1"/>
    </row>
    <row r="18" spans="1:34" x14ac:dyDescent="0.2">
      <c r="A18">
        <v>52.05</v>
      </c>
      <c r="B18" s="58" t="s">
        <v>66</v>
      </c>
      <c r="C18" s="49" t="s">
        <v>87</v>
      </c>
      <c r="D18" s="49" t="s">
        <v>95</v>
      </c>
      <c r="E18" t="s">
        <v>27</v>
      </c>
      <c r="F18" t="s">
        <v>35</v>
      </c>
      <c r="G18" s="5">
        <v>48.01</v>
      </c>
      <c r="H18" s="59" t="s">
        <v>66</v>
      </c>
      <c r="I18" s="48" t="s">
        <v>74</v>
      </c>
      <c r="J18" s="48" t="s">
        <v>81</v>
      </c>
      <c r="K18" s="1" t="s">
        <v>14</v>
      </c>
      <c r="L18" s="1" t="s">
        <v>21</v>
      </c>
      <c r="M18" s="1"/>
      <c r="N18" s="48"/>
      <c r="O18" s="48"/>
      <c r="P18" s="48"/>
      <c r="Q18" s="48"/>
      <c r="R18" s="48"/>
      <c r="S18" s="1"/>
      <c r="T18" s="1"/>
    </row>
    <row r="19" spans="1:34" x14ac:dyDescent="0.2">
      <c r="A19">
        <v>56.01</v>
      </c>
      <c r="B19" s="58" t="s">
        <v>66</v>
      </c>
      <c r="C19" s="49" t="s">
        <v>88</v>
      </c>
      <c r="D19" s="49" t="s">
        <v>96</v>
      </c>
      <c r="E19" t="s">
        <v>28</v>
      </c>
      <c r="F19" t="s">
        <v>36</v>
      </c>
      <c r="G19" s="5">
        <v>53.01</v>
      </c>
      <c r="H19" s="59" t="s">
        <v>66</v>
      </c>
      <c r="I19" s="48" t="s">
        <v>75</v>
      </c>
      <c r="J19" s="48" t="s">
        <v>82</v>
      </c>
      <c r="K19" s="1" t="s">
        <v>15</v>
      </c>
      <c r="L19" s="1" t="s">
        <v>22</v>
      </c>
      <c r="M19" s="1"/>
      <c r="N19" s="48"/>
      <c r="O19" s="48"/>
      <c r="P19" s="48"/>
      <c r="Q19" s="48"/>
      <c r="R19" s="48"/>
      <c r="S19" s="1"/>
      <c r="T19" s="1"/>
    </row>
    <row r="20" spans="1:34" x14ac:dyDescent="0.2">
      <c r="A20">
        <v>62.01</v>
      </c>
      <c r="B20" s="58" t="s">
        <v>66</v>
      </c>
      <c r="C20" s="49" t="s">
        <v>89</v>
      </c>
      <c r="D20" s="49" t="s">
        <v>97</v>
      </c>
      <c r="E20" t="s">
        <v>29</v>
      </c>
      <c r="F20" t="s">
        <v>37</v>
      </c>
      <c r="G20" s="5">
        <v>58.01</v>
      </c>
      <c r="H20" s="59" t="s">
        <v>66</v>
      </c>
      <c r="I20" s="48" t="s">
        <v>76</v>
      </c>
      <c r="J20" s="48" t="s">
        <v>83</v>
      </c>
      <c r="K20" s="1" t="s">
        <v>16</v>
      </c>
      <c r="L20" s="1" t="s">
        <v>23</v>
      </c>
      <c r="M20" s="1"/>
      <c r="N20" s="48"/>
      <c r="O20" s="48"/>
      <c r="P20" s="48"/>
      <c r="Q20" s="48"/>
      <c r="R20" s="48"/>
      <c r="S20" s="1"/>
      <c r="T20" s="1"/>
    </row>
    <row r="21" spans="1:34" x14ac:dyDescent="0.2">
      <c r="A21">
        <v>69.010000000000005</v>
      </c>
      <c r="B21" s="58" t="s">
        <v>66</v>
      </c>
      <c r="C21" s="49" t="s">
        <v>90</v>
      </c>
      <c r="D21" s="49" t="s">
        <v>98</v>
      </c>
      <c r="E21" t="s">
        <v>30</v>
      </c>
      <c r="F21" t="s">
        <v>38</v>
      </c>
      <c r="G21" s="5">
        <v>63.01</v>
      </c>
      <c r="H21" s="59" t="s">
        <v>66</v>
      </c>
      <c r="I21" s="48" t="s">
        <v>77</v>
      </c>
      <c r="J21" s="48" t="s">
        <v>84</v>
      </c>
      <c r="K21" s="1" t="s">
        <v>17</v>
      </c>
      <c r="L21" s="1" t="s">
        <v>24</v>
      </c>
      <c r="M21" s="1"/>
      <c r="N21" s="48"/>
      <c r="O21" s="48"/>
      <c r="P21" s="48"/>
      <c r="Q21" s="48"/>
      <c r="R21" s="48"/>
      <c r="S21" s="1"/>
      <c r="T21" s="1"/>
    </row>
    <row r="22" spans="1:34" x14ac:dyDescent="0.2">
      <c r="A22">
        <v>77.010000000000005</v>
      </c>
      <c r="B22" s="58" t="s">
        <v>66</v>
      </c>
      <c r="C22" s="49" t="s">
        <v>91</v>
      </c>
      <c r="D22" s="49" t="s">
        <v>99</v>
      </c>
      <c r="E22" t="s">
        <v>31</v>
      </c>
      <c r="F22" t="s">
        <v>39</v>
      </c>
      <c r="G22" s="5">
        <v>69.010000000000005</v>
      </c>
      <c r="H22" s="59" t="s">
        <v>66</v>
      </c>
      <c r="I22" s="48" t="s">
        <v>78</v>
      </c>
      <c r="J22" s="48" t="s">
        <v>85</v>
      </c>
      <c r="K22" s="1" t="s">
        <v>18</v>
      </c>
      <c r="L22" s="1" t="s">
        <v>25</v>
      </c>
      <c r="M22" s="1"/>
      <c r="N22" s="48"/>
      <c r="O22" s="48"/>
      <c r="P22" s="48"/>
      <c r="Q22" s="48"/>
      <c r="R22" s="48"/>
      <c r="S22" s="1"/>
      <c r="T22" s="1"/>
    </row>
    <row r="23" spans="1:34" x14ac:dyDescent="0.2">
      <c r="A23">
        <v>85.01</v>
      </c>
      <c r="B23" s="58" t="s">
        <v>66</v>
      </c>
      <c r="C23" s="49" t="s">
        <v>92</v>
      </c>
      <c r="D23" s="49" t="s">
        <v>100</v>
      </c>
      <c r="E23" t="s">
        <v>32</v>
      </c>
      <c r="F23" t="s">
        <v>40</v>
      </c>
      <c r="G23" s="5">
        <v>75.010000000000005</v>
      </c>
      <c r="H23" s="59" t="s">
        <v>66</v>
      </c>
      <c r="I23" s="48" t="s">
        <v>78</v>
      </c>
      <c r="J23" s="48" t="s">
        <v>85</v>
      </c>
      <c r="K23" s="1" t="s">
        <v>19</v>
      </c>
      <c r="L23" s="1" t="s">
        <v>26</v>
      </c>
      <c r="M23" s="1"/>
      <c r="N23" s="48"/>
      <c r="O23" s="48"/>
      <c r="P23" s="48"/>
      <c r="Q23" s="48"/>
      <c r="R23" s="48"/>
      <c r="S23" s="1"/>
      <c r="T23" s="1"/>
    </row>
    <row r="24" spans="1:34" x14ac:dyDescent="0.2">
      <c r="A24">
        <v>94.01</v>
      </c>
      <c r="B24" s="58" t="s">
        <v>66</v>
      </c>
      <c r="C24" s="49" t="s">
        <v>93</v>
      </c>
      <c r="D24" s="49" t="s">
        <v>101</v>
      </c>
      <c r="E24" t="s">
        <v>33</v>
      </c>
      <c r="F24" t="s">
        <v>41</v>
      </c>
      <c r="G24">
        <v>110</v>
      </c>
      <c r="H24" s="59" t="s">
        <v>66</v>
      </c>
      <c r="I24" s="48" t="s">
        <v>78</v>
      </c>
      <c r="J24" s="48" t="s">
        <v>85</v>
      </c>
      <c r="K24" s="1" t="s">
        <v>19</v>
      </c>
      <c r="L24" s="1" t="s">
        <v>26</v>
      </c>
      <c r="M24" s="1"/>
      <c r="N24" s="48"/>
      <c r="O24" s="48"/>
      <c r="P24" s="48"/>
      <c r="Q24" s="48"/>
      <c r="R24" s="48"/>
      <c r="S24" s="1"/>
      <c r="T24" s="1"/>
    </row>
    <row r="25" spans="1:34" x14ac:dyDescent="0.2">
      <c r="A25">
        <v>105.01</v>
      </c>
      <c r="B25" s="58" t="s">
        <v>66</v>
      </c>
      <c r="C25" s="49" t="s">
        <v>93</v>
      </c>
      <c r="D25" s="49" t="s">
        <v>101</v>
      </c>
      <c r="E25" t="s">
        <v>34</v>
      </c>
      <c r="F25" t="s">
        <v>42</v>
      </c>
      <c r="G25">
        <v>140</v>
      </c>
      <c r="H25" s="59" t="s">
        <v>66</v>
      </c>
      <c r="I25" s="48" t="s">
        <v>78</v>
      </c>
      <c r="J25" s="48" t="s">
        <v>85</v>
      </c>
      <c r="K25" s="1" t="s">
        <v>19</v>
      </c>
      <c r="L25" s="1" t="s">
        <v>26</v>
      </c>
      <c r="M25" s="1"/>
      <c r="N25" s="48"/>
      <c r="O25" s="48"/>
      <c r="P25" s="48"/>
      <c r="Q25" s="48"/>
      <c r="R25" s="48"/>
      <c r="S25" s="1"/>
      <c r="T25" s="1"/>
    </row>
    <row r="26" spans="1:34" x14ac:dyDescent="0.2">
      <c r="A26">
        <v>110</v>
      </c>
      <c r="B26" s="58" t="s">
        <v>66</v>
      </c>
      <c r="C26" s="49" t="s">
        <v>93</v>
      </c>
      <c r="D26" s="49" t="s">
        <v>101</v>
      </c>
      <c r="E26" t="s">
        <v>34</v>
      </c>
      <c r="F26" t="s">
        <v>42</v>
      </c>
    </row>
    <row r="27" spans="1:34" x14ac:dyDescent="0.2">
      <c r="A27">
        <v>120</v>
      </c>
      <c r="B27" s="58" t="s">
        <v>66</v>
      </c>
      <c r="C27" s="49" t="s">
        <v>93</v>
      </c>
      <c r="D27" s="49" t="s">
        <v>101</v>
      </c>
      <c r="E27" t="s">
        <v>34</v>
      </c>
      <c r="F27" t="s">
        <v>42</v>
      </c>
    </row>
    <row r="28" spans="1:34" x14ac:dyDescent="0.2">
      <c r="A28">
        <v>130</v>
      </c>
      <c r="B28" s="58" t="s">
        <v>66</v>
      </c>
      <c r="C28" s="49" t="s">
        <v>93</v>
      </c>
      <c r="D28" s="49" t="s">
        <v>101</v>
      </c>
      <c r="E28" t="s">
        <v>34</v>
      </c>
      <c r="F28" t="s">
        <v>42</v>
      </c>
    </row>
    <row r="29" spans="1:34" x14ac:dyDescent="0.2">
      <c r="A29">
        <v>140</v>
      </c>
      <c r="B29" s="58" t="s">
        <v>66</v>
      </c>
      <c r="C29" s="49" t="s">
        <v>93</v>
      </c>
      <c r="D29" s="49" t="s">
        <v>101</v>
      </c>
      <c r="E29" t="s">
        <v>34</v>
      </c>
      <c r="F29" t="s">
        <v>42</v>
      </c>
      <c r="AH29" s="49" t="s">
        <v>12</v>
      </c>
    </row>
  </sheetData>
  <sheetProtection formatCells="0" formatColumns="0"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50"/>
    <pageSetUpPr fitToPage="1"/>
  </sheetPr>
  <dimension ref="A1:BC1720"/>
  <sheetViews>
    <sheetView tabSelected="1" topLeftCell="E1" zoomScale="70" zoomScaleNormal="70" zoomScaleSheetLayoutView="86" workbookViewId="0">
      <selection activeCell="U16" sqref="U16"/>
    </sheetView>
  </sheetViews>
  <sheetFormatPr baseColWidth="10" defaultRowHeight="12.75" x14ac:dyDescent="0.2"/>
  <cols>
    <col min="1" max="1" width="7.5703125" style="20" hidden="1" customWidth="1"/>
    <col min="2" max="2" width="6.5703125" style="20" hidden="1" customWidth="1"/>
    <col min="3" max="3" width="6.28515625" style="20" hidden="1" customWidth="1"/>
    <col min="4" max="4" width="6.28515625" style="57" hidden="1" customWidth="1"/>
    <col min="5" max="5" width="12.85546875" style="20" customWidth="1"/>
    <col min="6" max="6" width="28.28515625" style="21" customWidth="1"/>
    <col min="7" max="7" width="19.7109375" style="21" customWidth="1"/>
    <col min="8" max="8" width="12.5703125" style="21" customWidth="1"/>
    <col min="9" max="9" width="11" style="21" customWidth="1"/>
    <col min="10" max="10" width="27.28515625" style="22" hidden="1" customWidth="1"/>
    <col min="11" max="11" width="5.7109375" style="21" customWidth="1"/>
    <col min="12" max="14" width="8.7109375" style="21" customWidth="1"/>
    <col min="15" max="15" width="9.140625" style="21" customWidth="1"/>
    <col min="16" max="18" width="8.7109375" style="21" customWidth="1"/>
    <col min="19" max="19" width="7.7109375" style="21" customWidth="1"/>
    <col min="20" max="20" width="11.28515625" style="21" customWidth="1"/>
    <col min="21" max="21" width="8.85546875" style="21" customWidth="1"/>
    <col min="22" max="22" width="7.85546875" style="21" customWidth="1"/>
    <col min="23" max="23" width="6.85546875" style="23" customWidth="1"/>
    <col min="24" max="24" width="8.85546875" style="22" customWidth="1"/>
    <col min="25" max="25" width="9.7109375" style="21" bestFit="1" customWidth="1"/>
    <col min="26" max="26" width="8.85546875" style="174" hidden="1" customWidth="1"/>
    <col min="27" max="27" width="8.85546875" style="21" hidden="1" customWidth="1"/>
    <col min="28" max="44" width="18.28515625" style="21" hidden="1" customWidth="1"/>
    <col min="45" max="53" width="11.42578125" style="21" hidden="1" customWidth="1"/>
    <col min="54" max="64" width="11.42578125" style="21" customWidth="1"/>
    <col min="65" max="16384" width="11.42578125" style="21"/>
  </cols>
  <sheetData>
    <row r="1" spans="1:54" s="61" customFormat="1" ht="36.75" thickBot="1" x14ac:dyDescent="0.25">
      <c r="E1" s="186" t="s">
        <v>121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69"/>
      <c r="AA1" s="20"/>
    </row>
    <row r="2" spans="1:54" s="61" customFormat="1" ht="39" customHeight="1" thickBot="1" x14ac:dyDescent="0.25">
      <c r="E2" s="62"/>
      <c r="F2" s="62"/>
      <c r="G2" s="62"/>
      <c r="H2" s="62"/>
      <c r="I2" s="62"/>
      <c r="J2" s="62"/>
      <c r="K2" s="62"/>
      <c r="L2" s="62"/>
      <c r="M2" s="63" t="s">
        <v>12</v>
      </c>
      <c r="N2" s="62"/>
      <c r="O2" s="62"/>
      <c r="P2" s="128"/>
      <c r="Q2" s="128"/>
      <c r="R2" s="117"/>
      <c r="S2" s="118" t="s">
        <v>104</v>
      </c>
      <c r="T2" s="161" t="s">
        <v>12</v>
      </c>
      <c r="U2" s="62"/>
      <c r="V2" s="64" t="s">
        <v>12</v>
      </c>
      <c r="W2" s="64"/>
      <c r="X2" s="62"/>
      <c r="Y2" s="62"/>
      <c r="Z2" s="169"/>
      <c r="AA2" s="20"/>
    </row>
    <row r="3" spans="1:54" s="61" customFormat="1" ht="36.75" thickBot="1" x14ac:dyDescent="0.25">
      <c r="E3" s="147"/>
      <c r="F3" s="147"/>
      <c r="G3" s="164" t="s">
        <v>105</v>
      </c>
      <c r="H3" s="151"/>
      <c r="I3" s="151"/>
      <c r="J3" s="65"/>
      <c r="K3" s="65"/>
      <c r="L3" s="66"/>
      <c r="M3" s="152" t="s">
        <v>106</v>
      </c>
      <c r="N3" s="190"/>
      <c r="O3" s="190"/>
      <c r="P3" s="190"/>
      <c r="Q3" s="190"/>
      <c r="R3" s="190"/>
      <c r="S3" s="190"/>
      <c r="T3" s="187" t="s">
        <v>55</v>
      </c>
      <c r="U3" s="187"/>
      <c r="V3" s="188" t="s">
        <v>12</v>
      </c>
      <c r="W3" s="189"/>
      <c r="X3" s="189"/>
      <c r="Y3" s="67"/>
      <c r="Z3" s="169"/>
      <c r="AA3" s="20"/>
    </row>
    <row r="4" spans="1:54" s="61" customFormat="1" ht="27.75" thickTop="1" thickBot="1" x14ac:dyDescent="0.25">
      <c r="E4" s="68" t="s">
        <v>107</v>
      </c>
      <c r="F4" s="69" t="s">
        <v>12</v>
      </c>
      <c r="G4" s="69"/>
      <c r="H4" s="70"/>
      <c r="I4" s="71"/>
      <c r="J4" s="71"/>
      <c r="K4" s="72" t="s">
        <v>12</v>
      </c>
      <c r="L4" s="70"/>
      <c r="M4" s="73"/>
      <c r="N4" s="73"/>
      <c r="O4" s="73"/>
      <c r="P4" s="73"/>
      <c r="Q4" s="74"/>
      <c r="R4" s="74"/>
      <c r="S4" s="74"/>
      <c r="T4" s="74"/>
      <c r="U4" s="74"/>
      <c r="V4" s="75"/>
      <c r="W4" s="75"/>
      <c r="X4" s="76" t="s">
        <v>12</v>
      </c>
      <c r="Y4" s="77"/>
      <c r="Z4" s="169"/>
      <c r="AA4" s="20"/>
    </row>
    <row r="5" spans="1:54" s="9" customFormat="1" ht="13.5" customHeight="1" thickTop="1" thickBot="1" x14ac:dyDescent="0.25">
      <c r="A5" s="78" t="s">
        <v>54</v>
      </c>
      <c r="B5" s="79" t="s">
        <v>71</v>
      </c>
      <c r="C5" s="80" t="s">
        <v>0</v>
      </c>
      <c r="D5" s="119" t="s">
        <v>70</v>
      </c>
      <c r="E5" s="129" t="s">
        <v>1</v>
      </c>
      <c r="F5" s="130" t="s">
        <v>3</v>
      </c>
      <c r="G5" s="130" t="s">
        <v>4</v>
      </c>
      <c r="H5" s="130" t="s">
        <v>69</v>
      </c>
      <c r="I5" s="130" t="s">
        <v>6</v>
      </c>
      <c r="J5" s="131" t="s">
        <v>5</v>
      </c>
      <c r="K5" s="130" t="s">
        <v>2</v>
      </c>
      <c r="L5" s="130">
        <v>1</v>
      </c>
      <c r="M5" s="130">
        <v>2</v>
      </c>
      <c r="N5" s="130">
        <v>3</v>
      </c>
      <c r="O5" s="130" t="s">
        <v>7</v>
      </c>
      <c r="P5" s="130">
        <v>1</v>
      </c>
      <c r="Q5" s="130">
        <v>2</v>
      </c>
      <c r="R5" s="130">
        <v>3</v>
      </c>
      <c r="S5" s="130" t="s">
        <v>8</v>
      </c>
      <c r="T5" s="130" t="s">
        <v>9</v>
      </c>
      <c r="U5" s="132" t="s">
        <v>110</v>
      </c>
      <c r="V5" s="181" t="s">
        <v>67</v>
      </c>
      <c r="W5" s="182"/>
      <c r="X5" s="130" t="s">
        <v>11</v>
      </c>
      <c r="Y5" s="133" t="s">
        <v>10</v>
      </c>
      <c r="Z5" s="170"/>
      <c r="AA5" s="24" t="s">
        <v>12</v>
      </c>
      <c r="AB5" s="24" t="s">
        <v>103</v>
      </c>
      <c r="AC5" s="24" t="s">
        <v>56</v>
      </c>
      <c r="AD5" s="24" t="s">
        <v>57</v>
      </c>
      <c r="AE5" s="24" t="s">
        <v>58</v>
      </c>
      <c r="AF5" s="24" t="s">
        <v>59</v>
      </c>
      <c r="AG5" s="24" t="s">
        <v>60</v>
      </c>
      <c r="AH5" s="24" t="s">
        <v>61</v>
      </c>
      <c r="AI5" s="24" t="s">
        <v>62</v>
      </c>
      <c r="AJ5" s="24" t="s">
        <v>63</v>
      </c>
    </row>
    <row r="6" spans="1:54" s="11" customFormat="1" ht="21" x14ac:dyDescent="0.2">
      <c r="A6" s="10" t="s">
        <v>68</v>
      </c>
      <c r="B6" s="25"/>
      <c r="C6" s="26"/>
      <c r="D6" s="120"/>
      <c r="E6" s="123"/>
      <c r="F6" s="27"/>
      <c r="G6" s="27"/>
      <c r="H6" s="175">
        <v>1996</v>
      </c>
      <c r="I6" s="33">
        <v>75</v>
      </c>
      <c r="J6" s="28" t="str">
        <f>F4</f>
        <v xml:space="preserve"> </v>
      </c>
      <c r="K6" s="38"/>
      <c r="L6" s="34">
        <v>-80</v>
      </c>
      <c r="M6" s="34">
        <v>-80</v>
      </c>
      <c r="N6" s="34">
        <v>-80</v>
      </c>
      <c r="O6" s="153">
        <f>IF(H6="","",IF(MAXA(L6:N6)&lt;=0,0,MAXA(L6:N6)))</f>
        <v>0</v>
      </c>
      <c r="P6" s="34">
        <v>100</v>
      </c>
      <c r="Q6" s="34"/>
      <c r="R6" s="34"/>
      <c r="S6" s="153">
        <f>IF(H6="","",IF(MAXA(P6:R6)&lt;=0,0,MAXA(P6:R6)))</f>
        <v>100</v>
      </c>
      <c r="T6" s="154">
        <f>IF(I6="","",O6+S6)</f>
        <v>100</v>
      </c>
      <c r="U6" s="155">
        <f>T6-I6*2</f>
        <v>-50</v>
      </c>
      <c r="V6" s="156" t="str">
        <f>IF(H6="","",AQ6)</f>
        <v xml:space="preserve">DEB </v>
      </c>
      <c r="W6" s="157">
        <f>IF(AJ6&gt;=0,AJ6,IF(AI6&gt;=0,AI6,IF(AH6&gt;=0,AH6,IF(AG6&gt;=0,AG6,IF(AF6&gt;=0,AF6,IF(AE6&gt;=0,AE6,IF(AD6&gt;=0,AD6,IF(AC6&gt;=0,AC6,AB6))))))))</f>
        <v>-50</v>
      </c>
      <c r="X6" s="42" t="str">
        <f>IF(I6="","",IF(A6="H",IF(OR(H6="SEN",H6&lt;1997),VLOOKUP(I6,Feuil1!$A$11:$G$29,6),IF(AND(H6&gt;1996,H6&lt;2000),VLOOKUP(I6,Feuil1!$A$11:$G$29,5),IF(AND(H6&gt;1999,H6&lt;2002),VLOOKUP(I6,Feuil1!$A$11:$G$29,4),IF(AND(H6&gt;2001,H6&lt;2004),VLOOKUP(I6,Feuil1!$A$11:$G$29,3),VLOOKUP(I6,Feuil1!$A$11:$G$29,2))))),IF(OR(H6="SEN",H6&lt;1997),VLOOKUP(I6,Feuil1!$G$11:$L$25,6),IF(AND(H6&gt;1996,H6&lt;2000),VLOOKUP(I6,Feuil1!$G$11:$L$25,5),IF(AND(H6&gt;1999,H6&lt;2002),VLOOKUP(I6,Feuil1!$G$11:$L$25,4),IF(AND(H6&gt;2001,H6&lt;2004),VLOOKUP(I6,Feuil1!$G$11:$L$25,3),VLOOKUP(I6,Feuil1!$G$11:$L$25,2)))))))</f>
        <v>S77</v>
      </c>
      <c r="Y6" s="158">
        <f>IF(I6="","",IF(A6="H",10^(0.794358141*LOG(I6/174.393)^2)*T6,IF(A6="F",10^(0.89726074*LOG(I6/148.026)^2)*T6,"")))</f>
        <v>127.84425484161912</v>
      </c>
      <c r="Z6" s="171"/>
      <c r="AA6" s="51" t="s">
        <v>12</v>
      </c>
      <c r="AB6" s="6">
        <f>T6-HLOOKUP(X6,Feuil1!$C$1:$BL$10,2,FALSE)</f>
        <v>-50</v>
      </c>
      <c r="AC6" s="6">
        <f>T6-HLOOKUP(X6,Feuil1!$C$1:$BL$10,3,FALSE)</f>
        <v>-70</v>
      </c>
      <c r="AD6" s="6">
        <f>T6-HLOOKUP(X6,Feuil1!$C$1:$BL$10,4,FALSE)</f>
        <v>-90</v>
      </c>
      <c r="AE6" s="6">
        <f>T6-HLOOKUP(X6,Feuil1!$C$1:$BL$10,5,FALSE)</f>
        <v>-110</v>
      </c>
      <c r="AF6" s="6">
        <f>T6-HLOOKUP(X6,Feuil1!$C$1:$BL$10,6,FALSE)</f>
        <v>-140</v>
      </c>
      <c r="AG6" s="6">
        <f>T6-HLOOKUP(X6,Feuil1!$C$1:$BL$10,7,FALSE)</f>
        <v>-165</v>
      </c>
      <c r="AH6" s="6">
        <f>T6-HLOOKUP(X6,Feuil1!$C$1:$BL$10,8,FALSE)</f>
        <v>-185</v>
      </c>
      <c r="AI6" s="6">
        <f>T6-HLOOKUP(X6,Feuil1!$C$1:$BL$10,9,FALSE)</f>
        <v>-205</v>
      </c>
      <c r="AJ6" s="6">
        <f>T6-HLOOKUP(X6,Feuil1!$C$1:$BL$10,10,FALSE)</f>
        <v>-220</v>
      </c>
      <c r="AQ6" s="11" t="str">
        <f>IF(AJ6&gt;=0,$AJ$5,IF(AI6&gt;=0,$AI$5,IF(AH6&gt;=0,$AH$5,IF(AG6&gt;=0,$AG$5,IF(AF6&gt;=0,$AF$5,IF(AE6&gt;=0,$AE$5,IF(AD6&gt;=0,$AD$5,IF(AC6&gt;=0,$AC$5,$AB$5))))))))</f>
        <v xml:space="preserve">DEB </v>
      </c>
    </row>
    <row r="7" spans="1:54" s="11" customFormat="1" ht="21" x14ac:dyDescent="0.2">
      <c r="A7" s="10" t="s">
        <v>68</v>
      </c>
      <c r="B7" s="29"/>
      <c r="C7" s="30"/>
      <c r="D7" s="121"/>
      <c r="E7" s="124"/>
      <c r="F7" s="31"/>
      <c r="G7" s="31"/>
      <c r="H7" s="176">
        <v>1999</v>
      </c>
      <c r="I7" s="35">
        <v>75</v>
      </c>
      <c r="J7" s="32" t="str">
        <f>F4</f>
        <v xml:space="preserve"> </v>
      </c>
      <c r="K7" s="39"/>
      <c r="L7" s="36">
        <v>50</v>
      </c>
      <c r="M7" s="36"/>
      <c r="N7" s="36"/>
      <c r="O7" s="40">
        <f t="shared" ref="O7:O10" si="0">IF(H7="","",IF(MAXA(L7:N7)&lt;=0,0,MAXA(L7:N7)))</f>
        <v>50</v>
      </c>
      <c r="P7" s="36">
        <v>65</v>
      </c>
      <c r="Q7" s="36"/>
      <c r="R7" s="36"/>
      <c r="S7" s="40">
        <f t="shared" ref="S7:S10" si="1">IF(H7="","",IF(MAXA(P7:R7)&lt;=0,0,MAXA(P7:R7)))</f>
        <v>65</v>
      </c>
      <c r="T7" s="41">
        <f t="shared" ref="T7:T10" si="2">IF(I7="","",O7+S7)</f>
        <v>115</v>
      </c>
      <c r="U7" s="60">
        <f t="shared" ref="U7:U10" si="3">T7-I7*2</f>
        <v>-35</v>
      </c>
      <c r="V7" s="43" t="str">
        <f t="shared" ref="V7:V10" si="4">IF(H7="","",AQ7)</f>
        <v xml:space="preserve">DEB </v>
      </c>
      <c r="W7" s="37">
        <f t="shared" ref="W7:W10" si="5">IF(AJ7&gt;=0,AJ7,IF(AI7&gt;=0,AI7,IF(AH7&gt;=0,AH7,IF(AG7&gt;=0,AG7,IF(AF7&gt;=0,AF7,IF(AE7&gt;=0,AE7,IF(AD7&gt;=0,AD7,IF(AC7&gt;=0,AC7,AB7))))))))</f>
        <v>-15</v>
      </c>
      <c r="X7" s="42" t="str">
        <f>IF(I7="","",IF(A7="H",IF(OR(H7="SEN",H7&lt;1997),VLOOKUP(I7,Feuil1!$A$11:$G$29,6),IF(AND(H7&gt;1996,H7&lt;2000),VLOOKUP(I7,Feuil1!$A$11:$G$29,5),IF(AND(H7&gt;1999,H7&lt;2002),VLOOKUP(I7,Feuil1!$A$11:$G$29,4),IF(AND(H7&gt;2001,H7&lt;2004),VLOOKUP(I7,Feuil1!$A$11:$G$29,3),VLOOKUP(I7,Feuil1!$A$11:$G$29,2))))),IF(OR(H7="SEN",H7&lt;1997),VLOOKUP(I7,Feuil1!$G$11:$L$25,6),IF(AND(H7&gt;1996,H7&lt;2000),VLOOKUP(I7,Feuil1!$G$11:$L$25,5),IF(AND(H7&gt;1999,H7&lt;2002),VLOOKUP(I7,Feuil1!$G$11:$L$25,4),IF(AND(H7&gt;2001,H7&lt;2004),VLOOKUP(I7,Feuil1!$G$11:$L$25,3),VLOOKUP(I7,Feuil1!$G$11:$L$25,2)))))))</f>
        <v>J77</v>
      </c>
      <c r="Y7" s="159">
        <f t="shared" ref="Y7:Y10" si="6">IF(I7="","",IF(A7="H",10^(0.794358141*LOG(I7/174.393)^2)*T7,IF(A7="F",10^(0.89726074*LOG(I7/148.026)^2)*T7,"")))</f>
        <v>147.02089306786198</v>
      </c>
      <c r="Z7" s="171"/>
      <c r="AA7" s="51" t="s">
        <v>12</v>
      </c>
      <c r="AB7" s="6">
        <f>T7-HLOOKUP(X7,Feuil1!$C$1:$BL$10,2,FALSE)</f>
        <v>-15</v>
      </c>
      <c r="AC7" s="6">
        <f>T7-HLOOKUP(X7,Feuil1!$C$1:$BL$10,3,FALSE)</f>
        <v>-35</v>
      </c>
      <c r="AD7" s="6">
        <f>T7-HLOOKUP(X7,Feuil1!$C$1:$BL$10,4,FALSE)</f>
        <v>-55</v>
      </c>
      <c r="AE7" s="6">
        <f>T7-HLOOKUP(X7,Feuil1!$C$1:$BL$10,5,FALSE)</f>
        <v>-75</v>
      </c>
      <c r="AF7" s="6">
        <f>T7-HLOOKUP(X7,Feuil1!$C$1:$BL$10,6,FALSE)</f>
        <v>-95</v>
      </c>
      <c r="AG7" s="6">
        <f>T7-HLOOKUP(X7,Feuil1!$C$1:$BL$10,7,FALSE)</f>
        <v>-125</v>
      </c>
      <c r="AH7" s="6">
        <f>T7-HLOOKUP(X7,Feuil1!$C$1:$BL$10,8,FALSE)</f>
        <v>-145</v>
      </c>
      <c r="AI7" s="6">
        <f>T7-HLOOKUP(X7,Feuil1!$C$1:$BL$10,9,FALSE)</f>
        <v>-170</v>
      </c>
      <c r="AJ7" s="6">
        <f>T7-HLOOKUP(X7,Feuil1!$C$1:$BL$10,10,FALSE)</f>
        <v>-9885</v>
      </c>
      <c r="AQ7" s="11" t="str">
        <f t="shared" ref="AQ7:AQ46" si="7">IF(AJ7&gt;=0,$AJ$5,IF(AI7&gt;=0,$AI$5,IF(AH7&gt;=0,$AH$5,IF(AG7&gt;=0,$AG$5,IF(AF7&gt;=0,$AF$5,IF(AE7&gt;=0,$AE$5,IF(AD7&gt;=0,$AD$5,IF(AC7&gt;=0,$AC$5,$AB$5))))))))</f>
        <v xml:space="preserve">DEB </v>
      </c>
    </row>
    <row r="8" spans="1:54" s="12" customFormat="1" ht="21" x14ac:dyDescent="0.2">
      <c r="A8" s="10" t="s">
        <v>68</v>
      </c>
      <c r="B8" s="29"/>
      <c r="C8" s="30"/>
      <c r="D8" s="121"/>
      <c r="E8" s="124"/>
      <c r="F8" s="31"/>
      <c r="G8" s="31"/>
      <c r="H8" s="53">
        <v>2000</v>
      </c>
      <c r="I8" s="35">
        <v>75</v>
      </c>
      <c r="J8" s="32" t="str">
        <f>F4</f>
        <v xml:space="preserve"> </v>
      </c>
      <c r="K8" s="39"/>
      <c r="L8" s="36">
        <v>100</v>
      </c>
      <c r="M8" s="36"/>
      <c r="N8" s="36"/>
      <c r="O8" s="40">
        <f t="shared" si="0"/>
        <v>100</v>
      </c>
      <c r="P8" s="36">
        <v>110</v>
      </c>
      <c r="Q8" s="36"/>
      <c r="R8" s="36"/>
      <c r="S8" s="40">
        <f t="shared" si="1"/>
        <v>110</v>
      </c>
      <c r="T8" s="41">
        <f t="shared" si="2"/>
        <v>210</v>
      </c>
      <c r="U8" s="60">
        <f t="shared" si="3"/>
        <v>60</v>
      </c>
      <c r="V8" s="43" t="str">
        <f t="shared" si="4"/>
        <v>NAT +</v>
      </c>
      <c r="W8" s="37">
        <f t="shared" si="5"/>
        <v>10</v>
      </c>
      <c r="X8" s="42" t="str">
        <f>IF(I8="","",IF(A8="H",IF(OR(H8="SEN",H8&lt;1997),VLOOKUP(I8,Feuil1!$A$11:$G$29,6),IF(AND(H8&gt;1996,H8&lt;2000),VLOOKUP(I8,Feuil1!$A$11:$G$29,5),IF(AND(H8&gt;1999,H8&lt;2002),VLOOKUP(I8,Feuil1!$A$11:$G$29,4),IF(AND(H8&gt;2001,H8&lt;2004),VLOOKUP(I8,Feuil1!$A$11:$G$29,3),VLOOKUP(I8,Feuil1!$A$11:$G$29,2))))),IF(OR(H8="SEN",H8&lt;1997),VLOOKUP(I8,Feuil1!$G$11:$L$25,6),IF(AND(H8&gt;1996,H8&lt;2000),VLOOKUP(I8,Feuil1!$G$11:$L$25,5),IF(AND(H8&gt;1999,H8&lt;2002),VLOOKUP(I8,Feuil1!$G$11:$L$25,4),IF(AND(H8&gt;2001,H8&lt;2004),VLOOKUP(I8,Feuil1!$G$11:$L$25,3),VLOOKUP(I8,Feuil1!$G$11:$L$25,2)))))))</f>
        <v>C2 77</v>
      </c>
      <c r="Y8" s="159">
        <f t="shared" si="6"/>
        <v>268.47293516740018</v>
      </c>
      <c r="Z8" s="171">
        <f>V12</f>
        <v>1188.9515700270579</v>
      </c>
      <c r="AA8" s="46" t="s">
        <v>12</v>
      </c>
      <c r="AB8" s="6">
        <f>T8-HLOOKUP(X8,Feuil1!$C$1:$BL$10,2,FALSE)</f>
        <v>100</v>
      </c>
      <c r="AC8" s="6">
        <f>T8-HLOOKUP(X8,Feuil1!$C$1:$BL$10,3,FALSE)</f>
        <v>80</v>
      </c>
      <c r="AD8" s="6">
        <f>T8-HLOOKUP(X8,Feuil1!$C$1:$BL$10,4,FALSE)</f>
        <v>60</v>
      </c>
      <c r="AE8" s="6">
        <f>T8-HLOOKUP(X8,Feuil1!$C$1:$BL$10,5,FALSE)</f>
        <v>40</v>
      </c>
      <c r="AF8" s="6">
        <f>T8-HLOOKUP(X8,Feuil1!$C$1:$BL$10,6,FALSE)</f>
        <v>25</v>
      </c>
      <c r="AG8" s="6">
        <f>T8-HLOOKUP(X8,Feuil1!$C$1:$BL$10,7,FALSE)</f>
        <v>10</v>
      </c>
      <c r="AH8" s="6">
        <f>T8-HLOOKUP(X8,Feuil1!$C$1:$BL$10,8,FALSE)</f>
        <v>-10</v>
      </c>
      <c r="AI8" s="6">
        <f>T8-HLOOKUP(X8,Feuil1!$C$1:$BL$10,9,FALSE)</f>
        <v>-40</v>
      </c>
      <c r="AJ8" s="6">
        <f>T8-HLOOKUP(X8,Feuil1!$C$1:$BL$10,10,FALSE)</f>
        <v>-790</v>
      </c>
      <c r="AK8" s="11"/>
      <c r="AL8" s="11"/>
      <c r="AM8" s="11"/>
      <c r="AN8" s="11"/>
      <c r="AO8" s="11"/>
      <c r="AP8" s="11"/>
      <c r="AQ8" s="11" t="str">
        <f t="shared" si="7"/>
        <v>NAT +</v>
      </c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s="11" customFormat="1" ht="21" x14ac:dyDescent="0.2">
      <c r="A9" s="10" t="s">
        <v>68</v>
      </c>
      <c r="B9" s="29"/>
      <c r="C9" s="30"/>
      <c r="D9" s="121"/>
      <c r="E9" s="124"/>
      <c r="F9" s="31"/>
      <c r="G9" s="31"/>
      <c r="H9" s="53">
        <v>2002</v>
      </c>
      <c r="I9" s="35">
        <v>75</v>
      </c>
      <c r="J9" s="32" t="str">
        <f>F4</f>
        <v xml:space="preserve"> </v>
      </c>
      <c r="K9" s="39"/>
      <c r="L9" s="36">
        <v>110</v>
      </c>
      <c r="M9" s="36"/>
      <c r="N9" s="36"/>
      <c r="O9" s="40">
        <f t="shared" si="0"/>
        <v>110</v>
      </c>
      <c r="P9" s="36">
        <v>130</v>
      </c>
      <c r="Q9" s="36"/>
      <c r="R9" s="36"/>
      <c r="S9" s="40">
        <f t="shared" si="1"/>
        <v>130</v>
      </c>
      <c r="T9" s="41">
        <f t="shared" si="2"/>
        <v>240</v>
      </c>
      <c r="U9" s="60">
        <f t="shared" si="3"/>
        <v>90</v>
      </c>
      <c r="V9" s="43" t="str">
        <f t="shared" si="4"/>
        <v>INTA +</v>
      </c>
      <c r="W9" s="37">
        <f t="shared" si="5"/>
        <v>20</v>
      </c>
      <c r="X9" s="42" t="str">
        <f>IF(I9="","",IF(A9="H",IF(OR(H9="SEN",H9&lt;1997),VLOOKUP(I9,Feuil1!$A$11:$G$29,6),IF(AND(H9&gt;1996,H9&lt;2000),VLOOKUP(I9,Feuil1!$A$11:$G$29,5),IF(AND(H9&gt;1999,H9&lt;2002),VLOOKUP(I9,Feuil1!$A$11:$G$29,4),IF(AND(H9&gt;2001,H9&lt;2004),VLOOKUP(I9,Feuil1!$A$11:$G$29,3),VLOOKUP(I9,Feuil1!$A$11:$G$29,2))))),IF(OR(H9="SEN",H9&lt;1997),VLOOKUP(I9,Feuil1!$G$11:$L$25,6),IF(AND(H9&gt;1996,H9&lt;2000),VLOOKUP(I9,Feuil1!$G$11:$L$25,5),IF(AND(H9&gt;1999,H9&lt;2002),VLOOKUP(I9,Feuil1!$G$11:$L$25,4),IF(AND(H9&gt;2001,H9&lt;2004),VLOOKUP(I9,Feuil1!$G$11:$L$25,3),VLOOKUP(I9,Feuil1!$G$11:$L$25,2)))))))</f>
        <v>C1 77</v>
      </c>
      <c r="Y9" s="159">
        <f t="shared" si="6"/>
        <v>306.8262116198859</v>
      </c>
      <c r="Z9" s="171">
        <f>V22</f>
        <v>1282.5647826993725</v>
      </c>
      <c r="AA9" s="51" t="s">
        <v>12</v>
      </c>
      <c r="AB9" s="6">
        <f>T9-HLOOKUP(X9,Feuil1!$C$1:$BL$10,2,FALSE)</f>
        <v>150</v>
      </c>
      <c r="AC9" s="6">
        <f>T9-HLOOKUP(X9,Feuil1!$C$1:$BL$10,3,FALSE)</f>
        <v>130</v>
      </c>
      <c r="AD9" s="6">
        <f>T9-HLOOKUP(X9,Feuil1!$C$1:$BL$10,4,FALSE)</f>
        <v>110</v>
      </c>
      <c r="AE9" s="6">
        <f>T9-HLOOKUP(X9,Feuil1!$C$1:$BL$10,5,FALSE)</f>
        <v>90</v>
      </c>
      <c r="AF9" s="6">
        <f>T9-HLOOKUP(X9,Feuil1!$C$1:$BL$10,6,FALSE)</f>
        <v>70</v>
      </c>
      <c r="AG9" s="6">
        <f>T9-HLOOKUP(X9,Feuil1!$C$1:$BL$10,7,FALSE)</f>
        <v>55</v>
      </c>
      <c r="AH9" s="6">
        <f>T9-HLOOKUP(X9,Feuil1!$C$1:$BL$10,8,FALSE)</f>
        <v>40</v>
      </c>
      <c r="AI9" s="6">
        <f>T9-HLOOKUP(X9,Feuil1!$C$1:$BL$10,9,FALSE)</f>
        <v>20</v>
      </c>
      <c r="AJ9" s="6">
        <f>T9-HLOOKUP(X9,Feuil1!$C$1:$BL$10,10,FALSE)</f>
        <v>-760</v>
      </c>
      <c r="AQ9" s="11" t="str">
        <f t="shared" si="7"/>
        <v>INTA +</v>
      </c>
    </row>
    <row r="10" spans="1:54" s="11" customFormat="1" ht="21.75" thickBot="1" x14ac:dyDescent="0.25">
      <c r="A10" s="10" t="s">
        <v>68</v>
      </c>
      <c r="B10" s="84"/>
      <c r="C10" s="85"/>
      <c r="D10" s="122"/>
      <c r="E10" s="125"/>
      <c r="F10" s="86"/>
      <c r="G10" s="87"/>
      <c r="H10" s="88">
        <v>1995</v>
      </c>
      <c r="I10" s="89">
        <v>75</v>
      </c>
      <c r="J10" s="90" t="str">
        <f>F4</f>
        <v xml:space="preserve"> </v>
      </c>
      <c r="K10" s="91"/>
      <c r="L10" s="92">
        <v>120</v>
      </c>
      <c r="M10" s="92"/>
      <c r="N10" s="92"/>
      <c r="O10" s="93">
        <f t="shared" si="0"/>
        <v>120</v>
      </c>
      <c r="P10" s="92">
        <v>145</v>
      </c>
      <c r="Q10" s="92"/>
      <c r="R10" s="92"/>
      <c r="S10" s="93">
        <f t="shared" si="1"/>
        <v>145</v>
      </c>
      <c r="T10" s="94">
        <f t="shared" si="2"/>
        <v>265</v>
      </c>
      <c r="U10" s="95">
        <f t="shared" si="3"/>
        <v>115</v>
      </c>
      <c r="V10" s="96" t="str">
        <f t="shared" si="4"/>
        <v>NAT +</v>
      </c>
      <c r="W10" s="97">
        <f t="shared" si="5"/>
        <v>0</v>
      </c>
      <c r="X10" s="98" t="str">
        <f>IF(I10="","",IF(A10="H",IF(OR(H10="SEN",H10&lt;1997),VLOOKUP(I10,Feuil1!$A$11:$G$29,6),IF(AND(H10&gt;1996,H10&lt;2000),VLOOKUP(I10,Feuil1!$A$11:$G$29,5),IF(AND(H10&gt;1999,H10&lt;2002),VLOOKUP(I10,Feuil1!$A$11:$G$29,4),IF(AND(H10&gt;2001,H10&lt;2004),VLOOKUP(I10,Feuil1!$A$11:$G$29,3),VLOOKUP(I10,Feuil1!$A$11:$G$29,2))))),IF(OR(H10="SEN",H10&lt;1997),VLOOKUP(I10,Feuil1!$G$11:$L$25,6),IF(AND(H10&gt;1996,H10&lt;2000),VLOOKUP(I10,Feuil1!$G$11:$L$25,5),IF(AND(H10&gt;1999,H10&lt;2002),VLOOKUP(I10,Feuil1!$G$11:$L$25,4),IF(AND(H10&gt;2001,H10&lt;2004),VLOOKUP(I10,Feuil1!$G$11:$L$25,3),VLOOKUP(I10,Feuil1!$G$11:$L$25,2)))))))</f>
        <v>S77</v>
      </c>
      <c r="Y10" s="160">
        <f t="shared" si="6"/>
        <v>338.7872753302907</v>
      </c>
      <c r="Z10" s="171">
        <f>V32</f>
        <v>1270.6144335469928</v>
      </c>
      <c r="AA10" s="46" t="s">
        <v>12</v>
      </c>
      <c r="AB10" s="6">
        <f>T10-HLOOKUP(X10,Feuil1!$C$1:$BL$10,2,FALSE)</f>
        <v>115</v>
      </c>
      <c r="AC10" s="6">
        <f>T10-HLOOKUP(X10,Feuil1!$C$1:$BL$10,3,FALSE)</f>
        <v>95</v>
      </c>
      <c r="AD10" s="6">
        <f>T10-HLOOKUP(X10,Feuil1!$C$1:$BL$10,4,FALSE)</f>
        <v>75</v>
      </c>
      <c r="AE10" s="6">
        <f>T10-HLOOKUP(X10,Feuil1!$C$1:$BL$10,5,FALSE)</f>
        <v>55</v>
      </c>
      <c r="AF10" s="6">
        <f>T10-HLOOKUP(X10,Feuil1!$C$1:$BL$10,6,FALSE)</f>
        <v>25</v>
      </c>
      <c r="AG10" s="6">
        <f>T10-HLOOKUP(X10,Feuil1!$C$1:$BL$10,7,FALSE)</f>
        <v>0</v>
      </c>
      <c r="AH10" s="6">
        <f>T10-HLOOKUP(X10,Feuil1!$C$1:$BL$10,8,FALSE)</f>
        <v>-20</v>
      </c>
      <c r="AI10" s="6">
        <f>T10-HLOOKUP(X10,Feuil1!$C$1:$BL$10,9,FALSE)</f>
        <v>-40</v>
      </c>
      <c r="AJ10" s="6">
        <f>T10-HLOOKUP(X10,Feuil1!$C$1:$BL$10,10,FALSE)</f>
        <v>-55</v>
      </c>
      <c r="AQ10" s="11" t="str">
        <f t="shared" si="7"/>
        <v>NAT +</v>
      </c>
    </row>
    <row r="11" spans="1:54" s="11" customFormat="1" ht="12.75" customHeight="1" thickTop="1" thickBot="1" x14ac:dyDescent="0.25">
      <c r="A11" s="10"/>
      <c r="B11" s="81"/>
      <c r="C11" s="82"/>
      <c r="D11" s="83"/>
      <c r="E11" s="99" t="s">
        <v>12</v>
      </c>
      <c r="F11" s="100"/>
      <c r="G11" s="100"/>
      <c r="H11" s="101"/>
      <c r="I11" s="102"/>
      <c r="J11" s="102"/>
      <c r="K11" s="100"/>
      <c r="L11" s="100"/>
      <c r="M11" s="100"/>
      <c r="N11" s="100"/>
      <c r="O11" s="101"/>
      <c r="P11" s="100"/>
      <c r="Q11" s="100"/>
      <c r="R11" s="100"/>
      <c r="S11" s="101"/>
      <c r="T11" s="103"/>
      <c r="U11" s="101"/>
      <c r="V11" s="104"/>
      <c r="W11" s="64"/>
      <c r="X11" s="105"/>
      <c r="Y11" s="106"/>
      <c r="Z11" s="171" t="s">
        <v>12</v>
      </c>
      <c r="AA11" s="46" t="s">
        <v>12</v>
      </c>
      <c r="AB11" s="6" t="e">
        <f>T11-HLOOKUP(X11,Feuil1!$C$1:$BL$10,2,FALSE)</f>
        <v>#N/A</v>
      </c>
      <c r="AC11" s="6" t="e">
        <f>T11-HLOOKUP(X11,Feuil1!$C$1:$BL$10,3,FALSE)</f>
        <v>#N/A</v>
      </c>
      <c r="AD11" s="6" t="e">
        <f>T11-HLOOKUP(X11,Feuil1!$C$1:$BL$10,4,FALSE)</f>
        <v>#N/A</v>
      </c>
      <c r="AE11" s="6" t="e">
        <f>T11-HLOOKUP(X11,Feuil1!$C$1:$BL$10,5,FALSE)</f>
        <v>#N/A</v>
      </c>
      <c r="AF11" s="6" t="e">
        <f>T11-HLOOKUP(X11,Feuil1!$C$1:$BL$10,6,FALSE)</f>
        <v>#N/A</v>
      </c>
      <c r="AG11" s="6" t="e">
        <f>T11-HLOOKUP(X11,Feuil1!$C$1:$BL$10,7,FALSE)</f>
        <v>#N/A</v>
      </c>
      <c r="AH11" s="6" t="e">
        <f>T11-HLOOKUP(X11,Feuil1!$C$1:$BL$10,8,FALSE)</f>
        <v>#N/A</v>
      </c>
      <c r="AI11" s="6" t="e">
        <f>T11-HLOOKUP(X11,Feuil1!$C$1:$BL$10,9,FALSE)</f>
        <v>#N/A</v>
      </c>
      <c r="AJ11" s="6" t="e">
        <f>T11-HLOOKUP(X11,Feuil1!$C$1:$BL$10,10,FALSE)</f>
        <v>#N/A</v>
      </c>
      <c r="AQ11" s="11" t="e">
        <f t="shared" si="7"/>
        <v>#N/A</v>
      </c>
    </row>
    <row r="12" spans="1:54" s="11" customFormat="1" ht="30" thickTop="1" thickBot="1" x14ac:dyDescent="0.25">
      <c r="A12" s="10"/>
      <c r="B12" s="29"/>
      <c r="C12" s="30"/>
      <c r="D12" s="55"/>
      <c r="E12" s="107"/>
      <c r="F12" s="116" t="s">
        <v>108</v>
      </c>
      <c r="G12" s="108"/>
      <c r="H12" s="126">
        <f>IF(V12="","",RANK(V12,$Z$8:$Z$12,0))</f>
        <v>4</v>
      </c>
      <c r="I12" s="109"/>
      <c r="J12" s="109"/>
      <c r="K12" s="101"/>
      <c r="L12" s="101"/>
      <c r="M12" s="101"/>
      <c r="N12" s="101"/>
      <c r="O12" s="101"/>
      <c r="P12" s="101"/>
      <c r="Q12" s="101"/>
      <c r="R12" s="101"/>
      <c r="S12" s="183" t="s">
        <v>109</v>
      </c>
      <c r="T12" s="183"/>
      <c r="U12" s="184"/>
      <c r="V12" s="185">
        <f>IF(H7="","",IF(H10="",SUM(Y6:Y10),(SUM(Y6:Y10))))</f>
        <v>1188.9515700270579</v>
      </c>
      <c r="W12" s="185"/>
      <c r="X12" s="105"/>
      <c r="Y12" s="106"/>
      <c r="Z12" s="171">
        <f>V42</f>
        <v>1362.8913011083143</v>
      </c>
      <c r="AA12" s="46" t="s">
        <v>12</v>
      </c>
      <c r="AB12" s="6" t="e">
        <f>T12-HLOOKUP(X12,Feuil1!$C$1:$BL$10,2,FALSE)</f>
        <v>#N/A</v>
      </c>
      <c r="AC12" s="6" t="e">
        <f>T12-HLOOKUP(X12,Feuil1!$C$1:$BL$10,3,FALSE)</f>
        <v>#N/A</v>
      </c>
      <c r="AD12" s="6" t="e">
        <f>T12-HLOOKUP(X12,Feuil1!$C$1:$BL$10,4,FALSE)</f>
        <v>#N/A</v>
      </c>
      <c r="AE12" s="6" t="e">
        <f>T12-HLOOKUP(X12,Feuil1!$C$1:$BL$10,5,FALSE)</f>
        <v>#N/A</v>
      </c>
      <c r="AF12" s="6" t="e">
        <f>T12-HLOOKUP(X12,Feuil1!$C$1:$BL$10,6,FALSE)</f>
        <v>#N/A</v>
      </c>
      <c r="AG12" s="6" t="e">
        <f>T12-HLOOKUP(X12,Feuil1!$C$1:$BL$10,7,FALSE)</f>
        <v>#N/A</v>
      </c>
      <c r="AH12" s="6" t="e">
        <f>T12-HLOOKUP(X12,Feuil1!$C$1:$BL$10,8,FALSE)</f>
        <v>#N/A</v>
      </c>
      <c r="AI12" s="6" t="e">
        <f>T12-HLOOKUP(X12,Feuil1!$C$1:$BL$10,9,FALSE)</f>
        <v>#N/A</v>
      </c>
      <c r="AJ12" s="6" t="e">
        <f>T12-HLOOKUP(X12,Feuil1!$C$1:$BL$10,10,FALSE)</f>
        <v>#N/A</v>
      </c>
      <c r="AQ12" s="11" t="e">
        <f t="shared" si="7"/>
        <v>#N/A</v>
      </c>
    </row>
    <row r="13" spans="1:54" s="11" customFormat="1" ht="12" customHeight="1" thickTop="1" thickBot="1" x14ac:dyDescent="0.25">
      <c r="A13" s="10"/>
      <c r="B13" s="29"/>
      <c r="C13" s="30"/>
      <c r="D13" s="55"/>
      <c r="E13" s="107"/>
      <c r="F13" s="116"/>
      <c r="G13" s="108"/>
      <c r="H13" s="148"/>
      <c r="I13" s="109"/>
      <c r="J13" s="109"/>
      <c r="K13" s="101"/>
      <c r="L13" s="101"/>
      <c r="M13" s="101"/>
      <c r="N13" s="101"/>
      <c r="O13" s="101"/>
      <c r="P13" s="101"/>
      <c r="Q13" s="101"/>
      <c r="R13" s="101"/>
      <c r="S13" s="127"/>
      <c r="T13" s="127"/>
      <c r="U13" s="127"/>
      <c r="V13" s="149"/>
      <c r="W13" s="149"/>
      <c r="X13" s="105"/>
      <c r="Y13" s="106"/>
      <c r="Z13" s="171"/>
      <c r="AA13" s="46"/>
      <c r="AB13" s="6"/>
      <c r="AC13" s="6"/>
      <c r="AD13" s="6"/>
      <c r="AE13" s="6"/>
      <c r="AF13" s="6"/>
      <c r="AG13" s="6"/>
      <c r="AH13" s="6"/>
      <c r="AI13" s="6"/>
    </row>
    <row r="14" spans="1:54" s="61" customFormat="1" ht="27.75" thickTop="1" thickBot="1" x14ac:dyDescent="0.25">
      <c r="E14" s="68" t="s">
        <v>107</v>
      </c>
      <c r="F14" s="69" t="s">
        <v>12</v>
      </c>
      <c r="G14" s="69"/>
      <c r="H14" s="70"/>
      <c r="I14" s="71"/>
      <c r="J14" s="71"/>
      <c r="K14" s="72" t="s">
        <v>12</v>
      </c>
      <c r="L14" s="70"/>
      <c r="M14" s="73"/>
      <c r="N14" s="73"/>
      <c r="O14" s="73"/>
      <c r="P14" s="73"/>
      <c r="Q14" s="74"/>
      <c r="R14" s="74"/>
      <c r="S14" s="74"/>
      <c r="T14" s="74"/>
      <c r="U14" s="74"/>
      <c r="V14" s="75"/>
      <c r="W14" s="75"/>
      <c r="X14" s="76" t="s">
        <v>12</v>
      </c>
      <c r="Y14" s="77"/>
      <c r="Z14" s="169"/>
      <c r="AA14" s="20"/>
    </row>
    <row r="15" spans="1:54" s="9" customFormat="1" ht="13.5" customHeight="1" thickTop="1" thickBot="1" x14ac:dyDescent="0.25">
      <c r="A15" s="78" t="s">
        <v>54</v>
      </c>
      <c r="B15" s="79" t="s">
        <v>71</v>
      </c>
      <c r="C15" s="80" t="s">
        <v>0</v>
      </c>
      <c r="D15" s="119" t="s">
        <v>70</v>
      </c>
      <c r="E15" s="129" t="s">
        <v>1</v>
      </c>
      <c r="F15" s="130" t="s">
        <v>3</v>
      </c>
      <c r="G15" s="130" t="s">
        <v>4</v>
      </c>
      <c r="H15" s="130" t="s">
        <v>69</v>
      </c>
      <c r="I15" s="130" t="s">
        <v>6</v>
      </c>
      <c r="J15" s="131" t="s">
        <v>5</v>
      </c>
      <c r="K15" s="130" t="s">
        <v>2</v>
      </c>
      <c r="L15" s="130">
        <v>1</v>
      </c>
      <c r="M15" s="130">
        <v>2</v>
      </c>
      <c r="N15" s="130">
        <v>3</v>
      </c>
      <c r="O15" s="130" t="s">
        <v>7</v>
      </c>
      <c r="P15" s="130">
        <v>1</v>
      </c>
      <c r="Q15" s="130">
        <v>2</v>
      </c>
      <c r="R15" s="130">
        <v>3</v>
      </c>
      <c r="S15" s="130" t="s">
        <v>8</v>
      </c>
      <c r="T15" s="130" t="s">
        <v>9</v>
      </c>
      <c r="U15" s="132" t="s">
        <v>110</v>
      </c>
      <c r="V15" s="181" t="s">
        <v>67</v>
      </c>
      <c r="W15" s="182"/>
      <c r="X15" s="130" t="s">
        <v>11</v>
      </c>
      <c r="Y15" s="133" t="s">
        <v>10</v>
      </c>
      <c r="Z15" s="170"/>
      <c r="AA15" s="24" t="s">
        <v>12</v>
      </c>
      <c r="AB15" s="24" t="s">
        <v>103</v>
      </c>
      <c r="AC15" s="24" t="s">
        <v>56</v>
      </c>
      <c r="AD15" s="24" t="s">
        <v>57</v>
      </c>
      <c r="AE15" s="24" t="s">
        <v>58</v>
      </c>
      <c r="AF15" s="24" t="s">
        <v>59</v>
      </c>
      <c r="AG15" s="24" t="s">
        <v>60</v>
      </c>
      <c r="AH15" s="24" t="s">
        <v>61</v>
      </c>
      <c r="AI15" s="24" t="s">
        <v>62</v>
      </c>
      <c r="AJ15" s="24" t="s">
        <v>63</v>
      </c>
    </row>
    <row r="16" spans="1:54" s="11" customFormat="1" ht="21" x14ac:dyDescent="0.2">
      <c r="A16" s="10" t="s">
        <v>68</v>
      </c>
      <c r="B16" s="25"/>
      <c r="C16" s="26"/>
      <c r="D16" s="120"/>
      <c r="E16" s="123"/>
      <c r="F16" s="27"/>
      <c r="G16" s="27"/>
      <c r="H16" s="175">
        <v>1996</v>
      </c>
      <c r="I16" s="33">
        <v>77</v>
      </c>
      <c r="J16" s="28" t="str">
        <f>F14</f>
        <v xml:space="preserve"> </v>
      </c>
      <c r="K16" s="38"/>
      <c r="L16" s="34">
        <v>80</v>
      </c>
      <c r="M16" s="34"/>
      <c r="N16" s="34"/>
      <c r="O16" s="153">
        <f>IF(H16="","",IF(MAXA(L16:N16)&lt;=0,0,MAXA(L16:N16)))</f>
        <v>80</v>
      </c>
      <c r="P16" s="34">
        <v>100</v>
      </c>
      <c r="Q16" s="34"/>
      <c r="R16" s="34"/>
      <c r="S16" s="153">
        <f>IF(H16="","",IF(MAXA(P16:R16)&lt;=0,0,MAXA(P16:R16)))</f>
        <v>100</v>
      </c>
      <c r="T16" s="154">
        <f>IF(I16="","",O16+S16)</f>
        <v>180</v>
      </c>
      <c r="U16" s="155">
        <f>T16-I16*2</f>
        <v>26</v>
      </c>
      <c r="V16" s="156" t="str">
        <f>IF(H16="","",AQ16)</f>
        <v>DEP +</v>
      </c>
      <c r="W16" s="157">
        <f>IF(AJ16&gt;=0,AJ16,IF(AI16&gt;=0,AI16,IF(AH16&gt;=0,AH16,IF(AG16&gt;=0,AG16,IF(AF16&gt;=0,AF16,IF(AE16&gt;=0,AE16,IF(AD16&gt;=0,AD16,IF(AC16&gt;=0,AC16,AB16))))))))</f>
        <v>10</v>
      </c>
      <c r="X16" s="42" t="str">
        <f>IF(I16="","",IF(A16="H",IF(OR(H16="SEN",H16&lt;1997),VLOOKUP(I16,Feuil1!$A$11:$G$29,6),IF(AND(H16&gt;1996,H16&lt;2000),VLOOKUP(I16,Feuil1!$A$11:$G$29,5),IF(AND(H16&gt;1999,H16&lt;2002),VLOOKUP(I16,Feuil1!$A$11:$G$29,4),IF(AND(H16&gt;2001,H16&lt;2004),VLOOKUP(I16,Feuil1!$A$11:$G$29,3),VLOOKUP(I16,Feuil1!$A$11:$G$29,2))))),IF(OR(H16="SEN",H16&lt;1997),VLOOKUP(I16,Feuil1!$G$11:$L$25,6),IF(AND(H16&gt;1996,H16&lt;2000),VLOOKUP(I16,Feuil1!$G$11:$L$25,5),IF(AND(H16&gt;1999,H16&lt;2002),VLOOKUP(I16,Feuil1!$G$11:$L$25,4),IF(AND(H16&gt;2001,H16&lt;2004),VLOOKUP(I16,Feuil1!$G$11:$L$25,3),VLOOKUP(I16,Feuil1!$G$11:$L$25,2)))))))</f>
        <v>S77</v>
      </c>
      <c r="Y16" s="158">
        <f>IF(I16="","",IF(A16="H",10^(0.794358141*LOG(I16/174.393)^2)*T16,IF(A16="F",10^(0.89726074*LOG(I16/148.026)^2)*T16,"")))</f>
        <v>226.67472903008664</v>
      </c>
      <c r="Z16" s="171"/>
      <c r="AA16" s="51" t="s">
        <v>12</v>
      </c>
      <c r="AB16" s="6">
        <f>T16-HLOOKUP(X16,Feuil1!$C$1:$BL$10,2,FALSE)</f>
        <v>30</v>
      </c>
      <c r="AC16" s="6">
        <f>T16-HLOOKUP(X16,Feuil1!$C$1:$BL$10,3,FALSE)</f>
        <v>10</v>
      </c>
      <c r="AD16" s="6">
        <f>T16-HLOOKUP(X16,Feuil1!$C$1:$BL$10,4,FALSE)</f>
        <v>-10</v>
      </c>
      <c r="AE16" s="6">
        <f>T16-HLOOKUP(X16,Feuil1!$C$1:$BL$10,5,FALSE)</f>
        <v>-30</v>
      </c>
      <c r="AF16" s="6">
        <f>T16-HLOOKUP(X16,Feuil1!$C$1:$BL$10,6,FALSE)</f>
        <v>-60</v>
      </c>
      <c r="AG16" s="6">
        <f>T16-HLOOKUP(X16,Feuil1!$C$1:$BL$10,7,FALSE)</f>
        <v>-85</v>
      </c>
      <c r="AH16" s="6">
        <f>T16-HLOOKUP(X16,Feuil1!$C$1:$BL$10,8,FALSE)</f>
        <v>-105</v>
      </c>
      <c r="AI16" s="6">
        <f>T16-HLOOKUP(X16,Feuil1!$C$1:$BL$10,9,FALSE)</f>
        <v>-125</v>
      </c>
      <c r="AJ16" s="6">
        <f>T16-HLOOKUP(X16,Feuil1!$C$1:$BL$10,10,FALSE)</f>
        <v>-140</v>
      </c>
      <c r="AQ16" s="11" t="str">
        <f>IF(AJ16&gt;=0,$AJ$5,IF(AI16&gt;=0,$AI$5,IF(AH16&gt;=0,$AH$5,IF(AG16&gt;=0,$AG$5,IF(AF16&gt;=0,$AF$5,IF(AE16&gt;=0,$AE$5,IF(AD16&gt;=0,$AD$5,IF(AC16&gt;=0,$AC$5,$AB$5))))))))</f>
        <v>DEP +</v>
      </c>
    </row>
    <row r="17" spans="1:54" s="11" customFormat="1" ht="21" x14ac:dyDescent="0.2">
      <c r="A17" s="10" t="s">
        <v>68</v>
      </c>
      <c r="B17" s="29"/>
      <c r="C17" s="30"/>
      <c r="D17" s="121"/>
      <c r="E17" s="124"/>
      <c r="F17" s="31"/>
      <c r="G17" s="31"/>
      <c r="H17" s="176">
        <v>2002</v>
      </c>
      <c r="I17" s="35">
        <v>85</v>
      </c>
      <c r="J17" s="32" t="str">
        <f>F14</f>
        <v xml:space="preserve"> </v>
      </c>
      <c r="K17" s="39"/>
      <c r="L17" s="36">
        <v>100</v>
      </c>
      <c r="M17" s="36"/>
      <c r="N17" s="36"/>
      <c r="O17" s="40">
        <f t="shared" ref="O17:O20" si="8">IF(H17="","",IF(MAXA(L17:N17)&lt;=0,0,MAXA(L17:N17)))</f>
        <v>100</v>
      </c>
      <c r="P17" s="36">
        <v>125</v>
      </c>
      <c r="Q17" s="36"/>
      <c r="R17" s="36"/>
      <c r="S17" s="40">
        <f t="shared" ref="S17:S20" si="9">IF(H17="","",IF(MAXA(P17:R17)&lt;=0,0,MAXA(P17:R17)))</f>
        <v>125</v>
      </c>
      <c r="T17" s="41">
        <f t="shared" ref="T17:T20" si="10">IF(I17="","",O17+S17)</f>
        <v>225</v>
      </c>
      <c r="U17" s="60">
        <f t="shared" ref="U17:U20" si="11">T17-I17*2</f>
        <v>55</v>
      </c>
      <c r="V17" s="43" t="str">
        <f t="shared" ref="V17:V20" si="12">IF(H17="","",AQ17)</f>
        <v>INTB +</v>
      </c>
      <c r="W17" s="37">
        <f t="shared" ref="W17:W20" si="13">IF(AJ17&gt;=0,AJ17,IF(AI17&gt;=0,AI17,IF(AH17&gt;=0,AH17,IF(AG17&gt;=0,AG17,IF(AF17&gt;=0,AF17,IF(AE17&gt;=0,AE17,IF(AD17&gt;=0,AD17,IF(AC17&gt;=0,AC17,AB17))))))))</f>
        <v>5</v>
      </c>
      <c r="X17" s="42" t="str">
        <f>IF(I17="","",IF(A17="H",IF(OR(H17="SEN",H17&lt;1997),VLOOKUP(I17,Feuil1!$A$11:$G$29,6),IF(AND(H17&gt;1996,H17&lt;2000),VLOOKUP(I17,Feuil1!$A$11:$G$29,5),IF(AND(H17&gt;1999,H17&lt;2002),VLOOKUP(I17,Feuil1!$A$11:$G$29,4),IF(AND(H17&gt;2001,H17&lt;2004),VLOOKUP(I17,Feuil1!$A$11:$G$29,3),VLOOKUP(I17,Feuil1!$A$11:$G$29,2))))),IF(OR(H17="SEN",H17&lt;1997),VLOOKUP(I17,Feuil1!$G$11:$L$25,6),IF(AND(H17&gt;1996,H17&lt;2000),VLOOKUP(I17,Feuil1!$G$11:$L$25,5),IF(AND(H17&gt;1999,H17&lt;2002),VLOOKUP(I17,Feuil1!$G$11:$L$25,4),IF(AND(H17&gt;2001,H17&lt;2004),VLOOKUP(I17,Feuil1!$G$11:$L$25,3),VLOOKUP(I17,Feuil1!$G$11:$L$25,2)))))))</f>
        <v>C1 85</v>
      </c>
      <c r="Y17" s="159">
        <f t="shared" ref="Y17:Y20" si="14">IF(I17="","",IF(A17="H",10^(0.794358141*LOG(I17/174.393)^2)*T17,IF(A17="F",10^(0.89726074*LOG(I17/148.026)^2)*T17,"")))</f>
        <v>268.88285592854078</v>
      </c>
      <c r="Z17" s="171"/>
      <c r="AA17" s="51" t="s">
        <v>12</v>
      </c>
      <c r="AB17" s="6">
        <f>T17-HLOOKUP(X17,Feuil1!$C$1:$BL$10,2,FALSE)</f>
        <v>125</v>
      </c>
      <c r="AC17" s="6">
        <f>T17-HLOOKUP(X17,Feuil1!$C$1:$BL$10,3,FALSE)</f>
        <v>105</v>
      </c>
      <c r="AD17" s="6">
        <f>T17-HLOOKUP(X17,Feuil1!$C$1:$BL$10,4,FALSE)</f>
        <v>85</v>
      </c>
      <c r="AE17" s="6">
        <f>T17-HLOOKUP(X17,Feuil1!$C$1:$BL$10,5,FALSE)</f>
        <v>65</v>
      </c>
      <c r="AF17" s="6">
        <f>T17-HLOOKUP(X17,Feuil1!$C$1:$BL$10,6,FALSE)</f>
        <v>45</v>
      </c>
      <c r="AG17" s="6">
        <f>T17-HLOOKUP(X17,Feuil1!$C$1:$BL$10,7,FALSE)</f>
        <v>25</v>
      </c>
      <c r="AH17" s="6">
        <f>T17-HLOOKUP(X17,Feuil1!$C$1:$BL$10,8,FALSE)</f>
        <v>5</v>
      </c>
      <c r="AI17" s="6">
        <f>T17-HLOOKUP(X17,Feuil1!$C$1:$BL$10,9,FALSE)</f>
        <v>-15</v>
      </c>
      <c r="AJ17" s="6">
        <f>T17-HLOOKUP(X17,Feuil1!$C$1:$BL$10,10,FALSE)</f>
        <v>-9775</v>
      </c>
      <c r="AQ17" s="11" t="str">
        <f t="shared" ref="AQ17:AQ22" si="15">IF(AJ17&gt;=0,$AJ$5,IF(AI17&gt;=0,$AI$5,IF(AH17&gt;=0,$AH$5,IF(AG17&gt;=0,$AG$5,IF(AF17&gt;=0,$AF$5,IF(AE17&gt;=0,$AE$5,IF(AD17&gt;=0,$AD$5,IF(AC17&gt;=0,$AC$5,$AB$5))))))))</f>
        <v>INTB +</v>
      </c>
    </row>
    <row r="18" spans="1:54" s="12" customFormat="1" ht="21" x14ac:dyDescent="0.2">
      <c r="A18" s="10" t="s">
        <v>68</v>
      </c>
      <c r="B18" s="29"/>
      <c r="C18" s="30"/>
      <c r="D18" s="121"/>
      <c r="E18" s="124"/>
      <c r="F18" s="31"/>
      <c r="G18" s="31"/>
      <c r="H18" s="53">
        <v>2000</v>
      </c>
      <c r="I18" s="35">
        <v>94</v>
      </c>
      <c r="J18" s="32" t="str">
        <f>F14</f>
        <v xml:space="preserve"> </v>
      </c>
      <c r="K18" s="39"/>
      <c r="L18" s="36">
        <v>100</v>
      </c>
      <c r="M18" s="36"/>
      <c r="N18" s="36"/>
      <c r="O18" s="40">
        <f t="shared" si="8"/>
        <v>100</v>
      </c>
      <c r="P18" s="36">
        <v>110</v>
      </c>
      <c r="Q18" s="36"/>
      <c r="R18" s="36"/>
      <c r="S18" s="40">
        <f t="shared" si="9"/>
        <v>110</v>
      </c>
      <c r="T18" s="41">
        <f t="shared" si="10"/>
        <v>210</v>
      </c>
      <c r="U18" s="60">
        <f t="shared" si="11"/>
        <v>22</v>
      </c>
      <c r="V18" s="43" t="str">
        <f t="shared" si="12"/>
        <v>FED +</v>
      </c>
      <c r="W18" s="37">
        <f t="shared" si="13"/>
        <v>0</v>
      </c>
      <c r="X18" s="42" t="str">
        <f>IF(I18="","",IF(A18="H",IF(OR(H18="SEN",H18&lt;1997),VLOOKUP(I18,Feuil1!$A$11:$G$29,6),IF(AND(H18&gt;1996,H18&lt;2000),VLOOKUP(I18,Feuil1!$A$11:$G$29,5),IF(AND(H18&gt;1999,H18&lt;2002),VLOOKUP(I18,Feuil1!$A$11:$G$29,4),IF(AND(H18&gt;2001,H18&lt;2004),VLOOKUP(I18,Feuil1!$A$11:$G$29,3),VLOOKUP(I18,Feuil1!$A$11:$G$29,2))))),IF(OR(H18="SEN",H18&lt;1997),VLOOKUP(I18,Feuil1!$G$11:$L$25,6),IF(AND(H18&gt;1996,H18&lt;2000),VLOOKUP(I18,Feuil1!$G$11:$L$25,5),IF(AND(H18&gt;1999,H18&lt;2002),VLOOKUP(I18,Feuil1!$G$11:$L$25,4),IF(AND(H18&gt;2001,H18&lt;2004),VLOOKUP(I18,Feuil1!$G$11:$L$25,3),VLOOKUP(I18,Feuil1!$G$11:$L$25,2)))))))</f>
        <v>C2 94</v>
      </c>
      <c r="Y18" s="159">
        <f t="shared" si="14"/>
        <v>239.57650274436855</v>
      </c>
      <c r="Z18" s="171"/>
      <c r="AA18" s="46" t="s">
        <v>12</v>
      </c>
      <c r="AB18" s="6">
        <f>T18-HLOOKUP(X18,Feuil1!$C$1:$BL$10,2,FALSE)</f>
        <v>85</v>
      </c>
      <c r="AC18" s="6">
        <f>T18-HLOOKUP(X18,Feuil1!$C$1:$BL$10,3,FALSE)</f>
        <v>65</v>
      </c>
      <c r="AD18" s="6">
        <f>T18-HLOOKUP(X18,Feuil1!$C$1:$BL$10,4,FALSE)</f>
        <v>45</v>
      </c>
      <c r="AE18" s="6">
        <f>T18-HLOOKUP(X18,Feuil1!$C$1:$BL$10,5,FALSE)</f>
        <v>25</v>
      </c>
      <c r="AF18" s="6">
        <f>T18-HLOOKUP(X18,Feuil1!$C$1:$BL$10,6,FALSE)</f>
        <v>0</v>
      </c>
      <c r="AG18" s="6">
        <f>T18-HLOOKUP(X18,Feuil1!$C$1:$BL$10,7,FALSE)</f>
        <v>-15</v>
      </c>
      <c r="AH18" s="6">
        <f>T18-HLOOKUP(X18,Feuil1!$C$1:$BL$10,8,FALSE)</f>
        <v>-40</v>
      </c>
      <c r="AI18" s="6">
        <f>T18-HLOOKUP(X18,Feuil1!$C$1:$BL$10,9,FALSE)</f>
        <v>-70</v>
      </c>
      <c r="AJ18" s="6">
        <f>T18-HLOOKUP(X18,Feuil1!$C$1:$BL$10,10,FALSE)</f>
        <v>-790</v>
      </c>
      <c r="AK18" s="11"/>
      <c r="AL18" s="11"/>
      <c r="AM18" s="11"/>
      <c r="AN18" s="11"/>
      <c r="AO18" s="11"/>
      <c r="AP18" s="11"/>
      <c r="AQ18" s="11" t="str">
        <f t="shared" si="15"/>
        <v>FED +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11" customFormat="1" ht="21" x14ac:dyDescent="0.2">
      <c r="A19" s="10" t="s">
        <v>68</v>
      </c>
      <c r="B19" s="29"/>
      <c r="C19" s="30"/>
      <c r="D19" s="121"/>
      <c r="E19" s="124"/>
      <c r="F19" s="31"/>
      <c r="G19" s="31"/>
      <c r="H19" s="53">
        <v>1998</v>
      </c>
      <c r="I19" s="35">
        <v>105</v>
      </c>
      <c r="J19" s="32" t="str">
        <f>F14</f>
        <v xml:space="preserve"> </v>
      </c>
      <c r="K19" s="39"/>
      <c r="L19" s="36">
        <v>110</v>
      </c>
      <c r="M19" s="36"/>
      <c r="N19" s="36"/>
      <c r="O19" s="40">
        <f t="shared" si="8"/>
        <v>110</v>
      </c>
      <c r="P19" s="36">
        <v>130</v>
      </c>
      <c r="Q19" s="36"/>
      <c r="R19" s="36"/>
      <c r="S19" s="40">
        <f t="shared" si="9"/>
        <v>130</v>
      </c>
      <c r="T19" s="41">
        <f t="shared" si="10"/>
        <v>240</v>
      </c>
      <c r="U19" s="60">
        <f t="shared" si="11"/>
        <v>30</v>
      </c>
      <c r="V19" s="43" t="str">
        <f t="shared" si="12"/>
        <v>IRG +</v>
      </c>
      <c r="W19" s="37">
        <f t="shared" si="13"/>
        <v>20</v>
      </c>
      <c r="X19" s="42" t="str">
        <f>IF(I19="","",IF(A19="H",IF(OR(H19="SEN",H19&lt;1997),VLOOKUP(I19,Feuil1!$A$11:$G$29,6),IF(AND(H19&gt;1996,H19&lt;2000),VLOOKUP(I19,Feuil1!$A$11:$G$29,5),IF(AND(H19&gt;1999,H19&lt;2002),VLOOKUP(I19,Feuil1!$A$11:$G$29,4),IF(AND(H19&gt;2001,H19&lt;2004),VLOOKUP(I19,Feuil1!$A$11:$G$29,3),VLOOKUP(I19,Feuil1!$A$11:$G$29,2))))),IF(OR(H19="SEN",H19&lt;1997),VLOOKUP(I19,Feuil1!$G$11:$L$25,6),IF(AND(H19&gt;1996,H19&lt;2000),VLOOKUP(I19,Feuil1!$G$11:$L$25,5),IF(AND(H19&gt;1999,H19&lt;2002),VLOOKUP(I19,Feuil1!$G$11:$L$25,4),IF(AND(H19&gt;2001,H19&lt;2004),VLOOKUP(I19,Feuil1!$G$11:$L$25,3),VLOOKUP(I19,Feuil1!$G$11:$L$25,2)))))))</f>
        <v>J105</v>
      </c>
      <c r="Y19" s="159">
        <f t="shared" si="14"/>
        <v>262.28715108017764</v>
      </c>
      <c r="Z19" s="171"/>
      <c r="AA19" s="51" t="s">
        <v>12</v>
      </c>
      <c r="AB19" s="6">
        <f>T19-HLOOKUP(X19,Feuil1!$C$1:$BL$10,2,FALSE)</f>
        <v>85</v>
      </c>
      <c r="AC19" s="6">
        <f>T19-HLOOKUP(X19,Feuil1!$C$1:$BL$10,3,FALSE)</f>
        <v>65</v>
      </c>
      <c r="AD19" s="6">
        <f>T19-HLOOKUP(X19,Feuil1!$C$1:$BL$10,4,FALSE)</f>
        <v>45</v>
      </c>
      <c r="AE19" s="6">
        <f>T19-HLOOKUP(X19,Feuil1!$C$1:$BL$10,5,FALSE)</f>
        <v>20</v>
      </c>
      <c r="AF19" s="6">
        <f>T19-HLOOKUP(X19,Feuil1!$C$1:$BL$10,6,FALSE)</f>
        <v>-5</v>
      </c>
      <c r="AG19" s="6">
        <f>T19-HLOOKUP(X19,Feuil1!$C$1:$BL$10,7,FALSE)</f>
        <v>-30</v>
      </c>
      <c r="AH19" s="6">
        <f>T19-HLOOKUP(X19,Feuil1!$C$1:$BL$10,8,FALSE)</f>
        <v>-60</v>
      </c>
      <c r="AI19" s="6">
        <f>T19-HLOOKUP(X19,Feuil1!$C$1:$BL$10,9,FALSE)</f>
        <v>-85</v>
      </c>
      <c r="AJ19" s="6">
        <f>T19-HLOOKUP(X19,Feuil1!$C$1:$BL$10,10,FALSE)</f>
        <v>-760</v>
      </c>
      <c r="AQ19" s="11" t="str">
        <f t="shared" si="15"/>
        <v>IRG +</v>
      </c>
    </row>
    <row r="20" spans="1:54" s="11" customFormat="1" ht="21.75" thickBot="1" x14ac:dyDescent="0.25">
      <c r="A20" s="10" t="s">
        <v>68</v>
      </c>
      <c r="B20" s="84"/>
      <c r="C20" s="85"/>
      <c r="D20" s="122"/>
      <c r="E20" s="125"/>
      <c r="F20" s="86"/>
      <c r="G20" s="87"/>
      <c r="H20" s="88">
        <v>2000</v>
      </c>
      <c r="I20" s="89">
        <v>110</v>
      </c>
      <c r="J20" s="90" t="str">
        <f>F14</f>
        <v xml:space="preserve"> </v>
      </c>
      <c r="K20" s="91"/>
      <c r="L20" s="92">
        <v>120</v>
      </c>
      <c r="M20" s="92"/>
      <c r="N20" s="92"/>
      <c r="O20" s="93">
        <f t="shared" si="8"/>
        <v>120</v>
      </c>
      <c r="P20" s="92">
        <v>145</v>
      </c>
      <c r="Q20" s="92"/>
      <c r="R20" s="92"/>
      <c r="S20" s="93">
        <f t="shared" si="9"/>
        <v>145</v>
      </c>
      <c r="T20" s="94">
        <f t="shared" si="10"/>
        <v>265</v>
      </c>
      <c r="U20" s="95">
        <f t="shared" si="11"/>
        <v>45</v>
      </c>
      <c r="V20" s="96" t="str">
        <f t="shared" si="12"/>
        <v>INTB +</v>
      </c>
      <c r="W20" s="97">
        <f t="shared" si="13"/>
        <v>5</v>
      </c>
      <c r="X20" s="98" t="str">
        <f>IF(I20="","",IF(A20="H",IF(OR(H20="SEN",H20&lt;1997),VLOOKUP(I20,Feuil1!$A$11:$G$29,6),IF(AND(H20&gt;1996,H20&lt;2000),VLOOKUP(I20,Feuil1!$A$11:$G$29,5),IF(AND(H20&gt;1999,H20&lt;2002),VLOOKUP(I20,Feuil1!$A$11:$G$29,4),IF(AND(H20&gt;2001,H20&lt;2004),VLOOKUP(I20,Feuil1!$A$11:$G$29,3),VLOOKUP(I20,Feuil1!$A$11:$G$29,2))))),IF(OR(H20="SEN",H20&lt;1997),VLOOKUP(I20,Feuil1!$G$11:$L$25,6),IF(AND(H20&gt;1996,H20&lt;2000),VLOOKUP(I20,Feuil1!$G$11:$L$25,5),IF(AND(H20&gt;1999,H20&lt;2002),VLOOKUP(I20,Feuil1!$G$11:$L$25,4),IF(AND(H20&gt;2001,H20&lt;2004),VLOOKUP(I20,Feuil1!$G$11:$L$25,3),VLOOKUP(I20,Feuil1!$G$11:$L$25,2)))))))</f>
        <v>C2 +94</v>
      </c>
      <c r="Y20" s="160">
        <f t="shared" si="14"/>
        <v>285.14354391619878</v>
      </c>
      <c r="Z20" s="171"/>
      <c r="AA20" s="46" t="s">
        <v>12</v>
      </c>
      <c r="AB20" s="6">
        <f>T20-HLOOKUP(X20,Feuil1!$C$1:$BL$10,2,FALSE)</f>
        <v>130</v>
      </c>
      <c r="AC20" s="6">
        <f>T20-HLOOKUP(X20,Feuil1!$C$1:$BL$10,3,FALSE)</f>
        <v>110</v>
      </c>
      <c r="AD20" s="6">
        <f>T20-HLOOKUP(X20,Feuil1!$C$1:$BL$10,4,FALSE)</f>
        <v>90</v>
      </c>
      <c r="AE20" s="6">
        <f>T20-HLOOKUP(X20,Feuil1!$C$1:$BL$10,5,FALSE)</f>
        <v>70</v>
      </c>
      <c r="AF20" s="6">
        <f>T20-HLOOKUP(X20,Feuil1!$C$1:$BL$10,6,FALSE)</f>
        <v>45</v>
      </c>
      <c r="AG20" s="6">
        <f>T20-HLOOKUP(X20,Feuil1!$C$1:$BL$10,7,FALSE)</f>
        <v>30</v>
      </c>
      <c r="AH20" s="6">
        <f>T20-HLOOKUP(X20,Feuil1!$C$1:$BL$10,8,FALSE)</f>
        <v>5</v>
      </c>
      <c r="AI20" s="6">
        <f>T20-HLOOKUP(X20,Feuil1!$C$1:$BL$10,9,FALSE)</f>
        <v>-15</v>
      </c>
      <c r="AJ20" s="6">
        <f>T20-HLOOKUP(X20,Feuil1!$C$1:$BL$10,10,FALSE)</f>
        <v>-735</v>
      </c>
      <c r="AQ20" s="11" t="str">
        <f t="shared" si="15"/>
        <v>INTB +</v>
      </c>
    </row>
    <row r="21" spans="1:54" s="11" customFormat="1" ht="9.75" customHeight="1" thickTop="1" thickBot="1" x14ac:dyDescent="0.25">
      <c r="A21" s="10"/>
      <c r="B21" s="81"/>
      <c r="C21" s="82"/>
      <c r="D21" s="83"/>
      <c r="E21" s="99" t="s">
        <v>12</v>
      </c>
      <c r="F21" s="100"/>
      <c r="G21" s="100"/>
      <c r="H21" s="101"/>
      <c r="I21" s="102"/>
      <c r="J21" s="102"/>
      <c r="K21" s="100"/>
      <c r="L21" s="100"/>
      <c r="M21" s="100"/>
      <c r="N21" s="100"/>
      <c r="O21" s="101"/>
      <c r="P21" s="100"/>
      <c r="Q21" s="100"/>
      <c r="R21" s="100"/>
      <c r="S21" s="101"/>
      <c r="T21" s="103"/>
      <c r="U21" s="101"/>
      <c r="V21" s="104"/>
      <c r="W21" s="64"/>
      <c r="X21" s="105"/>
      <c r="Y21" s="106"/>
      <c r="Z21" s="171"/>
      <c r="AA21" s="46" t="s">
        <v>12</v>
      </c>
      <c r="AB21" s="6" t="e">
        <f>T21-HLOOKUP(X21,Feuil1!$C$1:$BL$10,2,FALSE)</f>
        <v>#N/A</v>
      </c>
      <c r="AC21" s="6" t="e">
        <f>T21-HLOOKUP(X21,Feuil1!$C$1:$BL$10,3,FALSE)</f>
        <v>#N/A</v>
      </c>
      <c r="AD21" s="6" t="e">
        <f>T21-HLOOKUP(X21,Feuil1!$C$1:$BL$10,4,FALSE)</f>
        <v>#N/A</v>
      </c>
      <c r="AE21" s="6" t="e">
        <f>T21-HLOOKUP(X21,Feuil1!$C$1:$BL$10,5,FALSE)</f>
        <v>#N/A</v>
      </c>
      <c r="AF21" s="6" t="e">
        <f>T21-HLOOKUP(X21,Feuil1!$C$1:$BL$10,6,FALSE)</f>
        <v>#N/A</v>
      </c>
      <c r="AG21" s="6" t="e">
        <f>T21-HLOOKUP(X21,Feuil1!$C$1:$BL$10,7,FALSE)</f>
        <v>#N/A</v>
      </c>
      <c r="AH21" s="6" t="e">
        <f>T21-HLOOKUP(X21,Feuil1!$C$1:$BL$10,8,FALSE)</f>
        <v>#N/A</v>
      </c>
      <c r="AI21" s="6" t="e">
        <f>T21-HLOOKUP(X21,Feuil1!$C$1:$BL$10,9,FALSE)</f>
        <v>#N/A</v>
      </c>
      <c r="AJ21" s="6" t="e">
        <f>T21-HLOOKUP(X21,Feuil1!$C$1:$BL$10,10,FALSE)</f>
        <v>#N/A</v>
      </c>
      <c r="AQ21" s="11" t="e">
        <f t="shared" si="15"/>
        <v>#N/A</v>
      </c>
    </row>
    <row r="22" spans="1:54" s="11" customFormat="1" ht="30" thickTop="1" thickBot="1" x14ac:dyDescent="0.25">
      <c r="A22" s="10"/>
      <c r="B22" s="29"/>
      <c r="C22" s="30"/>
      <c r="D22" s="55"/>
      <c r="E22" s="107"/>
      <c r="F22" s="116" t="s">
        <v>108</v>
      </c>
      <c r="G22" s="108"/>
      <c r="H22" s="126">
        <f>IF(V22="","",RANK(V22,$Z$8:$Z$12,0))</f>
        <v>2</v>
      </c>
      <c r="I22" s="109"/>
      <c r="J22" s="109"/>
      <c r="K22" s="101"/>
      <c r="L22" s="101"/>
      <c r="M22" s="101"/>
      <c r="N22" s="101"/>
      <c r="O22" s="101"/>
      <c r="P22" s="101"/>
      <c r="Q22" s="101"/>
      <c r="R22" s="101"/>
      <c r="S22" s="183" t="s">
        <v>109</v>
      </c>
      <c r="T22" s="183"/>
      <c r="U22" s="184"/>
      <c r="V22" s="185">
        <f>IF(H17="","",IF(H20="",SUM(Y16:Y20),(SUM(Y16:Y20))))</f>
        <v>1282.5647826993725</v>
      </c>
      <c r="W22" s="185"/>
      <c r="X22" s="105"/>
      <c r="Y22" s="106"/>
      <c r="Z22" s="171"/>
      <c r="AA22" s="46" t="s">
        <v>12</v>
      </c>
      <c r="AB22" s="6" t="e">
        <f>T22-HLOOKUP(X22,Feuil1!$C$1:$BL$10,2,FALSE)</f>
        <v>#N/A</v>
      </c>
      <c r="AC22" s="6" t="e">
        <f>T22-HLOOKUP(X22,Feuil1!$C$1:$BL$10,3,FALSE)</f>
        <v>#N/A</v>
      </c>
      <c r="AD22" s="6" t="e">
        <f>T22-HLOOKUP(X22,Feuil1!$C$1:$BL$10,4,FALSE)</f>
        <v>#N/A</v>
      </c>
      <c r="AE22" s="6" t="e">
        <f>T22-HLOOKUP(X22,Feuil1!$C$1:$BL$10,5,FALSE)</f>
        <v>#N/A</v>
      </c>
      <c r="AF22" s="6" t="e">
        <f>T22-HLOOKUP(X22,Feuil1!$C$1:$BL$10,6,FALSE)</f>
        <v>#N/A</v>
      </c>
      <c r="AG22" s="6" t="e">
        <f>T22-HLOOKUP(X22,Feuil1!$C$1:$BL$10,7,FALSE)</f>
        <v>#N/A</v>
      </c>
      <c r="AH22" s="6" t="e">
        <f>T22-HLOOKUP(X22,Feuil1!$C$1:$BL$10,8,FALSE)</f>
        <v>#N/A</v>
      </c>
      <c r="AI22" s="6" t="e">
        <f>T22-HLOOKUP(X22,Feuil1!$C$1:$BL$10,9,FALSE)</f>
        <v>#N/A</v>
      </c>
      <c r="AJ22" s="6" t="e">
        <f>T22-HLOOKUP(X22,Feuil1!$C$1:$BL$10,10,FALSE)</f>
        <v>#N/A</v>
      </c>
      <c r="AQ22" s="11" t="e">
        <f t="shared" si="15"/>
        <v>#N/A</v>
      </c>
    </row>
    <row r="23" spans="1:54" s="11" customFormat="1" ht="12" customHeight="1" thickTop="1" thickBot="1" x14ac:dyDescent="0.25">
      <c r="A23" s="10"/>
      <c r="B23" s="29"/>
      <c r="C23" s="30"/>
      <c r="D23" s="55"/>
      <c r="E23" s="107"/>
      <c r="F23" s="116"/>
      <c r="G23" s="108"/>
      <c r="H23" s="148"/>
      <c r="I23" s="109"/>
      <c r="J23" s="109"/>
      <c r="K23" s="101"/>
      <c r="L23" s="101"/>
      <c r="M23" s="101"/>
      <c r="N23" s="101"/>
      <c r="O23" s="101"/>
      <c r="P23" s="101"/>
      <c r="Q23" s="101"/>
      <c r="R23" s="101"/>
      <c r="S23" s="163"/>
      <c r="T23" s="163"/>
      <c r="U23" s="163"/>
      <c r="V23" s="149"/>
      <c r="W23" s="149"/>
      <c r="X23" s="105"/>
      <c r="Y23" s="106"/>
      <c r="Z23" s="171"/>
      <c r="AA23" s="46"/>
      <c r="AB23" s="6"/>
      <c r="AC23" s="6"/>
      <c r="AD23" s="6"/>
      <c r="AE23" s="6"/>
      <c r="AF23" s="6"/>
      <c r="AG23" s="6"/>
      <c r="AH23" s="6"/>
      <c r="AI23" s="6"/>
    </row>
    <row r="24" spans="1:54" s="61" customFormat="1" ht="27.75" thickTop="1" thickBot="1" x14ac:dyDescent="0.25">
      <c r="E24" s="68" t="s">
        <v>107</v>
      </c>
      <c r="F24" s="69" t="s">
        <v>12</v>
      </c>
      <c r="G24" s="69"/>
      <c r="H24" s="70"/>
      <c r="I24" s="71"/>
      <c r="J24" s="71"/>
      <c r="K24" s="72" t="s">
        <v>12</v>
      </c>
      <c r="L24" s="70"/>
      <c r="M24" s="73"/>
      <c r="N24" s="73"/>
      <c r="O24" s="73"/>
      <c r="P24" s="73"/>
      <c r="Q24" s="74"/>
      <c r="R24" s="74"/>
      <c r="S24" s="74"/>
      <c r="T24" s="74"/>
      <c r="U24" s="74"/>
      <c r="V24" s="75"/>
      <c r="W24" s="75"/>
      <c r="X24" s="76" t="s">
        <v>12</v>
      </c>
      <c r="Y24" s="77"/>
      <c r="Z24" s="169"/>
      <c r="AA24" s="20"/>
    </row>
    <row r="25" spans="1:54" s="9" customFormat="1" ht="13.5" customHeight="1" thickTop="1" thickBot="1" x14ac:dyDescent="0.25">
      <c r="A25" s="78" t="s">
        <v>54</v>
      </c>
      <c r="B25" s="79" t="s">
        <v>71</v>
      </c>
      <c r="C25" s="80" t="s">
        <v>0</v>
      </c>
      <c r="D25" s="119" t="s">
        <v>70</v>
      </c>
      <c r="E25" s="129" t="s">
        <v>1</v>
      </c>
      <c r="F25" s="130" t="s">
        <v>3</v>
      </c>
      <c r="G25" s="130" t="s">
        <v>4</v>
      </c>
      <c r="H25" s="130" t="s">
        <v>69</v>
      </c>
      <c r="I25" s="130" t="s">
        <v>6</v>
      </c>
      <c r="J25" s="131" t="s">
        <v>5</v>
      </c>
      <c r="K25" s="130" t="s">
        <v>2</v>
      </c>
      <c r="L25" s="130">
        <v>1</v>
      </c>
      <c r="M25" s="130">
        <v>2</v>
      </c>
      <c r="N25" s="130">
        <v>3</v>
      </c>
      <c r="O25" s="130" t="s">
        <v>7</v>
      </c>
      <c r="P25" s="130">
        <v>1</v>
      </c>
      <c r="Q25" s="130">
        <v>2</v>
      </c>
      <c r="R25" s="130">
        <v>3</v>
      </c>
      <c r="S25" s="130" t="s">
        <v>8</v>
      </c>
      <c r="T25" s="130" t="s">
        <v>9</v>
      </c>
      <c r="U25" s="162" t="s">
        <v>110</v>
      </c>
      <c r="V25" s="181" t="s">
        <v>67</v>
      </c>
      <c r="W25" s="182"/>
      <c r="X25" s="130" t="s">
        <v>11</v>
      </c>
      <c r="Y25" s="133" t="s">
        <v>10</v>
      </c>
      <c r="Z25" s="170"/>
      <c r="AA25" s="24" t="s">
        <v>12</v>
      </c>
      <c r="AB25" s="24" t="s">
        <v>103</v>
      </c>
      <c r="AC25" s="24" t="s">
        <v>56</v>
      </c>
      <c r="AD25" s="24" t="s">
        <v>57</v>
      </c>
      <c r="AE25" s="24" t="s">
        <v>58</v>
      </c>
      <c r="AF25" s="24" t="s">
        <v>59</v>
      </c>
      <c r="AG25" s="24" t="s">
        <v>60</v>
      </c>
      <c r="AH25" s="24" t="s">
        <v>61</v>
      </c>
      <c r="AI25" s="24" t="s">
        <v>62</v>
      </c>
      <c r="AJ25" s="24" t="s">
        <v>63</v>
      </c>
    </row>
    <row r="26" spans="1:54" s="11" customFormat="1" ht="21" x14ac:dyDescent="0.2">
      <c r="A26" s="10" t="s">
        <v>68</v>
      </c>
      <c r="B26" s="25"/>
      <c r="C26" s="26"/>
      <c r="D26" s="120"/>
      <c r="E26" s="123"/>
      <c r="F26" s="27"/>
      <c r="G26" s="27"/>
      <c r="H26" s="175">
        <v>1994</v>
      </c>
      <c r="I26" s="33">
        <v>77</v>
      </c>
      <c r="J26" s="28" t="str">
        <f>F24</f>
        <v xml:space="preserve"> </v>
      </c>
      <c r="K26" s="38"/>
      <c r="L26" s="34">
        <v>80</v>
      </c>
      <c r="M26" s="34"/>
      <c r="N26" s="34"/>
      <c r="O26" s="153">
        <f>IF(H26="","",IF(MAXA(L26:N26)&lt;=0,0,MAXA(L26:N26)))</f>
        <v>80</v>
      </c>
      <c r="P26" s="34">
        <v>100</v>
      </c>
      <c r="Q26" s="34"/>
      <c r="R26" s="34"/>
      <c r="S26" s="153">
        <f>IF(H26="","",IF(MAXA(P26:R26)&lt;=0,0,MAXA(P26:R26)))</f>
        <v>100</v>
      </c>
      <c r="T26" s="154">
        <f>IF(I26="","",O26+S26)</f>
        <v>180</v>
      </c>
      <c r="U26" s="155">
        <f>T26-I26*2</f>
        <v>26</v>
      </c>
      <c r="V26" s="156" t="str">
        <f>IF(H26="","",AQ26)</f>
        <v>DEP +</v>
      </c>
      <c r="W26" s="157">
        <f>IF(AJ26&gt;=0,AJ26,IF(AI26&gt;=0,AI26,IF(AH26&gt;=0,AH26,IF(AG26&gt;=0,AG26,IF(AF26&gt;=0,AF26,IF(AE26&gt;=0,AE26,IF(AD26&gt;=0,AD26,IF(AC26&gt;=0,AC26,AB26))))))))</f>
        <v>10</v>
      </c>
      <c r="X26" s="42" t="str">
        <f>IF(I26="","",IF(A26="H",IF(OR(H26="SEN",H26&lt;1997),VLOOKUP(I26,Feuil1!$A$11:$G$29,6),IF(AND(H26&gt;1996,H26&lt;2000),VLOOKUP(I26,Feuil1!$A$11:$G$29,5),IF(AND(H26&gt;1999,H26&lt;2002),VLOOKUP(I26,Feuil1!$A$11:$G$29,4),IF(AND(H26&gt;2001,H26&lt;2004),VLOOKUP(I26,Feuil1!$A$11:$G$29,3),VLOOKUP(I26,Feuil1!$A$11:$G$29,2))))),IF(OR(H26="SEN",H26&lt;1997),VLOOKUP(I26,Feuil1!$G$11:$L$25,6),IF(AND(H26&gt;1996,H26&lt;2000),VLOOKUP(I26,Feuil1!$G$11:$L$25,5),IF(AND(H26&gt;1999,H26&lt;2002),VLOOKUP(I26,Feuil1!$G$11:$L$25,4),IF(AND(H26&gt;2001,H26&lt;2004),VLOOKUP(I26,Feuil1!$G$11:$L$25,3),VLOOKUP(I26,Feuil1!$G$11:$L$25,2)))))))</f>
        <v>S77</v>
      </c>
      <c r="Y26" s="158">
        <f>IF(I26="","",IF(A26="H",10^(0.794358141*LOG(I26/174.393)^2)*T26,IF(A26="F",10^(0.89726074*LOG(I26/148.026)^2)*T26,"")))</f>
        <v>226.67472903008664</v>
      </c>
      <c r="Z26" s="171"/>
      <c r="AA26" s="51" t="s">
        <v>12</v>
      </c>
      <c r="AB26" s="6">
        <f>T26-HLOOKUP(X26,Feuil1!$C$1:$BL$10,2,FALSE)</f>
        <v>30</v>
      </c>
      <c r="AC26" s="6">
        <f>T26-HLOOKUP(X26,Feuil1!$C$1:$BL$10,3,FALSE)</f>
        <v>10</v>
      </c>
      <c r="AD26" s="6">
        <f>T26-HLOOKUP(X26,Feuil1!$C$1:$BL$10,4,FALSE)</f>
        <v>-10</v>
      </c>
      <c r="AE26" s="6">
        <f>T26-HLOOKUP(X26,Feuil1!$C$1:$BL$10,5,FALSE)</f>
        <v>-30</v>
      </c>
      <c r="AF26" s="6">
        <f>T26-HLOOKUP(X26,Feuil1!$C$1:$BL$10,6,FALSE)</f>
        <v>-60</v>
      </c>
      <c r="AG26" s="6">
        <f>T26-HLOOKUP(X26,Feuil1!$C$1:$BL$10,7,FALSE)</f>
        <v>-85</v>
      </c>
      <c r="AH26" s="6">
        <f>T26-HLOOKUP(X26,Feuil1!$C$1:$BL$10,8,FALSE)</f>
        <v>-105</v>
      </c>
      <c r="AI26" s="6">
        <f>T26-HLOOKUP(X26,Feuil1!$C$1:$BL$10,9,FALSE)</f>
        <v>-125</v>
      </c>
      <c r="AJ26" s="6">
        <f>T26-HLOOKUP(X26,Feuil1!$C$1:$BL$10,10,FALSE)</f>
        <v>-140</v>
      </c>
      <c r="AQ26" s="11" t="str">
        <f>IF(AJ26&gt;=0,$AJ$5,IF(AI26&gt;=0,$AI$5,IF(AH26&gt;=0,$AH$5,IF(AG26&gt;=0,$AG$5,IF(AF26&gt;=0,$AF$5,IF(AE26&gt;=0,$AE$5,IF(AD26&gt;=0,$AD$5,IF(AC26&gt;=0,$AC$5,$AB$5))))))))</f>
        <v>DEP +</v>
      </c>
    </row>
    <row r="27" spans="1:54" s="11" customFormat="1" ht="21" x14ac:dyDescent="0.2">
      <c r="A27" s="10" t="s">
        <v>68</v>
      </c>
      <c r="B27" s="29"/>
      <c r="C27" s="30"/>
      <c r="D27" s="121"/>
      <c r="E27" s="124"/>
      <c r="F27" s="31"/>
      <c r="G27" s="31"/>
      <c r="H27" s="176">
        <v>1997</v>
      </c>
      <c r="I27" s="35">
        <v>85</v>
      </c>
      <c r="J27" s="32" t="str">
        <f>F24</f>
        <v xml:space="preserve"> </v>
      </c>
      <c r="K27" s="39"/>
      <c r="L27" s="36">
        <v>90</v>
      </c>
      <c r="M27" s="36"/>
      <c r="N27" s="36"/>
      <c r="O27" s="40">
        <f t="shared" ref="O27:O30" si="16">IF(H27="","",IF(MAXA(L27:N27)&lt;=0,0,MAXA(L27:N27)))</f>
        <v>90</v>
      </c>
      <c r="P27" s="36">
        <v>125</v>
      </c>
      <c r="Q27" s="36"/>
      <c r="R27" s="36"/>
      <c r="S27" s="40">
        <f t="shared" ref="S27:S30" si="17">IF(H27="","",IF(MAXA(P27:R27)&lt;=0,0,MAXA(P27:R27)))</f>
        <v>125</v>
      </c>
      <c r="T27" s="41">
        <f t="shared" ref="T27:T30" si="18">IF(I27="","",O27+S27)</f>
        <v>215</v>
      </c>
      <c r="U27" s="60">
        <f t="shared" ref="U27:U30" si="19">T27-I27*2</f>
        <v>45</v>
      </c>
      <c r="V27" s="43" t="str">
        <f t="shared" ref="V27:V30" si="20">IF(H27="","",AQ27)</f>
        <v>IRG +</v>
      </c>
      <c r="W27" s="37">
        <f t="shared" ref="W27:W30" si="21">IF(AJ27&gt;=0,AJ27,IF(AI27&gt;=0,AI27,IF(AH27&gt;=0,AH27,IF(AG27&gt;=0,AG27,IF(AF27&gt;=0,AF27,IF(AE27&gt;=0,AE27,IF(AD27&gt;=0,AD27,IF(AC27&gt;=0,AC27,AB27))))))))</f>
        <v>10</v>
      </c>
      <c r="X27" s="42" t="str">
        <f>IF(I27="","",IF(A27="H",IF(OR(H27="SEN",H27&lt;1997),VLOOKUP(I27,Feuil1!$A$11:$G$29,6),IF(AND(H27&gt;1996,H27&lt;2000),VLOOKUP(I27,Feuil1!$A$11:$G$29,5),IF(AND(H27&gt;1999,H27&lt;2002),VLOOKUP(I27,Feuil1!$A$11:$G$29,4),IF(AND(H27&gt;2001,H27&lt;2004),VLOOKUP(I27,Feuil1!$A$11:$G$29,3),VLOOKUP(I27,Feuil1!$A$11:$G$29,2))))),IF(OR(H27="SEN",H27&lt;1997),VLOOKUP(I27,Feuil1!$G$11:$L$25,6),IF(AND(H27&gt;1996,H27&lt;2000),VLOOKUP(I27,Feuil1!$G$11:$L$25,5),IF(AND(H27&gt;1999,H27&lt;2002),VLOOKUP(I27,Feuil1!$G$11:$L$25,4),IF(AND(H27&gt;2001,H27&lt;2004),VLOOKUP(I27,Feuil1!$G$11:$L$25,3),VLOOKUP(I27,Feuil1!$G$11:$L$25,2)))))))</f>
        <v>J85</v>
      </c>
      <c r="Y27" s="159">
        <f t="shared" ref="Y27:Y30" si="22">IF(I27="","",IF(A27="H",10^(0.794358141*LOG(I27/174.393)^2)*T27,IF(A27="F",10^(0.89726074*LOG(I27/148.026)^2)*T27,"")))</f>
        <v>256.93250677616123</v>
      </c>
      <c r="Z27" s="171"/>
      <c r="AA27" s="51" t="s">
        <v>12</v>
      </c>
      <c r="AB27" s="6">
        <f>T27-HLOOKUP(X27,Feuil1!$C$1:$BL$10,2,FALSE)</f>
        <v>70</v>
      </c>
      <c r="AC27" s="6">
        <f>T27-HLOOKUP(X27,Feuil1!$C$1:$BL$10,3,FALSE)</f>
        <v>50</v>
      </c>
      <c r="AD27" s="6">
        <f>T27-HLOOKUP(X27,Feuil1!$C$1:$BL$10,4,FALSE)</f>
        <v>30</v>
      </c>
      <c r="AE27" s="6">
        <f>T27-HLOOKUP(X27,Feuil1!$C$1:$BL$10,5,FALSE)</f>
        <v>10</v>
      </c>
      <c r="AF27" s="6">
        <f>T27-HLOOKUP(X27,Feuil1!$C$1:$BL$10,6,FALSE)</f>
        <v>-10</v>
      </c>
      <c r="AG27" s="6">
        <f>T27-HLOOKUP(X27,Feuil1!$C$1:$BL$10,7,FALSE)</f>
        <v>-35</v>
      </c>
      <c r="AH27" s="6">
        <f>T27-HLOOKUP(X27,Feuil1!$C$1:$BL$10,8,FALSE)</f>
        <v>-65</v>
      </c>
      <c r="AI27" s="6">
        <f>T27-HLOOKUP(X27,Feuil1!$C$1:$BL$10,9,FALSE)</f>
        <v>-85</v>
      </c>
      <c r="AJ27" s="6">
        <f>T27-HLOOKUP(X27,Feuil1!$C$1:$BL$10,10,FALSE)</f>
        <v>-785</v>
      </c>
      <c r="AQ27" s="11" t="str">
        <f t="shared" ref="AQ27:AQ32" si="23">IF(AJ27&gt;=0,$AJ$5,IF(AI27&gt;=0,$AI$5,IF(AH27&gt;=0,$AH$5,IF(AG27&gt;=0,$AG$5,IF(AF27&gt;=0,$AF$5,IF(AE27&gt;=0,$AE$5,IF(AD27&gt;=0,$AD$5,IF(AC27&gt;=0,$AC$5,$AB$5))))))))</f>
        <v>IRG +</v>
      </c>
    </row>
    <row r="28" spans="1:54" s="12" customFormat="1" ht="21" x14ac:dyDescent="0.2">
      <c r="A28" s="10" t="s">
        <v>68</v>
      </c>
      <c r="B28" s="29"/>
      <c r="C28" s="30"/>
      <c r="D28" s="121"/>
      <c r="E28" s="124"/>
      <c r="F28" s="31"/>
      <c r="G28" s="31"/>
      <c r="H28" s="53">
        <v>2000</v>
      </c>
      <c r="I28" s="35">
        <v>94</v>
      </c>
      <c r="J28" s="32" t="str">
        <f>F24</f>
        <v xml:space="preserve"> </v>
      </c>
      <c r="K28" s="39"/>
      <c r="L28" s="36">
        <v>100</v>
      </c>
      <c r="M28" s="36"/>
      <c r="N28" s="36"/>
      <c r="O28" s="40">
        <f t="shared" si="16"/>
        <v>100</v>
      </c>
      <c r="P28" s="36">
        <v>110</v>
      </c>
      <c r="Q28" s="36"/>
      <c r="R28" s="36"/>
      <c r="S28" s="40">
        <f t="shared" si="17"/>
        <v>110</v>
      </c>
      <c r="T28" s="41">
        <f t="shared" si="18"/>
        <v>210</v>
      </c>
      <c r="U28" s="60">
        <f t="shared" si="19"/>
        <v>22</v>
      </c>
      <c r="V28" s="43" t="str">
        <f t="shared" si="20"/>
        <v>FED +</v>
      </c>
      <c r="W28" s="37">
        <f t="shared" si="21"/>
        <v>0</v>
      </c>
      <c r="X28" s="42" t="str">
        <f>IF(I28="","",IF(A28="H",IF(OR(H28="SEN",H28&lt;1997),VLOOKUP(I28,Feuil1!$A$11:$G$29,6),IF(AND(H28&gt;1996,H28&lt;2000),VLOOKUP(I28,Feuil1!$A$11:$G$29,5),IF(AND(H28&gt;1999,H28&lt;2002),VLOOKUP(I28,Feuil1!$A$11:$G$29,4),IF(AND(H28&gt;2001,H28&lt;2004),VLOOKUP(I28,Feuil1!$A$11:$G$29,3),VLOOKUP(I28,Feuil1!$A$11:$G$29,2))))),IF(OR(H28="SEN",H28&lt;1997),VLOOKUP(I28,Feuil1!$G$11:$L$25,6),IF(AND(H28&gt;1996,H28&lt;2000),VLOOKUP(I28,Feuil1!$G$11:$L$25,5),IF(AND(H28&gt;1999,H28&lt;2002),VLOOKUP(I28,Feuil1!$G$11:$L$25,4),IF(AND(H28&gt;2001,H28&lt;2004),VLOOKUP(I28,Feuil1!$G$11:$L$25,3),VLOOKUP(I28,Feuil1!$G$11:$L$25,2)))))))</f>
        <v>C2 94</v>
      </c>
      <c r="Y28" s="159">
        <f t="shared" si="22"/>
        <v>239.57650274436855</v>
      </c>
      <c r="Z28" s="171"/>
      <c r="AA28" s="46" t="s">
        <v>12</v>
      </c>
      <c r="AB28" s="6">
        <f>T28-HLOOKUP(X28,Feuil1!$C$1:$BL$10,2,FALSE)</f>
        <v>85</v>
      </c>
      <c r="AC28" s="6">
        <f>T28-HLOOKUP(X28,Feuil1!$C$1:$BL$10,3,FALSE)</f>
        <v>65</v>
      </c>
      <c r="AD28" s="6">
        <f>T28-HLOOKUP(X28,Feuil1!$C$1:$BL$10,4,FALSE)</f>
        <v>45</v>
      </c>
      <c r="AE28" s="6">
        <f>T28-HLOOKUP(X28,Feuil1!$C$1:$BL$10,5,FALSE)</f>
        <v>25</v>
      </c>
      <c r="AF28" s="6">
        <f>T28-HLOOKUP(X28,Feuil1!$C$1:$BL$10,6,FALSE)</f>
        <v>0</v>
      </c>
      <c r="AG28" s="6">
        <f>T28-HLOOKUP(X28,Feuil1!$C$1:$BL$10,7,FALSE)</f>
        <v>-15</v>
      </c>
      <c r="AH28" s="6">
        <f>T28-HLOOKUP(X28,Feuil1!$C$1:$BL$10,8,FALSE)</f>
        <v>-40</v>
      </c>
      <c r="AI28" s="6">
        <f>T28-HLOOKUP(X28,Feuil1!$C$1:$BL$10,9,FALSE)</f>
        <v>-70</v>
      </c>
      <c r="AJ28" s="6">
        <f>T28-HLOOKUP(X28,Feuil1!$C$1:$BL$10,10,FALSE)</f>
        <v>-790</v>
      </c>
      <c r="AK28" s="11"/>
      <c r="AL28" s="11"/>
      <c r="AM28" s="11"/>
      <c r="AN28" s="11"/>
      <c r="AO28" s="11"/>
      <c r="AP28" s="11"/>
      <c r="AQ28" s="11" t="str">
        <f t="shared" si="23"/>
        <v>FED +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11" customFormat="1" ht="21" x14ac:dyDescent="0.2">
      <c r="A29" s="10" t="s">
        <v>68</v>
      </c>
      <c r="B29" s="29"/>
      <c r="C29" s="30"/>
      <c r="D29" s="121"/>
      <c r="E29" s="124"/>
      <c r="F29" s="31"/>
      <c r="G29" s="31"/>
      <c r="H29" s="53">
        <v>2003</v>
      </c>
      <c r="I29" s="35">
        <v>105</v>
      </c>
      <c r="J29" s="32" t="str">
        <f>F24</f>
        <v xml:space="preserve"> </v>
      </c>
      <c r="K29" s="39"/>
      <c r="L29" s="36">
        <v>110</v>
      </c>
      <c r="M29" s="36"/>
      <c r="N29" s="36"/>
      <c r="O29" s="40">
        <f t="shared" si="16"/>
        <v>110</v>
      </c>
      <c r="P29" s="36">
        <v>130</v>
      </c>
      <c r="Q29" s="36"/>
      <c r="R29" s="36"/>
      <c r="S29" s="40">
        <f t="shared" si="17"/>
        <v>130</v>
      </c>
      <c r="T29" s="41">
        <f t="shared" si="18"/>
        <v>240</v>
      </c>
      <c r="U29" s="60">
        <f t="shared" si="19"/>
        <v>30</v>
      </c>
      <c r="V29" s="43" t="str">
        <f t="shared" si="20"/>
        <v>INTB +</v>
      </c>
      <c r="W29" s="37">
        <f t="shared" si="21"/>
        <v>5</v>
      </c>
      <c r="X29" s="42" t="str">
        <f>IF(I29="","",IF(A29="H",IF(OR(H29="SEN",H29&lt;1997),VLOOKUP(I29,Feuil1!$A$11:$G$29,6),IF(AND(H29&gt;1996,H29&lt;2000),VLOOKUP(I29,Feuil1!$A$11:$G$29,5),IF(AND(H29&gt;1999,H29&lt;2002),VLOOKUP(I29,Feuil1!$A$11:$G$29,4),IF(AND(H29&gt;2001,H29&lt;2004),VLOOKUP(I29,Feuil1!$A$11:$G$29,3),VLOOKUP(I29,Feuil1!$A$11:$G$29,2))))),IF(OR(H29="SEN",H29&lt;1997),VLOOKUP(I29,Feuil1!$G$11:$L$25,6),IF(AND(H29&gt;1996,H29&lt;2000),VLOOKUP(I29,Feuil1!$G$11:$L$25,5),IF(AND(H29&gt;1999,H29&lt;2002),VLOOKUP(I29,Feuil1!$G$11:$L$25,4),IF(AND(H29&gt;2001,H29&lt;2004),VLOOKUP(I29,Feuil1!$G$11:$L$25,3),VLOOKUP(I29,Feuil1!$G$11:$L$25,2)))))))</f>
        <v>C1 +94</v>
      </c>
      <c r="Y29" s="159">
        <f t="shared" si="22"/>
        <v>262.28715108017764</v>
      </c>
      <c r="Z29" s="171"/>
      <c r="AA29" s="51" t="s">
        <v>12</v>
      </c>
      <c r="AB29" s="6">
        <f>T29-HLOOKUP(X29,Feuil1!$C$1:$BL$10,2,FALSE)</f>
        <v>120</v>
      </c>
      <c r="AC29" s="6">
        <f>T29-HLOOKUP(X29,Feuil1!$C$1:$BL$10,3,FALSE)</f>
        <v>100</v>
      </c>
      <c r="AD29" s="6">
        <f>T29-HLOOKUP(X29,Feuil1!$C$1:$BL$10,4,FALSE)</f>
        <v>85</v>
      </c>
      <c r="AE29" s="6">
        <f>T29-HLOOKUP(X29,Feuil1!$C$1:$BL$10,5,FALSE)</f>
        <v>65</v>
      </c>
      <c r="AF29" s="6">
        <f>T29-HLOOKUP(X29,Feuil1!$C$1:$BL$10,6,FALSE)</f>
        <v>45</v>
      </c>
      <c r="AG29" s="6">
        <f>T29-HLOOKUP(X29,Feuil1!$C$1:$BL$10,7,FALSE)</f>
        <v>20</v>
      </c>
      <c r="AH29" s="6">
        <f>T29-HLOOKUP(X29,Feuil1!$C$1:$BL$10,8,FALSE)</f>
        <v>5</v>
      </c>
      <c r="AI29" s="6">
        <f>T29-HLOOKUP(X29,Feuil1!$C$1:$BL$10,9,FALSE)</f>
        <v>-20</v>
      </c>
      <c r="AJ29" s="6">
        <f>T29-HLOOKUP(X29,Feuil1!$C$1:$BL$10,10,FALSE)</f>
        <v>-760</v>
      </c>
      <c r="AQ29" s="11" t="str">
        <f t="shared" si="23"/>
        <v>INTB +</v>
      </c>
    </row>
    <row r="30" spans="1:54" s="11" customFormat="1" ht="21.75" thickBot="1" x14ac:dyDescent="0.25">
      <c r="A30" s="10" t="s">
        <v>68</v>
      </c>
      <c r="B30" s="84"/>
      <c r="C30" s="85"/>
      <c r="D30" s="122"/>
      <c r="E30" s="125"/>
      <c r="F30" s="86"/>
      <c r="G30" s="87"/>
      <c r="H30" s="88">
        <v>1996</v>
      </c>
      <c r="I30" s="89">
        <v>110</v>
      </c>
      <c r="J30" s="90" t="str">
        <f>F24</f>
        <v xml:space="preserve"> </v>
      </c>
      <c r="K30" s="91"/>
      <c r="L30" s="92">
        <v>120</v>
      </c>
      <c r="M30" s="92"/>
      <c r="N30" s="92"/>
      <c r="O30" s="93">
        <f t="shared" si="16"/>
        <v>120</v>
      </c>
      <c r="P30" s="92">
        <v>145</v>
      </c>
      <c r="Q30" s="92"/>
      <c r="R30" s="92"/>
      <c r="S30" s="93">
        <f t="shared" si="17"/>
        <v>145</v>
      </c>
      <c r="T30" s="94">
        <f t="shared" si="18"/>
        <v>265</v>
      </c>
      <c r="U30" s="95">
        <f t="shared" si="19"/>
        <v>45</v>
      </c>
      <c r="V30" s="96" t="str">
        <f t="shared" si="20"/>
        <v>IRG +</v>
      </c>
      <c r="W30" s="97">
        <f t="shared" si="21"/>
        <v>15</v>
      </c>
      <c r="X30" s="98" t="str">
        <f>IF(I30="","",IF(A30="H",IF(OR(H30="SEN",H30&lt;1997),VLOOKUP(I30,Feuil1!$A$11:$G$29,6),IF(AND(H30&gt;1996,H30&lt;2000),VLOOKUP(I30,Feuil1!$A$11:$G$29,5),IF(AND(H30&gt;1999,H30&lt;2002),VLOOKUP(I30,Feuil1!$A$11:$G$29,4),IF(AND(H30&gt;2001,H30&lt;2004),VLOOKUP(I30,Feuil1!$A$11:$G$29,3),VLOOKUP(I30,Feuil1!$A$11:$G$29,2))))),IF(OR(H30="SEN",H30&lt;1997),VLOOKUP(I30,Feuil1!$G$11:$L$25,6),IF(AND(H30&gt;1996,H30&lt;2000),VLOOKUP(I30,Feuil1!$G$11:$L$25,5),IF(AND(H30&gt;1999,H30&lt;2002),VLOOKUP(I30,Feuil1!$G$11:$L$25,4),IF(AND(H30&gt;2001,H30&lt;2004),VLOOKUP(I30,Feuil1!$G$11:$L$25,3),VLOOKUP(I30,Feuil1!$G$11:$L$25,2)))))))</f>
        <v>S+105</v>
      </c>
      <c r="Y30" s="160">
        <f t="shared" si="22"/>
        <v>285.14354391619878</v>
      </c>
      <c r="Z30" s="171"/>
      <c r="AA30" s="46" t="s">
        <v>12</v>
      </c>
      <c r="AB30" s="6">
        <f>T30-HLOOKUP(X30,Feuil1!$C$1:$BL$10,2,FALSE)</f>
        <v>80</v>
      </c>
      <c r="AC30" s="6">
        <f>T30-HLOOKUP(X30,Feuil1!$C$1:$BL$10,3,FALSE)</f>
        <v>60</v>
      </c>
      <c r="AD30" s="6">
        <f>T30-HLOOKUP(X30,Feuil1!$C$1:$BL$10,4,FALSE)</f>
        <v>40</v>
      </c>
      <c r="AE30" s="6">
        <f>T30-HLOOKUP(X30,Feuil1!$C$1:$BL$10,5,FALSE)</f>
        <v>15</v>
      </c>
      <c r="AF30" s="6">
        <f>T30-HLOOKUP(X30,Feuil1!$C$1:$BL$10,6,FALSE)</f>
        <v>-15</v>
      </c>
      <c r="AG30" s="6">
        <f>T30-HLOOKUP(X30,Feuil1!$C$1:$BL$10,7,FALSE)</f>
        <v>-45</v>
      </c>
      <c r="AH30" s="6">
        <f>T30-HLOOKUP(X30,Feuil1!$C$1:$BL$10,8,FALSE)</f>
        <v>-65</v>
      </c>
      <c r="AI30" s="6">
        <f>T30-HLOOKUP(X30,Feuil1!$C$1:$BL$10,9,FALSE)</f>
        <v>-90</v>
      </c>
      <c r="AJ30" s="6">
        <f>T30-HLOOKUP(X30,Feuil1!$C$1:$BL$10,10,FALSE)</f>
        <v>-110</v>
      </c>
      <c r="AQ30" s="11" t="str">
        <f t="shared" si="23"/>
        <v>IRG +</v>
      </c>
    </row>
    <row r="31" spans="1:54" s="11" customFormat="1" ht="9.75" customHeight="1" thickTop="1" thickBot="1" x14ac:dyDescent="0.25">
      <c r="A31" s="10"/>
      <c r="B31" s="81"/>
      <c r="C31" s="82"/>
      <c r="D31" s="83"/>
      <c r="E31" s="99" t="s">
        <v>12</v>
      </c>
      <c r="F31" s="100"/>
      <c r="G31" s="100"/>
      <c r="H31" s="101"/>
      <c r="I31" s="102"/>
      <c r="J31" s="102"/>
      <c r="K31" s="100"/>
      <c r="L31" s="100"/>
      <c r="M31" s="100"/>
      <c r="N31" s="100"/>
      <c r="O31" s="101"/>
      <c r="P31" s="100"/>
      <c r="Q31" s="100"/>
      <c r="R31" s="100"/>
      <c r="S31" s="101"/>
      <c r="T31" s="103"/>
      <c r="U31" s="101"/>
      <c r="V31" s="104"/>
      <c r="W31" s="64"/>
      <c r="X31" s="105"/>
      <c r="Y31" s="106"/>
      <c r="Z31" s="171"/>
      <c r="AA31" s="46" t="s">
        <v>12</v>
      </c>
      <c r="AB31" s="6" t="e">
        <f>T31-HLOOKUP(X31,Feuil1!$C$1:$BL$10,2,FALSE)</f>
        <v>#N/A</v>
      </c>
      <c r="AC31" s="6" t="e">
        <f>T31-HLOOKUP(X31,Feuil1!$C$1:$BL$10,3,FALSE)</f>
        <v>#N/A</v>
      </c>
      <c r="AD31" s="6" t="e">
        <f>T31-HLOOKUP(X31,Feuil1!$C$1:$BL$10,4,FALSE)</f>
        <v>#N/A</v>
      </c>
      <c r="AE31" s="6" t="e">
        <f>T31-HLOOKUP(X31,Feuil1!$C$1:$BL$10,5,FALSE)</f>
        <v>#N/A</v>
      </c>
      <c r="AF31" s="6" t="e">
        <f>T31-HLOOKUP(X31,Feuil1!$C$1:$BL$10,6,FALSE)</f>
        <v>#N/A</v>
      </c>
      <c r="AG31" s="6" t="e">
        <f>T31-HLOOKUP(X31,Feuil1!$C$1:$BL$10,7,FALSE)</f>
        <v>#N/A</v>
      </c>
      <c r="AH31" s="6" t="e">
        <f>T31-HLOOKUP(X31,Feuil1!$C$1:$BL$10,8,FALSE)</f>
        <v>#N/A</v>
      </c>
      <c r="AI31" s="6" t="e">
        <f>T31-HLOOKUP(X31,Feuil1!$C$1:$BL$10,9,FALSE)</f>
        <v>#N/A</v>
      </c>
      <c r="AJ31" s="6" t="e">
        <f>T31-HLOOKUP(X31,Feuil1!$C$1:$BL$10,10,FALSE)</f>
        <v>#N/A</v>
      </c>
      <c r="AQ31" s="11" t="e">
        <f t="shared" si="23"/>
        <v>#N/A</v>
      </c>
    </row>
    <row r="32" spans="1:54" s="11" customFormat="1" ht="30" thickTop="1" thickBot="1" x14ac:dyDescent="0.25">
      <c r="A32" s="10"/>
      <c r="B32" s="29"/>
      <c r="C32" s="30"/>
      <c r="D32" s="55"/>
      <c r="E32" s="107"/>
      <c r="F32" s="116" t="s">
        <v>108</v>
      </c>
      <c r="G32" s="108"/>
      <c r="H32" s="126">
        <f>IF(V32="","",RANK(V32,$Z$8:$Z$12,0))</f>
        <v>3</v>
      </c>
      <c r="I32" s="109"/>
      <c r="J32" s="109"/>
      <c r="K32" s="101"/>
      <c r="L32" s="101"/>
      <c r="M32" s="101"/>
      <c r="N32" s="101"/>
      <c r="O32" s="101"/>
      <c r="P32" s="101"/>
      <c r="Q32" s="101"/>
      <c r="R32" s="101"/>
      <c r="S32" s="183" t="s">
        <v>109</v>
      </c>
      <c r="T32" s="183"/>
      <c r="U32" s="184"/>
      <c r="V32" s="185">
        <f>IF(H27="","",IF(H30="",SUM(Y26:Y30),(SUM(Y26:Y30))))</f>
        <v>1270.6144335469928</v>
      </c>
      <c r="W32" s="185"/>
      <c r="X32" s="105"/>
      <c r="Y32" s="106"/>
      <c r="Z32" s="171"/>
      <c r="AA32" s="46" t="s">
        <v>12</v>
      </c>
      <c r="AB32" s="6" t="e">
        <f>T32-HLOOKUP(X32,Feuil1!$C$1:$BL$10,2,FALSE)</f>
        <v>#N/A</v>
      </c>
      <c r="AC32" s="6" t="e">
        <f>T32-HLOOKUP(X32,Feuil1!$C$1:$BL$10,3,FALSE)</f>
        <v>#N/A</v>
      </c>
      <c r="AD32" s="6" t="e">
        <f>T32-HLOOKUP(X32,Feuil1!$C$1:$BL$10,4,FALSE)</f>
        <v>#N/A</v>
      </c>
      <c r="AE32" s="6" t="e">
        <f>T32-HLOOKUP(X32,Feuil1!$C$1:$BL$10,5,FALSE)</f>
        <v>#N/A</v>
      </c>
      <c r="AF32" s="6" t="e">
        <f>T32-HLOOKUP(X32,Feuil1!$C$1:$BL$10,6,FALSE)</f>
        <v>#N/A</v>
      </c>
      <c r="AG32" s="6" t="e">
        <f>T32-HLOOKUP(X32,Feuil1!$C$1:$BL$10,7,FALSE)</f>
        <v>#N/A</v>
      </c>
      <c r="AH32" s="6" t="e">
        <f>T32-HLOOKUP(X32,Feuil1!$C$1:$BL$10,8,FALSE)</f>
        <v>#N/A</v>
      </c>
      <c r="AI32" s="6" t="e">
        <f>T32-HLOOKUP(X32,Feuil1!$C$1:$BL$10,9,FALSE)</f>
        <v>#N/A</v>
      </c>
      <c r="AJ32" s="6" t="e">
        <f>T32-HLOOKUP(X32,Feuil1!$C$1:$BL$10,10,FALSE)</f>
        <v>#N/A</v>
      </c>
      <c r="AQ32" s="11" t="e">
        <f t="shared" si="23"/>
        <v>#N/A</v>
      </c>
    </row>
    <row r="33" spans="1:54" s="11" customFormat="1" ht="30" thickTop="1" thickBot="1" x14ac:dyDescent="0.25">
      <c r="A33" s="10"/>
      <c r="B33" s="29"/>
      <c r="C33" s="30"/>
      <c r="D33" s="55"/>
      <c r="E33" s="107"/>
      <c r="F33" s="116"/>
      <c r="G33" s="108"/>
      <c r="H33" s="168"/>
      <c r="I33" s="109"/>
      <c r="J33" s="109"/>
      <c r="K33" s="101"/>
      <c r="L33" s="101"/>
      <c r="M33" s="101"/>
      <c r="N33" s="101"/>
      <c r="O33" s="101"/>
      <c r="P33" s="101"/>
      <c r="Q33" s="101"/>
      <c r="R33" s="101"/>
      <c r="S33" s="163"/>
      <c r="T33" s="163"/>
      <c r="U33" s="163"/>
      <c r="V33" s="149"/>
      <c r="W33" s="149"/>
      <c r="X33" s="105"/>
      <c r="Y33" s="106"/>
      <c r="Z33" s="171"/>
      <c r="AA33" s="46"/>
      <c r="AB33" s="6"/>
      <c r="AC33" s="6"/>
      <c r="AD33" s="6"/>
      <c r="AE33" s="6"/>
      <c r="AF33" s="6"/>
      <c r="AG33" s="6"/>
      <c r="AH33" s="6"/>
      <c r="AI33" s="6"/>
    </row>
    <row r="34" spans="1:54" s="61" customFormat="1" ht="27.75" thickTop="1" thickBot="1" x14ac:dyDescent="0.25">
      <c r="E34" s="68" t="s">
        <v>107</v>
      </c>
      <c r="F34" s="69" t="s">
        <v>12</v>
      </c>
      <c r="G34" s="69"/>
      <c r="H34" s="70"/>
      <c r="I34" s="71"/>
      <c r="J34" s="71"/>
      <c r="K34" s="72" t="s">
        <v>12</v>
      </c>
      <c r="L34" s="70"/>
      <c r="M34" s="73"/>
      <c r="N34" s="73"/>
      <c r="O34" s="73"/>
      <c r="P34" s="73"/>
      <c r="Q34" s="74"/>
      <c r="R34" s="74"/>
      <c r="S34" s="74"/>
      <c r="T34" s="74"/>
      <c r="U34" s="74"/>
      <c r="V34" s="75"/>
      <c r="W34" s="75"/>
      <c r="X34" s="76" t="s">
        <v>12</v>
      </c>
      <c r="Y34" s="77"/>
      <c r="Z34" s="169"/>
      <c r="AA34" s="20"/>
    </row>
    <row r="35" spans="1:54" s="9" customFormat="1" ht="13.5" customHeight="1" thickTop="1" thickBot="1" x14ac:dyDescent="0.25">
      <c r="A35" s="78" t="s">
        <v>54</v>
      </c>
      <c r="B35" s="79" t="s">
        <v>71</v>
      </c>
      <c r="C35" s="80" t="s">
        <v>0</v>
      </c>
      <c r="D35" s="119" t="s">
        <v>70</v>
      </c>
      <c r="E35" s="129" t="s">
        <v>1</v>
      </c>
      <c r="F35" s="130" t="s">
        <v>3</v>
      </c>
      <c r="G35" s="130" t="s">
        <v>4</v>
      </c>
      <c r="H35" s="130" t="s">
        <v>69</v>
      </c>
      <c r="I35" s="130" t="s">
        <v>6</v>
      </c>
      <c r="J35" s="131" t="s">
        <v>5</v>
      </c>
      <c r="K35" s="130" t="s">
        <v>2</v>
      </c>
      <c r="L35" s="130">
        <v>1</v>
      </c>
      <c r="M35" s="130">
        <v>2</v>
      </c>
      <c r="N35" s="130">
        <v>3</v>
      </c>
      <c r="O35" s="130" t="s">
        <v>7</v>
      </c>
      <c r="P35" s="130">
        <v>1</v>
      </c>
      <c r="Q35" s="130">
        <v>2</v>
      </c>
      <c r="R35" s="130">
        <v>3</v>
      </c>
      <c r="S35" s="130" t="s">
        <v>8</v>
      </c>
      <c r="T35" s="130" t="s">
        <v>9</v>
      </c>
      <c r="U35" s="132" t="s">
        <v>110</v>
      </c>
      <c r="V35" s="181" t="s">
        <v>67</v>
      </c>
      <c r="W35" s="182"/>
      <c r="X35" s="130" t="s">
        <v>11</v>
      </c>
      <c r="Y35" s="133" t="s">
        <v>10</v>
      </c>
      <c r="Z35" s="170"/>
      <c r="AA35" s="24" t="s">
        <v>12</v>
      </c>
      <c r="AB35" s="24" t="s">
        <v>103</v>
      </c>
      <c r="AC35" s="24" t="s">
        <v>56</v>
      </c>
      <c r="AD35" s="24" t="s">
        <v>57</v>
      </c>
      <c r="AE35" s="24" t="s">
        <v>58</v>
      </c>
      <c r="AF35" s="24" t="s">
        <v>59</v>
      </c>
      <c r="AG35" s="24" t="s">
        <v>60</v>
      </c>
      <c r="AH35" s="24" t="s">
        <v>61</v>
      </c>
      <c r="AI35" s="24" t="s">
        <v>62</v>
      </c>
      <c r="AJ35" s="24" t="s">
        <v>63</v>
      </c>
    </row>
    <row r="36" spans="1:54" s="11" customFormat="1" ht="21" x14ac:dyDescent="0.2">
      <c r="A36" s="10" t="s">
        <v>68</v>
      </c>
      <c r="B36" s="25"/>
      <c r="C36" s="26"/>
      <c r="D36" s="120"/>
      <c r="E36" s="123"/>
      <c r="F36" s="27"/>
      <c r="G36" s="27"/>
      <c r="H36" s="175">
        <v>1996</v>
      </c>
      <c r="I36" s="33">
        <v>56</v>
      </c>
      <c r="J36" s="28" t="str">
        <f>F34</f>
        <v xml:space="preserve"> </v>
      </c>
      <c r="K36" s="38"/>
      <c r="L36" s="34">
        <v>60</v>
      </c>
      <c r="M36" s="34"/>
      <c r="N36" s="34"/>
      <c r="O36" s="153">
        <f>IF(H36="","",IF(MAXA(L36:N36)&lt;=0,0,MAXA(L36:N36)))</f>
        <v>60</v>
      </c>
      <c r="P36" s="34">
        <v>80</v>
      </c>
      <c r="Q36" s="34"/>
      <c r="R36" s="34"/>
      <c r="S36" s="153">
        <f>IF(H36="","",IF(MAXA(P36:R36)&lt;=0,0,MAXA(P36:R36)))</f>
        <v>80</v>
      </c>
      <c r="T36" s="154">
        <f>IF(I36="","",O36+S36)</f>
        <v>140</v>
      </c>
      <c r="U36" s="155">
        <f>T36-I36*2</f>
        <v>28</v>
      </c>
      <c r="V36" s="156" t="str">
        <f>IF(H36="","",AQ36)</f>
        <v>REG +</v>
      </c>
      <c r="W36" s="157">
        <f>IF(AJ36&gt;=0,AJ36,IF(AI36&gt;=0,AI36,IF(AH36&gt;=0,AH36,IF(AG36&gt;=0,AG36,IF(AF36&gt;=0,AF36,IF(AE36&gt;=0,AE36,IF(AD36&gt;=0,AD36,IF(AC36&gt;=0,AC36,AB36))))))))</f>
        <v>10</v>
      </c>
      <c r="X36" s="42" t="str">
        <f>IF(I36="","",IF(A36="H",IF(OR(H36="SEN",H36&lt;1997),VLOOKUP(I36,Feuil1!$A$11:$G$29,6),IF(AND(H36&gt;1996,H36&lt;2000),VLOOKUP(I36,Feuil1!$A$11:$G$29,5),IF(AND(H36&gt;1999,H36&lt;2002),VLOOKUP(I36,Feuil1!$A$11:$G$29,4),IF(AND(H36&gt;2001,H36&lt;2004),VLOOKUP(I36,Feuil1!$A$11:$G$29,3),VLOOKUP(I36,Feuil1!$A$11:$G$29,2))))),IF(OR(H36="SEN",H36&lt;1997),VLOOKUP(I36,Feuil1!$G$11:$L$25,6),IF(AND(H36&gt;1996,H36&lt;2000),VLOOKUP(I36,Feuil1!$G$11:$L$25,5),IF(AND(H36&gt;1999,H36&lt;2002),VLOOKUP(I36,Feuil1!$G$11:$L$25,4),IF(AND(H36&gt;2001,H36&lt;2004),VLOOKUP(I36,Feuil1!$G$11:$L$25,3),VLOOKUP(I36,Feuil1!$G$11:$L$25,2)))))))</f>
        <v>S56</v>
      </c>
      <c r="Y36" s="158">
        <f>IF(I36="","",IF(A36="H",10^(0.794358141*LOG(I36/174.393)^2)*T36,IF(A36="F",10^(0.89726074*LOG(I36/148.026)^2)*T36,"")))</f>
        <v>218.50590635506686</v>
      </c>
      <c r="Z36" s="171"/>
      <c r="AA36" s="51" t="s">
        <v>12</v>
      </c>
      <c r="AB36" s="6">
        <f>T36-HLOOKUP(X36,Feuil1!$C$1:$BL$10,2,FALSE)</f>
        <v>45</v>
      </c>
      <c r="AC36" s="6">
        <f>T36-HLOOKUP(X36,Feuil1!$C$1:$BL$10,3,FALSE)</f>
        <v>25</v>
      </c>
      <c r="AD36" s="6">
        <f>T36-HLOOKUP(X36,Feuil1!$C$1:$BL$10,4,FALSE)</f>
        <v>10</v>
      </c>
      <c r="AE36" s="6">
        <f>T36-HLOOKUP(X36,Feuil1!$C$1:$BL$10,5,FALSE)</f>
        <v>-5</v>
      </c>
      <c r="AF36" s="6">
        <f>T36-HLOOKUP(X36,Feuil1!$C$1:$BL$10,6,FALSE)</f>
        <v>-30</v>
      </c>
      <c r="AG36" s="6">
        <f>T36-HLOOKUP(X36,Feuil1!$C$1:$BL$10,7,FALSE)</f>
        <v>-50</v>
      </c>
      <c r="AH36" s="6">
        <f>T36-HLOOKUP(X36,Feuil1!$C$1:$BL$10,8,FALSE)</f>
        <v>-70</v>
      </c>
      <c r="AI36" s="6">
        <f>T36-HLOOKUP(X36,Feuil1!$C$1:$BL$10,9,FALSE)</f>
        <v>-85</v>
      </c>
      <c r="AJ36" s="6">
        <f>T36-HLOOKUP(X36,Feuil1!$C$1:$BL$10,10,FALSE)</f>
        <v>-100</v>
      </c>
      <c r="AQ36" s="11" t="str">
        <f>IF(AJ36&gt;=0,$AJ$5,IF(AI36&gt;=0,$AI$5,IF(AH36&gt;=0,$AH$5,IF(AG36&gt;=0,$AG$5,IF(AF36&gt;=0,$AF$5,IF(AE36&gt;=0,$AE$5,IF(AD36&gt;=0,$AD$5,IF(AC36&gt;=0,$AC$5,$AB$5))))))))</f>
        <v>REG +</v>
      </c>
    </row>
    <row r="37" spans="1:54" s="11" customFormat="1" ht="21" x14ac:dyDescent="0.2">
      <c r="A37" s="10" t="s">
        <v>68</v>
      </c>
      <c r="B37" s="29"/>
      <c r="C37" s="30"/>
      <c r="D37" s="121"/>
      <c r="E37" s="124"/>
      <c r="F37" s="31"/>
      <c r="G37" s="31"/>
      <c r="H37" s="176">
        <v>2002</v>
      </c>
      <c r="I37" s="35">
        <v>62</v>
      </c>
      <c r="J37" s="32" t="str">
        <f>F34</f>
        <v xml:space="preserve"> </v>
      </c>
      <c r="K37" s="39"/>
      <c r="L37" s="36">
        <v>60</v>
      </c>
      <c r="M37" s="36"/>
      <c r="N37" s="36"/>
      <c r="O37" s="40">
        <f t="shared" ref="O37:O40" si="24">IF(H37="","",IF(MAXA(L37:N37)&lt;=0,0,MAXA(L37:N37)))</f>
        <v>60</v>
      </c>
      <c r="P37" s="36">
        <v>85</v>
      </c>
      <c r="Q37" s="36"/>
      <c r="R37" s="36"/>
      <c r="S37" s="40">
        <f t="shared" ref="S37:S40" si="25">IF(H37="","",IF(MAXA(P37:R37)&lt;=0,0,MAXA(P37:R37)))</f>
        <v>85</v>
      </c>
      <c r="T37" s="41">
        <f t="shared" ref="T37:T40" si="26">IF(I37="","",O37+S37)</f>
        <v>145</v>
      </c>
      <c r="U37" s="60">
        <f t="shared" ref="U37:U40" si="27">T37-I37*2</f>
        <v>21</v>
      </c>
      <c r="V37" s="43" t="str">
        <f t="shared" ref="V37:V40" si="28">IF(H37="","",AQ37)</f>
        <v>FED +</v>
      </c>
      <c r="W37" s="37">
        <f t="shared" ref="W37:W40" si="29">IF(AJ37&gt;=0,AJ37,IF(AI37&gt;=0,AI37,IF(AH37&gt;=0,AH37,IF(AG37&gt;=0,AG37,IF(AF37&gt;=0,AF37,IF(AE37&gt;=0,AE37,IF(AD37&gt;=0,AD37,IF(AC37&gt;=0,AC37,AB37))))))))</f>
        <v>10</v>
      </c>
      <c r="X37" s="42" t="str">
        <f>IF(I37="","",IF(A37="H",IF(OR(H37="SEN",H37&lt;1997),VLOOKUP(I37,Feuil1!$A$11:$G$29,6),IF(AND(H37&gt;1996,H37&lt;2000),VLOOKUP(I37,Feuil1!$A$11:$G$29,5),IF(AND(H37&gt;1999,H37&lt;2002),VLOOKUP(I37,Feuil1!$A$11:$G$29,4),IF(AND(H37&gt;2001,H37&lt;2004),VLOOKUP(I37,Feuil1!$A$11:$G$29,3),VLOOKUP(I37,Feuil1!$A$11:$G$29,2))))),IF(OR(H37="SEN",H37&lt;1997),VLOOKUP(I37,Feuil1!$G$11:$L$25,6),IF(AND(H37&gt;1996,H37&lt;2000),VLOOKUP(I37,Feuil1!$G$11:$L$25,5),IF(AND(H37&gt;1999,H37&lt;2002),VLOOKUP(I37,Feuil1!$G$11:$L$25,4),IF(AND(H37&gt;2001,H37&lt;2004),VLOOKUP(I37,Feuil1!$G$11:$L$25,3),VLOOKUP(I37,Feuil1!$G$11:$L$25,2)))))))</f>
        <v>C1 62</v>
      </c>
      <c r="Y37" s="159">
        <f t="shared" ref="Y37:Y40" si="30">IF(I37="","",IF(A37="H",10^(0.794358141*LOG(I37/174.393)^2)*T37,IF(A37="F",10^(0.89726074*LOG(I37/148.026)^2)*T37,"")))</f>
        <v>209.70529467419874</v>
      </c>
      <c r="Z37" s="171"/>
      <c r="AA37" s="51" t="s">
        <v>12</v>
      </c>
      <c r="AB37" s="6">
        <f>T37-HLOOKUP(X37,Feuil1!$C$1:$BL$10,2,FALSE)</f>
        <v>70</v>
      </c>
      <c r="AC37" s="6">
        <f>T37-HLOOKUP(X37,Feuil1!$C$1:$BL$10,3,FALSE)</f>
        <v>50</v>
      </c>
      <c r="AD37" s="6">
        <f>T37-HLOOKUP(X37,Feuil1!$C$1:$BL$10,4,FALSE)</f>
        <v>40</v>
      </c>
      <c r="AE37" s="6">
        <f>T37-HLOOKUP(X37,Feuil1!$C$1:$BL$10,5,FALSE)</f>
        <v>25</v>
      </c>
      <c r="AF37" s="6">
        <f>T37-HLOOKUP(X37,Feuil1!$C$1:$BL$10,6,FALSE)</f>
        <v>10</v>
      </c>
      <c r="AG37" s="6">
        <f>T37-HLOOKUP(X37,Feuil1!$C$1:$BL$10,7,FALSE)</f>
        <v>-5</v>
      </c>
      <c r="AH37" s="6">
        <f>T37-HLOOKUP(X37,Feuil1!$C$1:$BL$10,8,FALSE)</f>
        <v>-25</v>
      </c>
      <c r="AI37" s="6">
        <f>T37-HLOOKUP(X37,Feuil1!$C$1:$BL$10,9,FALSE)</f>
        <v>-45</v>
      </c>
      <c r="AJ37" s="6">
        <f>T37-HLOOKUP(X37,Feuil1!$C$1:$BL$10,10,FALSE)</f>
        <v>-855</v>
      </c>
      <c r="AQ37" s="11" t="str">
        <f t="shared" ref="AQ37:AQ43" si="31">IF(AJ37&gt;=0,$AJ$5,IF(AI37&gt;=0,$AI$5,IF(AH37&gt;=0,$AH$5,IF(AG37&gt;=0,$AG$5,IF(AF37&gt;=0,$AF$5,IF(AE37&gt;=0,$AE$5,IF(AD37&gt;=0,$AD$5,IF(AC37&gt;=0,$AC$5,$AB$5))))))))</f>
        <v>FED +</v>
      </c>
    </row>
    <row r="38" spans="1:54" s="12" customFormat="1" ht="21" x14ac:dyDescent="0.2">
      <c r="A38" s="10" t="s">
        <v>68</v>
      </c>
      <c r="B38" s="29"/>
      <c r="C38" s="30"/>
      <c r="D38" s="121"/>
      <c r="E38" s="124"/>
      <c r="F38" s="31"/>
      <c r="G38" s="31"/>
      <c r="H38" s="53">
        <v>2000</v>
      </c>
      <c r="I38" s="35">
        <v>69</v>
      </c>
      <c r="J38" s="32" t="str">
        <f>F34</f>
        <v xml:space="preserve"> </v>
      </c>
      <c r="K38" s="39"/>
      <c r="L38" s="36">
        <v>100</v>
      </c>
      <c r="M38" s="36"/>
      <c r="N38" s="36"/>
      <c r="O38" s="40">
        <f t="shared" si="24"/>
        <v>100</v>
      </c>
      <c r="P38" s="36">
        <v>110</v>
      </c>
      <c r="Q38" s="36"/>
      <c r="R38" s="36"/>
      <c r="S38" s="40">
        <f t="shared" si="25"/>
        <v>110</v>
      </c>
      <c r="T38" s="41">
        <f t="shared" si="26"/>
        <v>210</v>
      </c>
      <c r="U38" s="60">
        <f t="shared" si="27"/>
        <v>72</v>
      </c>
      <c r="V38" s="43" t="str">
        <f t="shared" si="28"/>
        <v>INTB +</v>
      </c>
      <c r="W38" s="37">
        <f t="shared" si="29"/>
        <v>0</v>
      </c>
      <c r="X38" s="42" t="str">
        <f>IF(I38="","",IF(A38="H",IF(OR(H38="SEN",H38&lt;1997),VLOOKUP(I38,Feuil1!$A$11:$G$29,6),IF(AND(H38&gt;1996,H38&lt;2000),VLOOKUP(I38,Feuil1!$A$11:$G$29,5),IF(AND(H38&gt;1999,H38&lt;2002),VLOOKUP(I38,Feuil1!$A$11:$G$29,4),IF(AND(H38&gt;2001,H38&lt;2004),VLOOKUP(I38,Feuil1!$A$11:$G$29,3),VLOOKUP(I38,Feuil1!$A$11:$G$29,2))))),IF(OR(H38="SEN",H38&lt;1997),VLOOKUP(I38,Feuil1!$G$11:$L$25,6),IF(AND(H38&gt;1996,H38&lt;2000),VLOOKUP(I38,Feuil1!$G$11:$L$25,5),IF(AND(H38&gt;1999,H38&lt;2002),VLOOKUP(I38,Feuil1!$G$11:$L$25,4),IF(AND(H38&gt;2001,H38&lt;2004),VLOOKUP(I38,Feuil1!$G$11:$L$25,3),VLOOKUP(I38,Feuil1!$G$11:$L$25,2)))))))</f>
        <v>C2 69</v>
      </c>
      <c r="Y38" s="159">
        <f t="shared" si="30"/>
        <v>282.50450623745917</v>
      </c>
      <c r="Z38" s="171"/>
      <c r="AA38" s="46" t="s">
        <v>12</v>
      </c>
      <c r="AB38" s="6">
        <f>T38-HLOOKUP(X38,Feuil1!$C$1:$BL$10,2,FALSE)</f>
        <v>115</v>
      </c>
      <c r="AC38" s="6">
        <f>T38-HLOOKUP(X38,Feuil1!$C$1:$BL$10,3,FALSE)</f>
        <v>95</v>
      </c>
      <c r="AD38" s="6">
        <f>T38-HLOOKUP(X38,Feuil1!$C$1:$BL$10,4,FALSE)</f>
        <v>80</v>
      </c>
      <c r="AE38" s="6">
        <f>T38-HLOOKUP(X38,Feuil1!$C$1:$BL$10,5,FALSE)</f>
        <v>60</v>
      </c>
      <c r="AF38" s="6">
        <f>T38-HLOOKUP(X38,Feuil1!$C$1:$BL$10,6,FALSE)</f>
        <v>40</v>
      </c>
      <c r="AG38" s="6">
        <f>T38-HLOOKUP(X38,Feuil1!$C$1:$BL$10,7,FALSE)</f>
        <v>20</v>
      </c>
      <c r="AH38" s="6">
        <f>T38-HLOOKUP(X38,Feuil1!$C$1:$BL$10,8,FALSE)</f>
        <v>0</v>
      </c>
      <c r="AI38" s="6">
        <f>T38-HLOOKUP(X38,Feuil1!$C$1:$BL$10,9,FALSE)</f>
        <v>-20</v>
      </c>
      <c r="AJ38" s="6">
        <f>T38-HLOOKUP(X38,Feuil1!$C$1:$BL$10,10,FALSE)</f>
        <v>-790</v>
      </c>
      <c r="AK38" s="11"/>
      <c r="AL38" s="11"/>
      <c r="AM38" s="11"/>
      <c r="AN38" s="11"/>
      <c r="AO38" s="11"/>
      <c r="AP38" s="11"/>
      <c r="AQ38" s="11" t="str">
        <f t="shared" si="31"/>
        <v>INTB +</v>
      </c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s="11" customFormat="1" ht="21" x14ac:dyDescent="0.2">
      <c r="A39" s="10" t="s">
        <v>68</v>
      </c>
      <c r="B39" s="29"/>
      <c r="C39" s="30"/>
      <c r="D39" s="121"/>
      <c r="E39" s="124"/>
      <c r="F39" s="31"/>
      <c r="G39" s="31"/>
      <c r="H39" s="53">
        <v>1998</v>
      </c>
      <c r="I39" s="35">
        <v>85</v>
      </c>
      <c r="J39" s="32" t="str">
        <f>F34</f>
        <v xml:space="preserve"> </v>
      </c>
      <c r="K39" s="39"/>
      <c r="L39" s="36">
        <v>120</v>
      </c>
      <c r="M39" s="36"/>
      <c r="N39" s="36"/>
      <c r="O39" s="40">
        <f t="shared" si="24"/>
        <v>120</v>
      </c>
      <c r="P39" s="36">
        <v>140</v>
      </c>
      <c r="Q39" s="36"/>
      <c r="R39" s="36"/>
      <c r="S39" s="40">
        <f t="shared" si="25"/>
        <v>140</v>
      </c>
      <c r="T39" s="41">
        <f t="shared" si="26"/>
        <v>260</v>
      </c>
      <c r="U39" s="60">
        <f t="shared" si="27"/>
        <v>90</v>
      </c>
      <c r="V39" s="43" t="str">
        <f t="shared" si="28"/>
        <v>NAT +</v>
      </c>
      <c r="W39" s="37">
        <f t="shared" si="29"/>
        <v>10</v>
      </c>
      <c r="X39" s="42" t="str">
        <f>IF(I39="","",IF(A39="H",IF(OR(H39="SEN",H39&lt;1997),VLOOKUP(I39,Feuil1!$A$11:$G$29,6),IF(AND(H39&gt;1996,H39&lt;2000),VLOOKUP(I39,Feuil1!$A$11:$G$29,5),IF(AND(H39&gt;1999,H39&lt;2002),VLOOKUP(I39,Feuil1!$A$11:$G$29,4),IF(AND(H39&gt;2001,H39&lt;2004),VLOOKUP(I39,Feuil1!$A$11:$G$29,3),VLOOKUP(I39,Feuil1!$A$11:$G$29,2))))),IF(OR(H39="SEN",H39&lt;1997),VLOOKUP(I39,Feuil1!$G$11:$L$25,6),IF(AND(H39&gt;1996,H39&lt;2000),VLOOKUP(I39,Feuil1!$G$11:$L$25,5),IF(AND(H39&gt;1999,H39&lt;2002),VLOOKUP(I39,Feuil1!$G$11:$L$25,4),IF(AND(H39&gt;2001,H39&lt;2004),VLOOKUP(I39,Feuil1!$G$11:$L$25,3),VLOOKUP(I39,Feuil1!$G$11:$L$25,2)))))))</f>
        <v>J85</v>
      </c>
      <c r="Y39" s="159">
        <f t="shared" si="30"/>
        <v>310.70907796186935</v>
      </c>
      <c r="Z39" s="171"/>
      <c r="AA39" s="51" t="s">
        <v>12</v>
      </c>
      <c r="AB39" s="6">
        <f>T39-HLOOKUP(X39,Feuil1!$C$1:$BL$10,2,FALSE)</f>
        <v>115</v>
      </c>
      <c r="AC39" s="6">
        <f>T39-HLOOKUP(X39,Feuil1!$C$1:$BL$10,3,FALSE)</f>
        <v>95</v>
      </c>
      <c r="AD39" s="6">
        <f>T39-HLOOKUP(X39,Feuil1!$C$1:$BL$10,4,FALSE)</f>
        <v>75</v>
      </c>
      <c r="AE39" s="6">
        <f>T39-HLOOKUP(X39,Feuil1!$C$1:$BL$10,5,FALSE)</f>
        <v>55</v>
      </c>
      <c r="AF39" s="6">
        <f>T39-HLOOKUP(X39,Feuil1!$C$1:$BL$10,6,FALSE)</f>
        <v>35</v>
      </c>
      <c r="AG39" s="6">
        <f>T39-HLOOKUP(X39,Feuil1!$C$1:$BL$10,7,FALSE)</f>
        <v>10</v>
      </c>
      <c r="AH39" s="6">
        <f>T39-HLOOKUP(X39,Feuil1!$C$1:$BL$10,8,FALSE)</f>
        <v>-20</v>
      </c>
      <c r="AI39" s="6">
        <f>T39-HLOOKUP(X39,Feuil1!$C$1:$BL$10,9,FALSE)</f>
        <v>-40</v>
      </c>
      <c r="AJ39" s="6">
        <f>T39-HLOOKUP(X39,Feuil1!$C$1:$BL$10,10,FALSE)</f>
        <v>-740</v>
      </c>
      <c r="AQ39" s="11" t="str">
        <f t="shared" si="31"/>
        <v>NAT +</v>
      </c>
    </row>
    <row r="40" spans="1:54" s="11" customFormat="1" ht="21.75" thickBot="1" x14ac:dyDescent="0.25">
      <c r="A40" s="10" t="s">
        <v>68</v>
      </c>
      <c r="B40" s="84"/>
      <c r="C40" s="85"/>
      <c r="D40" s="122"/>
      <c r="E40" s="125"/>
      <c r="F40" s="86"/>
      <c r="G40" s="87"/>
      <c r="H40" s="88">
        <v>2000</v>
      </c>
      <c r="I40" s="89">
        <v>74</v>
      </c>
      <c r="J40" s="90" t="str">
        <f>F34</f>
        <v xml:space="preserve"> </v>
      </c>
      <c r="K40" s="91"/>
      <c r="L40" s="92">
        <v>120</v>
      </c>
      <c r="M40" s="92"/>
      <c r="N40" s="92"/>
      <c r="O40" s="93">
        <f t="shared" si="24"/>
        <v>120</v>
      </c>
      <c r="P40" s="92">
        <v>145</v>
      </c>
      <c r="Q40" s="92"/>
      <c r="R40" s="92"/>
      <c r="S40" s="93">
        <f t="shared" si="25"/>
        <v>145</v>
      </c>
      <c r="T40" s="94">
        <f t="shared" si="26"/>
        <v>265</v>
      </c>
      <c r="U40" s="95">
        <f t="shared" si="27"/>
        <v>117</v>
      </c>
      <c r="V40" s="96" t="str">
        <f t="shared" si="28"/>
        <v>INTA +</v>
      </c>
      <c r="W40" s="97">
        <f t="shared" si="29"/>
        <v>15</v>
      </c>
      <c r="X40" s="98" t="str">
        <f>IF(I40="","",IF(A40="H",IF(OR(H40="SEN",H40&lt;1997),VLOOKUP(I40,Feuil1!$A$11:$G$29,6),IF(AND(H40&gt;1996,H40&lt;2000),VLOOKUP(I40,Feuil1!$A$11:$G$29,5),IF(AND(H40&gt;1999,H40&lt;2002),VLOOKUP(I40,Feuil1!$A$11:$G$29,4),IF(AND(H40&gt;2001,H40&lt;2004),VLOOKUP(I40,Feuil1!$A$11:$G$29,3),VLOOKUP(I40,Feuil1!$A$11:$G$29,2))))),IF(OR(H40="SEN",H40&lt;1997),VLOOKUP(I40,Feuil1!$G$11:$L$25,6),IF(AND(H40&gt;1996,H40&lt;2000),VLOOKUP(I40,Feuil1!$G$11:$L$25,5),IF(AND(H40&gt;1999,H40&lt;2002),VLOOKUP(I40,Feuil1!$G$11:$L$25,4),IF(AND(H40&gt;2001,H40&lt;2004),VLOOKUP(I40,Feuil1!$G$11:$L$25,3),VLOOKUP(I40,Feuil1!$G$11:$L$25,2)))))))</f>
        <v>C2 77</v>
      </c>
      <c r="Y40" s="160">
        <f t="shared" si="30"/>
        <v>341.46651587972019</v>
      </c>
      <c r="Z40" s="171"/>
      <c r="AA40" s="46" t="s">
        <v>12</v>
      </c>
      <c r="AB40" s="6">
        <f>T40-HLOOKUP(X40,Feuil1!$C$1:$BL$10,2,FALSE)</f>
        <v>155</v>
      </c>
      <c r="AC40" s="6">
        <f>T40-HLOOKUP(X40,Feuil1!$C$1:$BL$10,3,FALSE)</f>
        <v>135</v>
      </c>
      <c r="AD40" s="6">
        <f>T40-HLOOKUP(X40,Feuil1!$C$1:$BL$10,4,FALSE)</f>
        <v>115</v>
      </c>
      <c r="AE40" s="6">
        <f>T40-HLOOKUP(X40,Feuil1!$C$1:$BL$10,5,FALSE)</f>
        <v>95</v>
      </c>
      <c r="AF40" s="6">
        <f>T40-HLOOKUP(X40,Feuil1!$C$1:$BL$10,6,FALSE)</f>
        <v>80</v>
      </c>
      <c r="AG40" s="6">
        <f>T40-HLOOKUP(X40,Feuil1!$C$1:$BL$10,7,FALSE)</f>
        <v>65</v>
      </c>
      <c r="AH40" s="6">
        <f>T40-HLOOKUP(X40,Feuil1!$C$1:$BL$10,8,FALSE)</f>
        <v>45</v>
      </c>
      <c r="AI40" s="6">
        <f>T40-HLOOKUP(X40,Feuil1!$C$1:$BL$10,9,FALSE)</f>
        <v>15</v>
      </c>
      <c r="AJ40" s="6">
        <f>T40-HLOOKUP(X40,Feuil1!$C$1:$BL$10,10,FALSE)</f>
        <v>-735</v>
      </c>
      <c r="AQ40" s="11" t="str">
        <f t="shared" si="31"/>
        <v>INTA +</v>
      </c>
    </row>
    <row r="41" spans="1:54" s="11" customFormat="1" ht="22.5" thickTop="1" thickBot="1" x14ac:dyDescent="0.25">
      <c r="A41" s="10"/>
      <c r="B41" s="81"/>
      <c r="C41" s="82"/>
      <c r="D41" s="83"/>
      <c r="E41" s="99" t="s">
        <v>12</v>
      </c>
      <c r="F41" s="100"/>
      <c r="G41" s="100"/>
      <c r="H41" s="101"/>
      <c r="I41" s="102"/>
      <c r="J41" s="102"/>
      <c r="K41" s="100"/>
      <c r="L41" s="100"/>
      <c r="M41" s="100"/>
      <c r="N41" s="100"/>
      <c r="O41" s="101"/>
      <c r="P41" s="100"/>
      <c r="Q41" s="100"/>
      <c r="R41" s="100"/>
      <c r="S41" s="101"/>
      <c r="T41" s="103"/>
      <c r="U41" s="101"/>
      <c r="V41" s="104"/>
      <c r="W41" s="64"/>
      <c r="X41" s="105"/>
      <c r="Y41" s="106"/>
      <c r="Z41" s="171"/>
      <c r="AA41" s="46" t="s">
        <v>12</v>
      </c>
      <c r="AB41" s="6" t="e">
        <f>T41-HLOOKUP(X41,Feuil1!$C$1:$BL$10,2,FALSE)</f>
        <v>#N/A</v>
      </c>
      <c r="AC41" s="6" t="e">
        <f>T41-HLOOKUP(X41,Feuil1!$C$1:$BL$10,3,FALSE)</f>
        <v>#N/A</v>
      </c>
      <c r="AD41" s="6" t="e">
        <f>T41-HLOOKUP(X41,Feuil1!$C$1:$BL$10,4,FALSE)</f>
        <v>#N/A</v>
      </c>
      <c r="AE41" s="6" t="e">
        <f>T41-HLOOKUP(X41,Feuil1!$C$1:$BL$10,5,FALSE)</f>
        <v>#N/A</v>
      </c>
      <c r="AF41" s="6" t="e">
        <f>T41-HLOOKUP(X41,Feuil1!$C$1:$BL$10,6,FALSE)</f>
        <v>#N/A</v>
      </c>
      <c r="AG41" s="6" t="e">
        <f>T41-HLOOKUP(X41,Feuil1!$C$1:$BL$10,7,FALSE)</f>
        <v>#N/A</v>
      </c>
      <c r="AH41" s="6" t="e">
        <f>T41-HLOOKUP(X41,Feuil1!$C$1:$BL$10,8,FALSE)</f>
        <v>#N/A</v>
      </c>
      <c r="AI41" s="6" t="e">
        <f>T41-HLOOKUP(X41,Feuil1!$C$1:$BL$10,9,FALSE)</f>
        <v>#N/A</v>
      </c>
      <c r="AJ41" s="6" t="e">
        <f>T41-HLOOKUP(X41,Feuil1!$C$1:$BL$10,10,FALSE)</f>
        <v>#N/A</v>
      </c>
      <c r="AQ41" s="11" t="e">
        <f t="shared" si="31"/>
        <v>#N/A</v>
      </c>
    </row>
    <row r="42" spans="1:54" s="11" customFormat="1" ht="30" thickTop="1" thickBot="1" x14ac:dyDescent="0.25">
      <c r="A42" s="10"/>
      <c r="B42" s="29"/>
      <c r="C42" s="30"/>
      <c r="D42" s="55"/>
      <c r="E42" s="107"/>
      <c r="F42" s="116" t="s">
        <v>108</v>
      </c>
      <c r="G42" s="108"/>
      <c r="H42" s="126">
        <f>IF(V42="","",RANK(V42,$Z$8:$Z$12,0))</f>
        <v>1</v>
      </c>
      <c r="I42" s="109"/>
      <c r="J42" s="109"/>
      <c r="K42" s="101"/>
      <c r="L42" s="101"/>
      <c r="M42" s="101"/>
      <c r="N42" s="101"/>
      <c r="O42" s="101"/>
      <c r="P42" s="101"/>
      <c r="Q42" s="101"/>
      <c r="R42" s="101"/>
      <c r="S42" s="183" t="s">
        <v>109</v>
      </c>
      <c r="T42" s="183"/>
      <c r="U42" s="184"/>
      <c r="V42" s="185">
        <f>IF(H37="","",IF(H40="",SUM(Y36:Y40),(SUM(Y36:Y40))))</f>
        <v>1362.8913011083143</v>
      </c>
      <c r="W42" s="185"/>
      <c r="X42" s="105"/>
      <c r="Y42" s="106"/>
      <c r="Z42" s="171"/>
      <c r="AA42" s="46" t="s">
        <v>12</v>
      </c>
      <c r="AB42" s="6" t="e">
        <f>T42-HLOOKUP(X42,Feuil1!$C$1:$BL$10,2,FALSE)</f>
        <v>#N/A</v>
      </c>
      <c r="AC42" s="6" t="e">
        <f>T42-HLOOKUP(X42,Feuil1!$C$1:$BL$10,3,FALSE)</f>
        <v>#N/A</v>
      </c>
      <c r="AD42" s="6" t="e">
        <f>T42-HLOOKUP(X42,Feuil1!$C$1:$BL$10,4,FALSE)</f>
        <v>#N/A</v>
      </c>
      <c r="AE42" s="6" t="e">
        <f>T42-HLOOKUP(X42,Feuil1!$C$1:$BL$10,5,FALSE)</f>
        <v>#N/A</v>
      </c>
      <c r="AF42" s="6" t="e">
        <f>T42-HLOOKUP(X42,Feuil1!$C$1:$BL$10,6,FALSE)</f>
        <v>#N/A</v>
      </c>
      <c r="AG42" s="6" t="e">
        <f>T42-HLOOKUP(X42,Feuil1!$C$1:$BL$10,7,FALSE)</f>
        <v>#N/A</v>
      </c>
      <c r="AH42" s="6" t="e">
        <f>T42-HLOOKUP(X42,Feuil1!$C$1:$BL$10,8,FALSE)</f>
        <v>#N/A</v>
      </c>
      <c r="AI42" s="6" t="e">
        <f>T42-HLOOKUP(X42,Feuil1!$C$1:$BL$10,9,FALSE)</f>
        <v>#N/A</v>
      </c>
      <c r="AJ42" s="6" t="e">
        <f>T42-HLOOKUP(X42,Feuil1!$C$1:$BL$10,10,FALSE)</f>
        <v>#N/A</v>
      </c>
      <c r="AQ42" s="11" t="e">
        <f t="shared" si="31"/>
        <v>#N/A</v>
      </c>
    </row>
    <row r="43" spans="1:54" s="11" customFormat="1" ht="7.5" customHeight="1" thickTop="1" thickBot="1" x14ac:dyDescent="0.25">
      <c r="A43" s="10"/>
      <c r="B43" s="29"/>
      <c r="C43" s="30"/>
      <c r="D43" s="55"/>
      <c r="E43" s="110"/>
      <c r="F43" s="45"/>
      <c r="G43" s="45"/>
      <c r="H43" s="44"/>
      <c r="I43" s="111"/>
      <c r="J43" s="111"/>
      <c r="K43" s="45"/>
      <c r="L43" s="45"/>
      <c r="M43" s="45"/>
      <c r="N43" s="45"/>
      <c r="O43" s="44"/>
      <c r="P43" s="45"/>
      <c r="Q43" s="45"/>
      <c r="R43" s="45"/>
      <c r="S43" s="44"/>
      <c r="T43" s="111"/>
      <c r="U43" s="44"/>
      <c r="V43" s="112"/>
      <c r="W43" s="113"/>
      <c r="X43" s="114"/>
      <c r="Y43" s="115"/>
      <c r="Z43" s="171"/>
      <c r="AA43" s="46" t="s">
        <v>12</v>
      </c>
      <c r="AB43" s="6"/>
      <c r="AC43" s="6"/>
      <c r="AD43" s="6"/>
      <c r="AE43" s="6"/>
      <c r="AF43" s="6"/>
      <c r="AG43" s="6"/>
      <c r="AH43" s="6"/>
      <c r="AI43" s="6"/>
      <c r="AQ43" s="11" t="str">
        <f t="shared" si="31"/>
        <v>OLY +</v>
      </c>
    </row>
    <row r="44" spans="1:54" s="12" customFormat="1" ht="24" thickTop="1" x14ac:dyDescent="0.2">
      <c r="A44" s="10"/>
      <c r="B44" s="143"/>
      <c r="C44" s="143"/>
      <c r="D44" s="144"/>
      <c r="E44" s="73"/>
      <c r="F44" s="134" t="s">
        <v>111</v>
      </c>
      <c r="G44" s="73"/>
      <c r="H44" s="135"/>
      <c r="I44" s="179" t="s">
        <v>112</v>
      </c>
      <c r="J44" s="179"/>
      <c r="K44" s="135"/>
      <c r="L44" s="179" t="s">
        <v>113</v>
      </c>
      <c r="M44" s="179"/>
      <c r="N44" s="179"/>
      <c r="O44" s="179"/>
      <c r="P44" s="73"/>
      <c r="Q44" s="179" t="s">
        <v>114</v>
      </c>
      <c r="R44" s="179"/>
      <c r="S44" s="179"/>
      <c r="T44" s="179"/>
      <c r="U44" s="135" t="s">
        <v>12</v>
      </c>
      <c r="V44" s="136"/>
      <c r="W44" s="137" t="s">
        <v>12</v>
      </c>
      <c r="X44" s="138"/>
      <c r="Y44" s="138"/>
      <c r="Z44" s="171"/>
      <c r="AA44" s="46" t="s">
        <v>12</v>
      </c>
      <c r="AB44" s="6"/>
      <c r="AC44" s="6"/>
      <c r="AD44" s="6"/>
      <c r="AE44" s="6"/>
      <c r="AF44" s="6"/>
      <c r="AG44" s="6"/>
      <c r="AH44" s="6"/>
      <c r="AI44" s="6"/>
      <c r="AJ44" s="11"/>
      <c r="AK44" s="11"/>
      <c r="AL44" s="11"/>
      <c r="AM44" s="11"/>
      <c r="AN44" s="11"/>
      <c r="AO44" s="11"/>
      <c r="AP44" s="11"/>
      <c r="AQ44" s="11" t="str">
        <f t="shared" si="7"/>
        <v>OLY +</v>
      </c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s="12" customFormat="1" ht="21" x14ac:dyDescent="0.2">
      <c r="A45" s="10"/>
      <c r="B45" s="145"/>
      <c r="C45" s="145"/>
      <c r="D45" s="146"/>
      <c r="E45" s="150" t="s">
        <v>115</v>
      </c>
      <c r="F45" s="142" t="s">
        <v>12</v>
      </c>
      <c r="G45" s="140"/>
      <c r="H45" s="150" t="s">
        <v>117</v>
      </c>
      <c r="I45" s="180" t="s">
        <v>12</v>
      </c>
      <c r="J45" s="180"/>
      <c r="K45" s="140"/>
      <c r="L45" s="180" t="s">
        <v>12</v>
      </c>
      <c r="M45" s="180"/>
      <c r="N45" s="180"/>
      <c r="O45" s="180"/>
      <c r="P45" s="141"/>
      <c r="Q45" s="180" t="s">
        <v>12</v>
      </c>
      <c r="R45" s="180"/>
      <c r="S45" s="180"/>
      <c r="T45" s="180"/>
      <c r="U45" s="139" t="s">
        <v>12</v>
      </c>
      <c r="V45" s="177" t="s">
        <v>12</v>
      </c>
      <c r="W45" s="177"/>
      <c r="X45" s="177"/>
      <c r="Y45" s="177"/>
      <c r="Z45" s="171"/>
      <c r="AA45" s="46" t="s">
        <v>12</v>
      </c>
      <c r="AB45" s="6"/>
      <c r="AC45" s="6"/>
      <c r="AD45" s="6"/>
      <c r="AE45" s="6"/>
      <c r="AF45" s="6"/>
      <c r="AG45" s="6"/>
      <c r="AH45" s="6"/>
      <c r="AI45" s="6"/>
      <c r="AJ45" s="11"/>
      <c r="AK45" s="11"/>
      <c r="AL45" s="11"/>
      <c r="AM45" s="11"/>
      <c r="AN45" s="11"/>
      <c r="AO45" s="11"/>
      <c r="AP45" s="11"/>
      <c r="AQ45" s="11" t="str">
        <f t="shared" si="7"/>
        <v>OLY +</v>
      </c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s="12" customFormat="1" ht="21" x14ac:dyDescent="0.2">
      <c r="A46" s="10"/>
      <c r="B46" s="145"/>
      <c r="C46" s="145"/>
      <c r="D46" s="146"/>
      <c r="E46" s="150" t="s">
        <v>116</v>
      </c>
      <c r="F46" s="141"/>
      <c r="G46" s="141"/>
      <c r="H46" s="150" t="s">
        <v>118</v>
      </c>
      <c r="I46" s="178" t="s">
        <v>12</v>
      </c>
      <c r="J46" s="178"/>
      <c r="K46" s="141"/>
      <c r="L46" s="178" t="s">
        <v>12</v>
      </c>
      <c r="M46" s="178"/>
      <c r="N46" s="178"/>
      <c r="O46" s="178"/>
      <c r="P46" s="141"/>
      <c r="Q46" s="178" t="s">
        <v>12</v>
      </c>
      <c r="R46" s="178"/>
      <c r="S46" s="178"/>
      <c r="T46" s="178"/>
      <c r="U46" s="139" t="s">
        <v>12</v>
      </c>
      <c r="V46" s="177"/>
      <c r="W46" s="177"/>
      <c r="X46" s="177"/>
      <c r="Y46" s="177"/>
      <c r="Z46" s="171"/>
      <c r="AA46" s="46" t="s">
        <v>12</v>
      </c>
      <c r="AB46" s="6"/>
      <c r="AC46" s="6"/>
      <c r="AD46" s="6"/>
      <c r="AE46" s="6"/>
      <c r="AF46" s="6"/>
      <c r="AG46" s="6"/>
      <c r="AH46" s="6"/>
      <c r="AI46" s="6"/>
      <c r="AJ46" s="11"/>
      <c r="AK46" s="11"/>
      <c r="AL46" s="11"/>
      <c r="AM46" s="11"/>
      <c r="AN46" s="11"/>
      <c r="AO46" s="11"/>
      <c r="AP46" s="11"/>
      <c r="AQ46" s="11" t="str">
        <f t="shared" si="7"/>
        <v>OLY +</v>
      </c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54" s="11" customFormat="1" x14ac:dyDescent="0.2">
      <c r="A47" s="13"/>
      <c r="B47" s="13"/>
      <c r="C47" s="13"/>
      <c r="D47" s="56"/>
      <c r="E47" s="13"/>
      <c r="J47" s="16"/>
      <c r="W47" s="15"/>
      <c r="X47" s="16"/>
      <c r="Z47" s="172"/>
    </row>
    <row r="48" spans="1:54" s="11" customFormat="1" x14ac:dyDescent="0.2">
      <c r="A48" s="13"/>
      <c r="B48" s="13"/>
      <c r="C48" s="13"/>
      <c r="D48" s="56"/>
      <c r="E48" s="13"/>
      <c r="J48" s="16"/>
      <c r="W48" s="15"/>
      <c r="X48" s="16"/>
      <c r="Z48" s="172"/>
    </row>
    <row r="49" spans="1:26" s="11" customFormat="1" x14ac:dyDescent="0.2">
      <c r="A49" s="13"/>
      <c r="B49" s="13"/>
      <c r="C49" s="13"/>
      <c r="D49" s="56"/>
      <c r="E49" s="13"/>
      <c r="J49" s="16"/>
      <c r="W49" s="15"/>
      <c r="X49" s="16"/>
      <c r="Z49" s="172"/>
    </row>
    <row r="50" spans="1:26" s="11" customFormat="1" x14ac:dyDescent="0.2">
      <c r="A50" s="13"/>
      <c r="B50" s="13"/>
      <c r="C50" s="13"/>
      <c r="D50" s="56"/>
      <c r="E50" s="13"/>
      <c r="J50" s="16"/>
      <c r="W50" s="15"/>
      <c r="X50" s="16"/>
      <c r="Z50" s="172"/>
    </row>
    <row r="51" spans="1:26" s="11" customFormat="1" x14ac:dyDescent="0.2">
      <c r="A51" s="13"/>
      <c r="B51" s="13"/>
      <c r="C51" s="13"/>
      <c r="D51" s="56"/>
      <c r="E51" s="13"/>
      <c r="J51" s="16"/>
      <c r="W51" s="15"/>
      <c r="X51" s="16"/>
      <c r="Z51" s="172"/>
    </row>
    <row r="52" spans="1:26" s="11" customFormat="1" x14ac:dyDescent="0.2">
      <c r="A52" s="13"/>
      <c r="B52" s="13"/>
      <c r="C52" s="13"/>
      <c r="D52" s="56"/>
      <c r="E52" s="13"/>
      <c r="J52" s="16"/>
      <c r="W52" s="15"/>
      <c r="X52" s="16"/>
      <c r="Z52" s="172"/>
    </row>
    <row r="53" spans="1:26" s="11" customFormat="1" x14ac:dyDescent="0.2">
      <c r="A53" s="13"/>
      <c r="B53" s="13"/>
      <c r="C53" s="13"/>
      <c r="D53" s="56"/>
      <c r="E53" s="13"/>
      <c r="J53" s="16"/>
      <c r="W53" s="15"/>
      <c r="X53" s="16"/>
      <c r="Z53" s="172"/>
    </row>
    <row r="54" spans="1:26" s="11" customFormat="1" x14ac:dyDescent="0.2">
      <c r="A54" s="13"/>
      <c r="B54" s="13"/>
      <c r="C54" s="13"/>
      <c r="D54" s="56"/>
      <c r="E54" s="13"/>
      <c r="J54" s="16"/>
      <c r="W54" s="15"/>
      <c r="X54" s="16"/>
      <c r="Z54" s="172"/>
    </row>
    <row r="55" spans="1:26" s="11" customFormat="1" x14ac:dyDescent="0.2">
      <c r="A55" s="13"/>
      <c r="B55" s="13"/>
      <c r="C55" s="13"/>
      <c r="D55" s="56"/>
      <c r="E55" s="13"/>
      <c r="J55" s="16"/>
      <c r="W55" s="15"/>
      <c r="X55" s="16"/>
      <c r="Z55" s="172"/>
    </row>
    <row r="56" spans="1:26" s="11" customFormat="1" x14ac:dyDescent="0.2">
      <c r="A56" s="13"/>
      <c r="B56" s="13"/>
      <c r="C56" s="13"/>
      <c r="D56" s="56"/>
      <c r="E56" s="13"/>
      <c r="J56" s="16"/>
      <c r="W56" s="15"/>
      <c r="X56" s="16"/>
      <c r="Z56" s="172"/>
    </row>
    <row r="57" spans="1:26" s="11" customFormat="1" x14ac:dyDescent="0.2">
      <c r="A57" s="13"/>
      <c r="B57" s="13"/>
      <c r="C57" s="13"/>
      <c r="D57" s="56"/>
      <c r="E57" s="13"/>
      <c r="J57" s="16"/>
      <c r="W57" s="15"/>
      <c r="X57" s="16"/>
      <c r="Z57" s="172"/>
    </row>
    <row r="58" spans="1:26" s="11" customFormat="1" x14ac:dyDescent="0.2">
      <c r="A58" s="13"/>
      <c r="B58" s="13"/>
      <c r="C58" s="13"/>
      <c r="D58" s="56"/>
      <c r="E58" s="13"/>
      <c r="J58" s="16"/>
      <c r="W58" s="15"/>
      <c r="X58" s="16"/>
      <c r="Z58" s="172"/>
    </row>
    <row r="59" spans="1:26" s="11" customFormat="1" x14ac:dyDescent="0.2">
      <c r="A59" s="13"/>
      <c r="B59" s="13"/>
      <c r="C59" s="13"/>
      <c r="D59" s="56"/>
      <c r="E59" s="13"/>
      <c r="J59" s="16"/>
      <c r="W59" s="15"/>
      <c r="X59" s="16"/>
      <c r="Z59" s="172"/>
    </row>
    <row r="60" spans="1:26" s="11" customFormat="1" x14ac:dyDescent="0.2">
      <c r="A60" s="13"/>
      <c r="B60" s="13"/>
      <c r="C60" s="13"/>
      <c r="D60" s="56"/>
      <c r="E60" s="13"/>
      <c r="J60" s="16"/>
      <c r="W60" s="15"/>
      <c r="X60" s="16"/>
      <c r="Z60" s="172"/>
    </row>
    <row r="61" spans="1:26" s="11" customFormat="1" x14ac:dyDescent="0.2">
      <c r="A61" s="13"/>
      <c r="B61" s="13"/>
      <c r="C61" s="13"/>
      <c r="D61" s="56"/>
      <c r="E61" s="13"/>
      <c r="J61" s="16"/>
      <c r="W61" s="15"/>
      <c r="X61" s="16"/>
      <c r="Z61" s="172"/>
    </row>
    <row r="62" spans="1:26" s="11" customFormat="1" x14ac:dyDescent="0.2">
      <c r="A62" s="13"/>
      <c r="B62" s="13"/>
      <c r="C62" s="13"/>
      <c r="D62" s="56"/>
      <c r="E62" s="13"/>
      <c r="J62" s="16"/>
      <c r="W62" s="15"/>
      <c r="X62" s="16"/>
      <c r="Z62" s="172"/>
    </row>
    <row r="63" spans="1:26" s="11" customFormat="1" x14ac:dyDescent="0.2">
      <c r="A63" s="13"/>
      <c r="B63" s="13"/>
      <c r="C63" s="13"/>
      <c r="D63" s="56"/>
      <c r="E63" s="13"/>
      <c r="J63" s="16"/>
      <c r="W63" s="15"/>
      <c r="X63" s="16"/>
      <c r="Z63" s="172"/>
    </row>
    <row r="64" spans="1:26" s="11" customFormat="1" x14ac:dyDescent="0.2">
      <c r="A64" s="13"/>
      <c r="B64" s="13"/>
      <c r="C64" s="13"/>
      <c r="D64" s="56"/>
      <c r="E64" s="13"/>
      <c r="J64" s="16"/>
      <c r="W64" s="15"/>
      <c r="X64" s="16"/>
      <c r="Z64" s="172"/>
    </row>
    <row r="65" spans="1:26" s="11" customFormat="1" x14ac:dyDescent="0.2">
      <c r="A65" s="13"/>
      <c r="B65" s="13"/>
      <c r="C65" s="13"/>
      <c r="D65" s="56"/>
      <c r="E65" s="13"/>
      <c r="J65" s="16"/>
      <c r="W65" s="15"/>
      <c r="X65" s="16"/>
      <c r="Z65" s="172"/>
    </row>
    <row r="66" spans="1:26" s="11" customFormat="1" x14ac:dyDescent="0.2">
      <c r="A66" s="13"/>
      <c r="B66" s="13"/>
      <c r="C66" s="13"/>
      <c r="D66" s="56"/>
      <c r="E66" s="13"/>
      <c r="J66" s="16"/>
      <c r="W66" s="15"/>
      <c r="X66" s="16"/>
      <c r="Z66" s="172"/>
    </row>
    <row r="67" spans="1:26" s="11" customFormat="1" x14ac:dyDescent="0.2">
      <c r="A67" s="13"/>
      <c r="B67" s="13"/>
      <c r="C67" s="13"/>
      <c r="D67" s="56"/>
      <c r="E67" s="13"/>
      <c r="J67" s="16"/>
      <c r="W67" s="15"/>
      <c r="X67" s="16"/>
      <c r="Z67" s="172"/>
    </row>
    <row r="68" spans="1:26" s="11" customFormat="1" x14ac:dyDescent="0.2">
      <c r="A68" s="13"/>
      <c r="B68" s="13"/>
      <c r="C68" s="13"/>
      <c r="D68" s="56"/>
      <c r="E68" s="13"/>
      <c r="J68" s="16"/>
      <c r="W68" s="15"/>
      <c r="X68" s="16"/>
      <c r="Z68" s="172"/>
    </row>
    <row r="69" spans="1:26" s="11" customFormat="1" x14ac:dyDescent="0.2">
      <c r="A69" s="13"/>
      <c r="B69" s="13"/>
      <c r="C69" s="13"/>
      <c r="D69" s="56"/>
      <c r="E69" s="13"/>
      <c r="J69" s="16"/>
      <c r="W69" s="15"/>
      <c r="X69" s="16"/>
      <c r="Z69" s="172"/>
    </row>
    <row r="70" spans="1:26" s="11" customFormat="1" x14ac:dyDescent="0.2">
      <c r="A70" s="13"/>
      <c r="B70" s="13"/>
      <c r="C70" s="13"/>
      <c r="D70" s="56"/>
      <c r="E70" s="13"/>
      <c r="J70" s="16"/>
      <c r="W70" s="15"/>
      <c r="X70" s="16"/>
      <c r="Z70" s="172"/>
    </row>
    <row r="71" spans="1:26" s="11" customFormat="1" x14ac:dyDescent="0.2">
      <c r="A71" s="13"/>
      <c r="B71" s="13"/>
      <c r="C71" s="13"/>
      <c r="D71" s="56"/>
      <c r="E71" s="13"/>
      <c r="J71" s="16"/>
      <c r="W71" s="15"/>
      <c r="X71" s="16"/>
      <c r="Z71" s="172"/>
    </row>
    <row r="72" spans="1:26" s="11" customFormat="1" x14ac:dyDescent="0.2">
      <c r="A72" s="13"/>
      <c r="B72" s="13"/>
      <c r="C72" s="13"/>
      <c r="D72" s="56"/>
      <c r="E72" s="13"/>
      <c r="J72" s="16"/>
      <c r="W72" s="15"/>
      <c r="X72" s="16"/>
      <c r="Z72" s="172"/>
    </row>
    <row r="73" spans="1:26" s="11" customFormat="1" x14ac:dyDescent="0.2">
      <c r="A73" s="13"/>
      <c r="B73" s="13"/>
      <c r="C73" s="13"/>
      <c r="D73" s="56"/>
      <c r="E73" s="13"/>
      <c r="J73" s="16"/>
      <c r="W73" s="15"/>
      <c r="X73" s="16"/>
      <c r="Z73" s="172"/>
    </row>
    <row r="74" spans="1:26" s="11" customFormat="1" x14ac:dyDescent="0.2">
      <c r="A74" s="13"/>
      <c r="B74" s="13"/>
      <c r="C74" s="13"/>
      <c r="D74" s="56"/>
      <c r="E74" s="13"/>
      <c r="J74" s="16"/>
      <c r="W74" s="15"/>
      <c r="X74" s="16"/>
      <c r="Z74" s="172"/>
    </row>
    <row r="75" spans="1:26" s="11" customFormat="1" x14ac:dyDescent="0.2">
      <c r="A75" s="13"/>
      <c r="B75" s="13"/>
      <c r="C75" s="13"/>
      <c r="D75" s="56"/>
      <c r="E75" s="13"/>
      <c r="J75" s="16"/>
      <c r="W75" s="15"/>
      <c r="X75" s="16"/>
      <c r="Z75" s="172"/>
    </row>
    <row r="76" spans="1:26" s="11" customFormat="1" x14ac:dyDescent="0.2">
      <c r="A76" s="13"/>
      <c r="B76" s="13"/>
      <c r="C76" s="13"/>
      <c r="D76" s="56"/>
      <c r="E76" s="13"/>
      <c r="J76" s="16"/>
      <c r="W76" s="15"/>
      <c r="X76" s="16"/>
      <c r="Z76" s="172"/>
    </row>
    <row r="77" spans="1:26" s="11" customFormat="1" x14ac:dyDescent="0.2">
      <c r="A77" s="13"/>
      <c r="B77" s="13"/>
      <c r="C77" s="13"/>
      <c r="D77" s="56"/>
      <c r="E77" s="13"/>
      <c r="J77" s="16"/>
      <c r="W77" s="15"/>
      <c r="X77" s="16"/>
      <c r="Z77" s="172"/>
    </row>
    <row r="78" spans="1:26" s="11" customFormat="1" x14ac:dyDescent="0.2">
      <c r="A78" s="13"/>
      <c r="B78" s="13"/>
      <c r="C78" s="13"/>
      <c r="D78" s="56"/>
      <c r="E78" s="13"/>
      <c r="J78" s="16"/>
      <c r="W78" s="15"/>
      <c r="X78" s="16"/>
      <c r="Z78" s="172"/>
    </row>
    <row r="79" spans="1:26" s="11" customFormat="1" x14ac:dyDescent="0.2">
      <c r="A79" s="13"/>
      <c r="B79" s="13"/>
      <c r="C79" s="13"/>
      <c r="D79" s="56"/>
      <c r="E79" s="13"/>
      <c r="J79" s="16"/>
      <c r="W79" s="15"/>
      <c r="X79" s="16"/>
      <c r="Z79" s="172"/>
    </row>
    <row r="80" spans="1:26" s="11" customFormat="1" x14ac:dyDescent="0.2">
      <c r="A80" s="13"/>
      <c r="B80" s="13"/>
      <c r="C80" s="13"/>
      <c r="D80" s="56"/>
      <c r="E80" s="13"/>
      <c r="J80" s="16"/>
      <c r="W80" s="15"/>
      <c r="X80" s="16"/>
      <c r="Z80" s="172"/>
    </row>
    <row r="81" spans="1:26" s="11" customFormat="1" x14ac:dyDescent="0.2">
      <c r="A81" s="13"/>
      <c r="B81" s="13"/>
      <c r="C81" s="13"/>
      <c r="D81" s="56"/>
      <c r="E81" s="13"/>
      <c r="J81" s="16"/>
      <c r="W81" s="15"/>
      <c r="X81" s="16"/>
      <c r="Z81" s="172"/>
    </row>
    <row r="82" spans="1:26" s="11" customFormat="1" x14ac:dyDescent="0.2">
      <c r="A82" s="13"/>
      <c r="B82" s="13"/>
      <c r="C82" s="13"/>
      <c r="D82" s="56"/>
      <c r="E82" s="13"/>
      <c r="J82" s="16"/>
      <c r="W82" s="15"/>
      <c r="X82" s="16"/>
      <c r="Z82" s="172"/>
    </row>
    <row r="83" spans="1:26" s="11" customFormat="1" x14ac:dyDescent="0.2">
      <c r="A83" s="13"/>
      <c r="B83" s="13"/>
      <c r="C83" s="13"/>
      <c r="D83" s="56"/>
      <c r="E83" s="13"/>
      <c r="J83" s="16"/>
      <c r="W83" s="15"/>
      <c r="X83" s="16"/>
      <c r="Z83" s="172"/>
    </row>
    <row r="84" spans="1:26" s="11" customFormat="1" x14ac:dyDescent="0.2">
      <c r="A84" s="13"/>
      <c r="B84" s="13"/>
      <c r="C84" s="13"/>
      <c r="D84" s="56"/>
      <c r="E84" s="13"/>
      <c r="J84" s="16"/>
      <c r="W84" s="15"/>
      <c r="X84" s="16"/>
      <c r="Z84" s="172"/>
    </row>
    <row r="85" spans="1:26" s="11" customFormat="1" x14ac:dyDescent="0.2">
      <c r="A85" s="13"/>
      <c r="B85" s="13"/>
      <c r="C85" s="13"/>
      <c r="D85" s="56"/>
      <c r="E85" s="13"/>
      <c r="J85" s="16"/>
      <c r="W85" s="15"/>
      <c r="X85" s="16"/>
      <c r="Z85" s="172"/>
    </row>
    <row r="86" spans="1:26" s="11" customFormat="1" x14ac:dyDescent="0.2">
      <c r="A86" s="13"/>
      <c r="B86" s="13"/>
      <c r="C86" s="13"/>
      <c r="D86" s="56"/>
      <c r="E86" s="13"/>
      <c r="J86" s="16"/>
      <c r="W86" s="15"/>
      <c r="X86" s="16"/>
      <c r="Z86" s="172"/>
    </row>
    <row r="87" spans="1:26" s="11" customFormat="1" x14ac:dyDescent="0.2">
      <c r="A87" s="13"/>
      <c r="B87" s="13"/>
      <c r="C87" s="13"/>
      <c r="D87" s="56"/>
      <c r="E87" s="13"/>
      <c r="J87" s="16"/>
      <c r="W87" s="15"/>
      <c r="X87" s="16"/>
      <c r="Z87" s="172"/>
    </row>
    <row r="88" spans="1:26" s="11" customFormat="1" x14ac:dyDescent="0.2">
      <c r="A88" s="13"/>
      <c r="B88" s="13"/>
      <c r="C88" s="13"/>
      <c r="D88" s="56"/>
      <c r="E88" s="13"/>
      <c r="J88" s="16"/>
      <c r="W88" s="15"/>
      <c r="X88" s="16"/>
      <c r="Z88" s="172"/>
    </row>
    <row r="89" spans="1:26" s="11" customFormat="1" x14ac:dyDescent="0.2">
      <c r="A89" s="13"/>
      <c r="B89" s="13"/>
      <c r="C89" s="13"/>
      <c r="D89" s="56"/>
      <c r="E89" s="13"/>
      <c r="J89" s="16"/>
      <c r="W89" s="15"/>
      <c r="X89" s="16"/>
      <c r="Z89" s="172"/>
    </row>
    <row r="90" spans="1:26" s="11" customFormat="1" x14ac:dyDescent="0.2">
      <c r="A90" s="13"/>
      <c r="B90" s="13"/>
      <c r="C90" s="13"/>
      <c r="D90" s="56"/>
      <c r="E90" s="13"/>
      <c r="J90" s="16"/>
      <c r="W90" s="15"/>
      <c r="X90" s="16"/>
      <c r="Z90" s="172"/>
    </row>
    <row r="91" spans="1:26" s="11" customFormat="1" x14ac:dyDescent="0.2">
      <c r="A91" s="13"/>
      <c r="B91" s="13"/>
      <c r="C91" s="13"/>
      <c r="D91" s="56"/>
      <c r="E91" s="13"/>
      <c r="J91" s="16"/>
      <c r="W91" s="15"/>
      <c r="X91" s="16"/>
      <c r="Z91" s="172"/>
    </row>
    <row r="92" spans="1:26" s="11" customFormat="1" x14ac:dyDescent="0.2">
      <c r="A92" s="13"/>
      <c r="B92" s="13"/>
      <c r="C92" s="13"/>
      <c r="D92" s="56"/>
      <c r="E92" s="13"/>
      <c r="J92" s="16"/>
      <c r="W92" s="15"/>
      <c r="X92" s="16"/>
      <c r="Z92" s="172"/>
    </row>
    <row r="93" spans="1:26" s="11" customFormat="1" x14ac:dyDescent="0.2">
      <c r="A93" s="13"/>
      <c r="B93" s="13"/>
      <c r="C93" s="13"/>
      <c r="D93" s="56"/>
      <c r="E93" s="13"/>
      <c r="J93" s="16"/>
      <c r="W93" s="15"/>
      <c r="X93" s="16"/>
      <c r="Z93" s="172"/>
    </row>
    <row r="94" spans="1:26" s="11" customFormat="1" x14ac:dyDescent="0.2">
      <c r="A94" s="13"/>
      <c r="B94" s="13"/>
      <c r="C94" s="13"/>
      <c r="D94" s="56"/>
      <c r="E94" s="13"/>
      <c r="J94" s="16"/>
      <c r="W94" s="15"/>
      <c r="X94" s="16"/>
      <c r="Z94" s="172"/>
    </row>
    <row r="95" spans="1:26" s="11" customFormat="1" x14ac:dyDescent="0.2">
      <c r="A95" s="13"/>
      <c r="B95" s="13"/>
      <c r="C95" s="13"/>
      <c r="D95" s="56"/>
      <c r="E95" s="13"/>
      <c r="J95" s="16"/>
      <c r="W95" s="15"/>
      <c r="X95" s="16"/>
      <c r="Z95" s="172"/>
    </row>
    <row r="96" spans="1:26" s="11" customFormat="1" x14ac:dyDescent="0.2">
      <c r="A96" s="13"/>
      <c r="B96" s="13"/>
      <c r="C96" s="13"/>
      <c r="D96" s="56"/>
      <c r="E96" s="13"/>
      <c r="J96" s="16"/>
      <c r="W96" s="15"/>
      <c r="X96" s="16"/>
      <c r="Z96" s="172"/>
    </row>
    <row r="97" spans="1:26" s="11" customFormat="1" x14ac:dyDescent="0.2">
      <c r="A97" s="13"/>
      <c r="B97" s="13"/>
      <c r="C97" s="13"/>
      <c r="D97" s="56"/>
      <c r="E97" s="13"/>
      <c r="J97" s="16"/>
      <c r="W97" s="15"/>
      <c r="X97" s="16"/>
      <c r="Z97" s="172"/>
    </row>
    <row r="98" spans="1:26" s="11" customFormat="1" x14ac:dyDescent="0.2">
      <c r="A98" s="13"/>
      <c r="B98" s="13"/>
      <c r="C98" s="13"/>
      <c r="D98" s="56"/>
      <c r="E98" s="13"/>
      <c r="J98" s="16"/>
      <c r="W98" s="15"/>
      <c r="X98" s="16"/>
      <c r="Z98" s="172"/>
    </row>
    <row r="99" spans="1:26" s="11" customFormat="1" x14ac:dyDescent="0.2">
      <c r="A99" s="13"/>
      <c r="B99" s="13"/>
      <c r="C99" s="13"/>
      <c r="D99" s="56"/>
      <c r="E99" s="13"/>
      <c r="J99" s="16"/>
      <c r="W99" s="15"/>
      <c r="X99" s="16"/>
      <c r="Z99" s="172"/>
    </row>
    <row r="100" spans="1:26" s="11" customFormat="1" x14ac:dyDescent="0.2">
      <c r="A100" s="13"/>
      <c r="B100" s="13"/>
      <c r="C100" s="13"/>
      <c r="D100" s="56"/>
      <c r="E100" s="13"/>
      <c r="J100" s="16"/>
      <c r="W100" s="15"/>
      <c r="X100" s="16"/>
      <c r="Z100" s="172"/>
    </row>
    <row r="101" spans="1:26" s="11" customFormat="1" x14ac:dyDescent="0.2">
      <c r="A101" s="13"/>
      <c r="B101" s="13"/>
      <c r="C101" s="13"/>
      <c r="D101" s="56"/>
      <c r="E101" s="13"/>
      <c r="J101" s="16"/>
      <c r="W101" s="15"/>
      <c r="X101" s="16"/>
      <c r="Z101" s="172"/>
    </row>
    <row r="102" spans="1:26" s="11" customFormat="1" x14ac:dyDescent="0.2">
      <c r="A102" s="13"/>
      <c r="B102" s="13"/>
      <c r="C102" s="13"/>
      <c r="D102" s="56"/>
      <c r="E102" s="13"/>
      <c r="J102" s="16"/>
      <c r="W102" s="15"/>
      <c r="X102" s="16"/>
      <c r="Z102" s="172"/>
    </row>
    <row r="103" spans="1:26" s="11" customFormat="1" x14ac:dyDescent="0.2">
      <c r="A103" s="13"/>
      <c r="B103" s="13"/>
      <c r="C103" s="13"/>
      <c r="D103" s="56"/>
      <c r="E103" s="13"/>
      <c r="J103" s="16"/>
      <c r="W103" s="15"/>
      <c r="X103" s="16"/>
      <c r="Z103" s="172"/>
    </row>
    <row r="104" spans="1:26" s="11" customFormat="1" x14ac:dyDescent="0.2">
      <c r="A104" s="13"/>
      <c r="B104" s="13"/>
      <c r="C104" s="13"/>
      <c r="D104" s="56"/>
      <c r="E104" s="13"/>
      <c r="J104" s="16"/>
      <c r="W104" s="15"/>
      <c r="X104" s="16"/>
      <c r="Z104" s="172"/>
    </row>
    <row r="105" spans="1:26" s="11" customFormat="1" x14ac:dyDescent="0.2">
      <c r="A105" s="13"/>
      <c r="B105" s="13"/>
      <c r="C105" s="13"/>
      <c r="D105" s="56"/>
      <c r="E105" s="13"/>
      <c r="J105" s="16"/>
      <c r="W105" s="15"/>
      <c r="X105" s="16"/>
      <c r="Z105" s="172"/>
    </row>
    <row r="106" spans="1:26" s="11" customFormat="1" x14ac:dyDescent="0.2">
      <c r="A106" s="13"/>
      <c r="B106" s="13"/>
      <c r="C106" s="13"/>
      <c r="D106" s="56"/>
      <c r="E106" s="13"/>
      <c r="J106" s="16"/>
      <c r="W106" s="15"/>
      <c r="X106" s="16"/>
      <c r="Z106" s="172"/>
    </row>
    <row r="107" spans="1:26" s="11" customFormat="1" x14ac:dyDescent="0.2">
      <c r="A107" s="13"/>
      <c r="B107" s="13"/>
      <c r="C107" s="13"/>
      <c r="D107" s="56"/>
      <c r="E107" s="13"/>
      <c r="J107" s="16"/>
      <c r="W107" s="15"/>
      <c r="X107" s="16"/>
      <c r="Z107" s="172"/>
    </row>
    <row r="108" spans="1:26" s="11" customFormat="1" x14ac:dyDescent="0.2">
      <c r="A108" s="13"/>
      <c r="B108" s="13"/>
      <c r="C108" s="13"/>
      <c r="D108" s="56"/>
      <c r="E108" s="13"/>
      <c r="J108" s="16"/>
      <c r="W108" s="15"/>
      <c r="X108" s="16"/>
      <c r="Z108" s="172"/>
    </row>
    <row r="109" spans="1:26" s="11" customFormat="1" x14ac:dyDescent="0.2">
      <c r="A109" s="13"/>
      <c r="B109" s="13"/>
      <c r="C109" s="13"/>
      <c r="D109" s="56"/>
      <c r="E109" s="13"/>
      <c r="J109" s="16"/>
      <c r="W109" s="15"/>
      <c r="X109" s="16"/>
      <c r="Z109" s="172"/>
    </row>
    <row r="110" spans="1:26" s="11" customFormat="1" x14ac:dyDescent="0.2">
      <c r="A110" s="13"/>
      <c r="B110" s="13"/>
      <c r="C110" s="13"/>
      <c r="D110" s="56"/>
      <c r="E110" s="13"/>
      <c r="J110" s="16"/>
      <c r="W110" s="15"/>
      <c r="X110" s="16"/>
      <c r="Z110" s="172"/>
    </row>
    <row r="111" spans="1:26" s="11" customFormat="1" x14ac:dyDescent="0.2">
      <c r="A111" s="13"/>
      <c r="B111" s="13"/>
      <c r="C111" s="13"/>
      <c r="D111" s="56"/>
      <c r="E111" s="13"/>
      <c r="J111" s="16"/>
      <c r="W111" s="15"/>
      <c r="X111" s="16"/>
      <c r="Z111" s="172"/>
    </row>
    <row r="112" spans="1:26" s="11" customFormat="1" x14ac:dyDescent="0.2">
      <c r="A112" s="13"/>
      <c r="B112" s="13"/>
      <c r="C112" s="13"/>
      <c r="D112" s="56"/>
      <c r="E112" s="13"/>
      <c r="J112" s="16"/>
      <c r="W112" s="15"/>
      <c r="X112" s="16"/>
      <c r="Z112" s="172"/>
    </row>
    <row r="113" spans="1:26" s="11" customFormat="1" x14ac:dyDescent="0.2">
      <c r="A113" s="13"/>
      <c r="B113" s="13"/>
      <c r="C113" s="13"/>
      <c r="D113" s="56"/>
      <c r="E113" s="13"/>
      <c r="J113" s="16"/>
      <c r="W113" s="15"/>
      <c r="X113" s="16"/>
      <c r="Z113" s="172"/>
    </row>
    <row r="114" spans="1:26" s="11" customFormat="1" x14ac:dyDescent="0.2">
      <c r="A114" s="13"/>
      <c r="B114" s="13"/>
      <c r="C114" s="13"/>
      <c r="D114" s="56"/>
      <c r="E114" s="13"/>
      <c r="J114" s="16"/>
      <c r="W114" s="15"/>
      <c r="X114" s="16"/>
      <c r="Z114" s="172"/>
    </row>
    <row r="115" spans="1:26" s="11" customFormat="1" x14ac:dyDescent="0.2">
      <c r="A115" s="13"/>
      <c r="B115" s="13"/>
      <c r="C115" s="13"/>
      <c r="D115" s="56"/>
      <c r="E115" s="13"/>
      <c r="J115" s="16"/>
      <c r="W115" s="15"/>
      <c r="X115" s="16"/>
      <c r="Z115" s="172"/>
    </row>
    <row r="116" spans="1:26" s="11" customFormat="1" x14ac:dyDescent="0.2">
      <c r="A116" s="13"/>
      <c r="B116" s="13"/>
      <c r="C116" s="13"/>
      <c r="D116" s="56"/>
      <c r="E116" s="13"/>
      <c r="J116" s="16"/>
      <c r="W116" s="15"/>
      <c r="X116" s="16"/>
      <c r="Z116" s="172"/>
    </row>
    <row r="117" spans="1:26" s="11" customFormat="1" x14ac:dyDescent="0.2">
      <c r="A117" s="13"/>
      <c r="B117" s="13"/>
      <c r="C117" s="13"/>
      <c r="D117" s="56"/>
      <c r="E117" s="13"/>
      <c r="J117" s="16"/>
      <c r="W117" s="15"/>
      <c r="X117" s="16"/>
      <c r="Z117" s="172"/>
    </row>
    <row r="118" spans="1:26" s="11" customFormat="1" x14ac:dyDescent="0.2">
      <c r="A118" s="13"/>
      <c r="B118" s="13"/>
      <c r="C118" s="13"/>
      <c r="D118" s="56"/>
      <c r="E118" s="13"/>
      <c r="J118" s="16"/>
      <c r="W118" s="15"/>
      <c r="X118" s="16"/>
      <c r="Z118" s="172"/>
    </row>
    <row r="119" spans="1:26" s="11" customFormat="1" x14ac:dyDescent="0.2">
      <c r="A119" s="13"/>
      <c r="B119" s="13"/>
      <c r="C119" s="13"/>
      <c r="D119" s="56"/>
      <c r="E119" s="13"/>
      <c r="J119" s="16"/>
      <c r="W119" s="15"/>
      <c r="X119" s="16"/>
      <c r="Z119" s="172"/>
    </row>
    <row r="120" spans="1:26" s="11" customFormat="1" x14ac:dyDescent="0.2">
      <c r="A120" s="13"/>
      <c r="B120" s="13"/>
      <c r="C120" s="13"/>
      <c r="D120" s="56"/>
      <c r="E120" s="13"/>
      <c r="J120" s="16"/>
      <c r="W120" s="15"/>
      <c r="X120" s="16"/>
      <c r="Z120" s="172"/>
    </row>
    <row r="121" spans="1:26" s="11" customFormat="1" x14ac:dyDescent="0.2">
      <c r="A121" s="13"/>
      <c r="B121" s="13"/>
      <c r="C121" s="13"/>
      <c r="D121" s="56"/>
      <c r="E121" s="13"/>
      <c r="J121" s="16"/>
      <c r="W121" s="15"/>
      <c r="X121" s="16"/>
      <c r="Z121" s="172"/>
    </row>
    <row r="122" spans="1:26" s="11" customFormat="1" x14ac:dyDescent="0.2">
      <c r="A122" s="13"/>
      <c r="B122" s="13"/>
      <c r="C122" s="13"/>
      <c r="D122" s="56"/>
      <c r="E122" s="13"/>
      <c r="J122" s="16"/>
      <c r="W122" s="15"/>
      <c r="X122" s="16"/>
      <c r="Z122" s="172"/>
    </row>
    <row r="123" spans="1:26" s="11" customFormat="1" x14ac:dyDescent="0.2">
      <c r="A123" s="13"/>
      <c r="B123" s="13"/>
      <c r="C123" s="13"/>
      <c r="D123" s="56"/>
      <c r="E123" s="13"/>
      <c r="J123" s="16"/>
      <c r="W123" s="15"/>
      <c r="X123" s="16"/>
      <c r="Z123" s="172"/>
    </row>
    <row r="124" spans="1:26" s="11" customFormat="1" x14ac:dyDescent="0.2">
      <c r="A124" s="13"/>
      <c r="B124" s="13"/>
      <c r="C124" s="13"/>
      <c r="D124" s="56"/>
      <c r="E124" s="13"/>
      <c r="J124" s="16"/>
      <c r="W124" s="15"/>
      <c r="X124" s="16"/>
      <c r="Z124" s="172"/>
    </row>
    <row r="125" spans="1:26" s="11" customFormat="1" x14ac:dyDescent="0.2">
      <c r="A125" s="13"/>
      <c r="B125" s="13"/>
      <c r="C125" s="13"/>
      <c r="D125" s="56"/>
      <c r="E125" s="13"/>
      <c r="J125" s="16"/>
      <c r="W125" s="15"/>
      <c r="X125" s="16"/>
      <c r="Z125" s="172"/>
    </row>
    <row r="126" spans="1:26" s="11" customFormat="1" x14ac:dyDescent="0.2">
      <c r="A126" s="13"/>
      <c r="B126" s="13"/>
      <c r="C126" s="13"/>
      <c r="D126" s="56"/>
      <c r="E126" s="13"/>
      <c r="J126" s="16"/>
      <c r="W126" s="15"/>
      <c r="X126" s="16"/>
      <c r="Z126" s="172"/>
    </row>
    <row r="127" spans="1:26" s="11" customFormat="1" x14ac:dyDescent="0.2">
      <c r="A127" s="13"/>
      <c r="B127" s="13"/>
      <c r="C127" s="13"/>
      <c r="D127" s="56"/>
      <c r="E127" s="13"/>
      <c r="J127" s="16"/>
      <c r="W127" s="15"/>
      <c r="X127" s="16"/>
      <c r="Z127" s="172"/>
    </row>
    <row r="128" spans="1:26" s="11" customFormat="1" x14ac:dyDescent="0.2">
      <c r="A128" s="13"/>
      <c r="B128" s="13"/>
      <c r="C128" s="13"/>
      <c r="D128" s="56"/>
      <c r="E128" s="13"/>
      <c r="J128" s="16"/>
      <c r="W128" s="15"/>
      <c r="X128" s="16"/>
      <c r="Z128" s="172"/>
    </row>
    <row r="129" spans="1:26" s="11" customFormat="1" x14ac:dyDescent="0.2">
      <c r="A129" s="13"/>
      <c r="B129" s="13"/>
      <c r="C129" s="13"/>
      <c r="D129" s="56"/>
      <c r="E129" s="13"/>
      <c r="J129" s="16"/>
      <c r="W129" s="15"/>
      <c r="X129" s="16"/>
      <c r="Z129" s="172"/>
    </row>
    <row r="130" spans="1:26" s="11" customFormat="1" x14ac:dyDescent="0.2">
      <c r="A130" s="13"/>
      <c r="B130" s="13"/>
      <c r="C130" s="13"/>
      <c r="D130" s="56"/>
      <c r="E130" s="13"/>
      <c r="J130" s="16"/>
      <c r="W130" s="15"/>
      <c r="X130" s="16"/>
      <c r="Z130" s="172"/>
    </row>
    <row r="131" spans="1:26" s="11" customFormat="1" x14ac:dyDescent="0.2">
      <c r="A131" s="13"/>
      <c r="B131" s="13"/>
      <c r="C131" s="13"/>
      <c r="D131" s="56"/>
      <c r="E131" s="13"/>
      <c r="J131" s="16"/>
      <c r="W131" s="15"/>
      <c r="X131" s="16"/>
      <c r="Z131" s="172"/>
    </row>
    <row r="132" spans="1:26" s="11" customFormat="1" x14ac:dyDescent="0.2">
      <c r="A132" s="13"/>
      <c r="B132" s="13"/>
      <c r="C132" s="13"/>
      <c r="D132" s="56"/>
      <c r="E132" s="13"/>
      <c r="J132" s="16"/>
      <c r="W132" s="15"/>
      <c r="X132" s="16"/>
      <c r="Z132" s="172"/>
    </row>
    <row r="133" spans="1:26" s="11" customFormat="1" x14ac:dyDescent="0.2">
      <c r="A133" s="13"/>
      <c r="B133" s="13"/>
      <c r="C133" s="13"/>
      <c r="D133" s="56"/>
      <c r="E133" s="13"/>
      <c r="J133" s="16"/>
      <c r="W133" s="15"/>
      <c r="X133" s="16"/>
      <c r="Z133" s="172"/>
    </row>
    <row r="134" spans="1:26" s="11" customFormat="1" x14ac:dyDescent="0.2">
      <c r="A134" s="13"/>
      <c r="B134" s="13"/>
      <c r="C134" s="13"/>
      <c r="D134" s="56"/>
      <c r="E134" s="13"/>
      <c r="J134" s="16"/>
      <c r="W134" s="15"/>
      <c r="X134" s="16"/>
      <c r="Z134" s="172"/>
    </row>
    <row r="135" spans="1:26" s="11" customFormat="1" x14ac:dyDescent="0.2">
      <c r="A135" s="13"/>
      <c r="B135" s="13"/>
      <c r="C135" s="13"/>
      <c r="D135" s="56"/>
      <c r="E135" s="13"/>
      <c r="J135" s="16"/>
      <c r="W135" s="15"/>
      <c r="X135" s="16"/>
      <c r="Z135" s="172"/>
    </row>
    <row r="136" spans="1:26" s="11" customFormat="1" x14ac:dyDescent="0.2">
      <c r="A136" s="13"/>
      <c r="B136" s="13"/>
      <c r="C136" s="13"/>
      <c r="D136" s="56"/>
      <c r="E136" s="13"/>
      <c r="J136" s="16"/>
      <c r="W136" s="15"/>
      <c r="X136" s="16"/>
      <c r="Z136" s="172"/>
    </row>
    <row r="137" spans="1:26" s="11" customFormat="1" x14ac:dyDescent="0.2">
      <c r="A137" s="13"/>
      <c r="B137" s="13"/>
      <c r="C137" s="13"/>
      <c r="D137" s="56"/>
      <c r="E137" s="13"/>
      <c r="J137" s="16"/>
      <c r="W137" s="15"/>
      <c r="X137" s="16"/>
      <c r="Z137" s="172"/>
    </row>
    <row r="138" spans="1:26" s="11" customFormat="1" x14ac:dyDescent="0.2">
      <c r="A138" s="13"/>
      <c r="B138" s="13"/>
      <c r="C138" s="13"/>
      <c r="D138" s="56"/>
      <c r="E138" s="13"/>
      <c r="J138" s="16"/>
      <c r="W138" s="15"/>
      <c r="X138" s="16"/>
      <c r="Z138" s="172"/>
    </row>
    <row r="139" spans="1:26" s="11" customFormat="1" x14ac:dyDescent="0.2">
      <c r="A139" s="13"/>
      <c r="B139" s="13"/>
      <c r="C139" s="13"/>
      <c r="D139" s="56"/>
      <c r="E139" s="13"/>
      <c r="J139" s="16"/>
      <c r="W139" s="15"/>
      <c r="X139" s="16"/>
      <c r="Z139" s="172"/>
    </row>
    <row r="140" spans="1:26" s="11" customFormat="1" x14ac:dyDescent="0.2">
      <c r="A140" s="13"/>
      <c r="B140" s="13"/>
      <c r="C140" s="13"/>
      <c r="D140" s="56"/>
      <c r="E140" s="13"/>
      <c r="J140" s="16"/>
      <c r="W140" s="15"/>
      <c r="X140" s="16"/>
      <c r="Z140" s="172"/>
    </row>
    <row r="141" spans="1:26" s="11" customFormat="1" x14ac:dyDescent="0.2">
      <c r="A141" s="13"/>
      <c r="B141" s="13"/>
      <c r="C141" s="13"/>
      <c r="D141" s="56"/>
      <c r="E141" s="13"/>
      <c r="J141" s="16"/>
      <c r="W141" s="15"/>
      <c r="X141" s="16"/>
      <c r="Z141" s="172"/>
    </row>
    <row r="142" spans="1:26" s="11" customFormat="1" x14ac:dyDescent="0.2">
      <c r="A142" s="13"/>
      <c r="B142" s="13"/>
      <c r="C142" s="13"/>
      <c r="D142" s="56"/>
      <c r="E142" s="13"/>
      <c r="J142" s="16"/>
      <c r="W142" s="15"/>
      <c r="X142" s="16"/>
      <c r="Z142" s="172"/>
    </row>
    <row r="143" spans="1:26" s="11" customFormat="1" x14ac:dyDescent="0.2">
      <c r="A143" s="13"/>
      <c r="B143" s="13"/>
      <c r="C143" s="13"/>
      <c r="D143" s="56"/>
      <c r="E143" s="13"/>
      <c r="J143" s="16"/>
      <c r="W143" s="15"/>
      <c r="X143" s="16"/>
      <c r="Z143" s="172"/>
    </row>
    <row r="144" spans="1:26" s="11" customFormat="1" x14ac:dyDescent="0.2">
      <c r="A144" s="13"/>
      <c r="B144" s="13"/>
      <c r="C144" s="13"/>
      <c r="D144" s="56"/>
      <c r="E144" s="13"/>
      <c r="J144" s="16"/>
      <c r="W144" s="15"/>
      <c r="X144" s="16"/>
      <c r="Z144" s="172"/>
    </row>
    <row r="145" spans="1:26" s="11" customFormat="1" x14ac:dyDescent="0.2">
      <c r="A145" s="13"/>
      <c r="B145" s="13"/>
      <c r="C145" s="13"/>
      <c r="D145" s="56"/>
      <c r="E145" s="13"/>
      <c r="J145" s="16"/>
      <c r="W145" s="15"/>
      <c r="X145" s="16"/>
      <c r="Z145" s="172"/>
    </row>
    <row r="146" spans="1:26" s="11" customFormat="1" x14ac:dyDescent="0.2">
      <c r="A146" s="13"/>
      <c r="B146" s="13"/>
      <c r="C146" s="13"/>
      <c r="D146" s="56"/>
      <c r="E146" s="13"/>
      <c r="J146" s="16"/>
      <c r="W146" s="15"/>
      <c r="X146" s="16"/>
      <c r="Z146" s="172"/>
    </row>
    <row r="147" spans="1:26" s="11" customFormat="1" x14ac:dyDescent="0.2">
      <c r="A147" s="13"/>
      <c r="B147" s="13"/>
      <c r="C147" s="13"/>
      <c r="D147" s="56"/>
      <c r="E147" s="13"/>
      <c r="J147" s="16"/>
      <c r="W147" s="15"/>
      <c r="X147" s="16"/>
      <c r="Z147" s="172"/>
    </row>
    <row r="148" spans="1:26" s="11" customFormat="1" x14ac:dyDescent="0.2">
      <c r="A148" s="13"/>
      <c r="B148" s="13"/>
      <c r="C148" s="13"/>
      <c r="D148" s="56"/>
      <c r="E148" s="13"/>
      <c r="J148" s="16"/>
      <c r="W148" s="15"/>
      <c r="X148" s="16"/>
      <c r="Z148" s="172"/>
    </row>
    <row r="149" spans="1:26" s="11" customFormat="1" x14ac:dyDescent="0.2">
      <c r="A149" s="13"/>
      <c r="B149" s="13"/>
      <c r="C149" s="13"/>
      <c r="D149" s="56"/>
      <c r="E149" s="13"/>
      <c r="J149" s="16"/>
      <c r="W149" s="15"/>
      <c r="X149" s="16"/>
      <c r="Z149" s="172"/>
    </row>
    <row r="150" spans="1:26" s="11" customFormat="1" x14ac:dyDescent="0.2">
      <c r="A150" s="13"/>
      <c r="B150" s="13"/>
      <c r="C150" s="13"/>
      <c r="D150" s="56"/>
      <c r="E150" s="13"/>
      <c r="J150" s="16"/>
      <c r="W150" s="15"/>
      <c r="X150" s="16"/>
      <c r="Z150" s="172"/>
    </row>
    <row r="151" spans="1:26" s="11" customFormat="1" x14ac:dyDescent="0.2">
      <c r="A151" s="13"/>
      <c r="B151" s="13"/>
      <c r="C151" s="13"/>
      <c r="D151" s="56"/>
      <c r="E151" s="13"/>
      <c r="J151" s="16"/>
      <c r="W151" s="15"/>
      <c r="X151" s="16"/>
      <c r="Z151" s="172"/>
    </row>
    <row r="152" spans="1:26" s="11" customFormat="1" x14ac:dyDescent="0.2">
      <c r="A152" s="13"/>
      <c r="B152" s="13"/>
      <c r="C152" s="13"/>
      <c r="D152" s="56"/>
      <c r="E152" s="13"/>
      <c r="J152" s="16"/>
      <c r="W152" s="15"/>
      <c r="X152" s="16"/>
      <c r="Z152" s="172"/>
    </row>
    <row r="153" spans="1:26" s="11" customFormat="1" x14ac:dyDescent="0.2">
      <c r="A153" s="13"/>
      <c r="B153" s="13"/>
      <c r="C153" s="13"/>
      <c r="D153" s="56"/>
      <c r="E153" s="13"/>
      <c r="J153" s="16"/>
      <c r="W153" s="15"/>
      <c r="X153" s="16"/>
      <c r="Z153" s="172"/>
    </row>
    <row r="154" spans="1:26" s="11" customFormat="1" x14ac:dyDescent="0.2">
      <c r="A154" s="13"/>
      <c r="B154" s="13"/>
      <c r="C154" s="13"/>
      <c r="D154" s="56"/>
      <c r="E154" s="13"/>
      <c r="J154" s="16"/>
      <c r="W154" s="15"/>
      <c r="X154" s="16"/>
      <c r="Z154" s="172"/>
    </row>
    <row r="155" spans="1:26" s="11" customFormat="1" x14ac:dyDescent="0.2">
      <c r="A155" s="13"/>
      <c r="B155" s="13"/>
      <c r="C155" s="13"/>
      <c r="D155" s="56"/>
      <c r="E155" s="13"/>
      <c r="J155" s="16"/>
      <c r="W155" s="15"/>
      <c r="X155" s="16"/>
      <c r="Z155" s="172"/>
    </row>
    <row r="156" spans="1:26" s="11" customFormat="1" x14ac:dyDescent="0.2">
      <c r="A156" s="13"/>
      <c r="B156" s="13"/>
      <c r="C156" s="13"/>
      <c r="D156" s="56"/>
      <c r="E156" s="13"/>
      <c r="J156" s="16"/>
      <c r="W156" s="15"/>
      <c r="X156" s="16"/>
      <c r="Z156" s="172"/>
    </row>
    <row r="157" spans="1:26" s="11" customFormat="1" x14ac:dyDescent="0.2">
      <c r="A157" s="13"/>
      <c r="B157" s="13"/>
      <c r="C157" s="13"/>
      <c r="D157" s="56"/>
      <c r="E157" s="13"/>
      <c r="J157" s="16"/>
      <c r="W157" s="15"/>
      <c r="X157" s="16"/>
      <c r="Z157" s="172"/>
    </row>
    <row r="158" spans="1:26" s="11" customFormat="1" x14ac:dyDescent="0.2">
      <c r="A158" s="13"/>
      <c r="B158" s="13"/>
      <c r="C158" s="13"/>
      <c r="D158" s="56"/>
      <c r="E158" s="13"/>
      <c r="J158" s="16"/>
      <c r="W158" s="15"/>
      <c r="X158" s="16"/>
      <c r="Z158" s="172"/>
    </row>
    <row r="159" spans="1:26" s="11" customFormat="1" x14ac:dyDescent="0.2">
      <c r="A159" s="13"/>
      <c r="B159" s="13"/>
      <c r="C159" s="13"/>
      <c r="D159" s="56"/>
      <c r="E159" s="13"/>
      <c r="J159" s="16"/>
      <c r="W159" s="15"/>
      <c r="X159" s="16"/>
      <c r="Z159" s="172"/>
    </row>
    <row r="160" spans="1:26" s="11" customFormat="1" x14ac:dyDescent="0.2">
      <c r="A160" s="13"/>
      <c r="B160" s="13"/>
      <c r="C160" s="13"/>
      <c r="D160" s="56"/>
      <c r="E160" s="13"/>
      <c r="J160" s="16"/>
      <c r="W160" s="15"/>
      <c r="X160" s="16"/>
      <c r="Z160" s="172"/>
    </row>
    <row r="161" spans="1:26" s="11" customFormat="1" x14ac:dyDescent="0.2">
      <c r="A161" s="13"/>
      <c r="B161" s="13"/>
      <c r="C161" s="13"/>
      <c r="D161" s="56"/>
      <c r="E161" s="13"/>
      <c r="J161" s="16"/>
      <c r="W161" s="15"/>
      <c r="X161" s="16"/>
      <c r="Z161" s="172"/>
    </row>
    <row r="162" spans="1:26" s="11" customFormat="1" x14ac:dyDescent="0.2">
      <c r="A162" s="13"/>
      <c r="B162" s="13"/>
      <c r="C162" s="13"/>
      <c r="D162" s="56"/>
      <c r="E162" s="13"/>
      <c r="J162" s="16"/>
      <c r="W162" s="15"/>
      <c r="X162" s="16"/>
      <c r="Z162" s="172"/>
    </row>
    <row r="163" spans="1:26" s="11" customFormat="1" x14ac:dyDescent="0.2">
      <c r="A163" s="13"/>
      <c r="B163" s="13"/>
      <c r="C163" s="13"/>
      <c r="D163" s="56"/>
      <c r="E163" s="13"/>
      <c r="J163" s="16"/>
      <c r="W163" s="15"/>
      <c r="X163" s="16"/>
      <c r="Z163" s="172"/>
    </row>
    <row r="164" spans="1:26" s="11" customFormat="1" x14ac:dyDescent="0.2">
      <c r="A164" s="13"/>
      <c r="B164" s="13"/>
      <c r="C164" s="13"/>
      <c r="D164" s="56"/>
      <c r="E164" s="13"/>
      <c r="J164" s="16"/>
      <c r="W164" s="15"/>
      <c r="X164" s="16"/>
      <c r="Z164" s="172"/>
    </row>
    <row r="165" spans="1:26" s="11" customFormat="1" x14ac:dyDescent="0.2">
      <c r="A165" s="13"/>
      <c r="B165" s="13"/>
      <c r="C165" s="13"/>
      <c r="D165" s="56"/>
      <c r="E165" s="13"/>
      <c r="J165" s="16"/>
      <c r="W165" s="15"/>
      <c r="X165" s="16"/>
      <c r="Z165" s="172"/>
    </row>
    <row r="166" spans="1:26" s="11" customFormat="1" x14ac:dyDescent="0.2">
      <c r="A166" s="13"/>
      <c r="B166" s="13"/>
      <c r="C166" s="13"/>
      <c r="D166" s="56"/>
      <c r="E166" s="13"/>
      <c r="J166" s="16"/>
      <c r="W166" s="15"/>
      <c r="X166" s="16"/>
      <c r="Z166" s="172"/>
    </row>
    <row r="167" spans="1:26" s="11" customFormat="1" x14ac:dyDescent="0.2">
      <c r="A167" s="13"/>
      <c r="B167" s="13"/>
      <c r="C167" s="13"/>
      <c r="D167" s="56"/>
      <c r="E167" s="13"/>
      <c r="J167" s="16"/>
      <c r="W167" s="15"/>
      <c r="X167" s="16"/>
      <c r="Z167" s="172"/>
    </row>
    <row r="168" spans="1:26" s="11" customFormat="1" x14ac:dyDescent="0.2">
      <c r="A168" s="13"/>
      <c r="B168" s="13"/>
      <c r="C168" s="13"/>
      <c r="D168" s="56"/>
      <c r="E168" s="13"/>
      <c r="J168" s="16"/>
      <c r="W168" s="15"/>
      <c r="X168" s="16"/>
      <c r="Z168" s="172"/>
    </row>
    <row r="169" spans="1:26" s="11" customFormat="1" x14ac:dyDescent="0.2">
      <c r="A169" s="13"/>
      <c r="B169" s="13"/>
      <c r="C169" s="13"/>
      <c r="D169" s="56"/>
      <c r="E169" s="13"/>
      <c r="J169" s="16"/>
      <c r="W169" s="15"/>
      <c r="X169" s="16"/>
      <c r="Z169" s="172"/>
    </row>
    <row r="170" spans="1:26" s="11" customFormat="1" x14ac:dyDescent="0.2">
      <c r="A170" s="13"/>
      <c r="B170" s="13"/>
      <c r="C170" s="13"/>
      <c r="D170" s="56"/>
      <c r="E170" s="13"/>
      <c r="J170" s="16"/>
      <c r="W170" s="15"/>
      <c r="X170" s="16"/>
      <c r="Z170" s="172"/>
    </row>
    <row r="171" spans="1:26" s="11" customFormat="1" x14ac:dyDescent="0.2">
      <c r="A171" s="13"/>
      <c r="B171" s="13"/>
      <c r="C171" s="13"/>
      <c r="D171" s="56"/>
      <c r="E171" s="13"/>
      <c r="J171" s="16"/>
      <c r="W171" s="15"/>
      <c r="X171" s="16"/>
      <c r="Z171" s="172"/>
    </row>
    <row r="172" spans="1:26" s="11" customFormat="1" x14ac:dyDescent="0.2">
      <c r="A172" s="13"/>
      <c r="B172" s="13"/>
      <c r="C172" s="13"/>
      <c r="D172" s="56"/>
      <c r="E172" s="13"/>
      <c r="J172" s="16"/>
      <c r="W172" s="15"/>
      <c r="X172" s="16"/>
      <c r="Z172" s="172"/>
    </row>
    <row r="173" spans="1:26" s="11" customFormat="1" x14ac:dyDescent="0.2">
      <c r="A173" s="13"/>
      <c r="B173" s="13"/>
      <c r="C173" s="13"/>
      <c r="D173" s="56"/>
      <c r="E173" s="13"/>
      <c r="J173" s="16"/>
      <c r="W173" s="15"/>
      <c r="X173" s="16"/>
      <c r="Z173" s="172"/>
    </row>
    <row r="174" spans="1:26" s="11" customFormat="1" x14ac:dyDescent="0.2">
      <c r="A174" s="13"/>
      <c r="B174" s="13"/>
      <c r="C174" s="13"/>
      <c r="D174" s="56"/>
      <c r="E174" s="13"/>
      <c r="J174" s="16"/>
      <c r="W174" s="15"/>
      <c r="X174" s="16"/>
      <c r="Z174" s="172"/>
    </row>
    <row r="175" spans="1:26" s="11" customFormat="1" x14ac:dyDescent="0.2">
      <c r="A175" s="13"/>
      <c r="B175" s="13"/>
      <c r="C175" s="13"/>
      <c r="D175" s="56"/>
      <c r="E175" s="13"/>
      <c r="J175" s="16"/>
      <c r="W175" s="15"/>
      <c r="X175" s="16"/>
      <c r="Z175" s="172"/>
    </row>
    <row r="176" spans="1:26" s="11" customFormat="1" x14ac:dyDescent="0.2">
      <c r="A176" s="13"/>
      <c r="B176" s="13"/>
      <c r="C176" s="13"/>
      <c r="D176" s="56"/>
      <c r="E176" s="13"/>
      <c r="J176" s="16"/>
      <c r="W176" s="15"/>
      <c r="X176" s="16"/>
      <c r="Z176" s="172"/>
    </row>
    <row r="177" spans="1:26" s="11" customFormat="1" x14ac:dyDescent="0.2">
      <c r="A177" s="13"/>
      <c r="B177" s="13"/>
      <c r="C177" s="13"/>
      <c r="D177" s="56"/>
      <c r="E177" s="13"/>
      <c r="J177" s="16"/>
      <c r="W177" s="15"/>
      <c r="X177" s="16"/>
      <c r="Z177" s="172"/>
    </row>
    <row r="178" spans="1:26" s="11" customFormat="1" x14ac:dyDescent="0.2">
      <c r="A178" s="13"/>
      <c r="B178" s="13"/>
      <c r="C178" s="13"/>
      <c r="D178" s="56"/>
      <c r="E178" s="13"/>
      <c r="J178" s="16"/>
      <c r="W178" s="15"/>
      <c r="X178" s="16"/>
      <c r="Z178" s="172"/>
    </row>
    <row r="179" spans="1:26" s="11" customFormat="1" x14ac:dyDescent="0.2">
      <c r="A179" s="13"/>
      <c r="B179" s="13"/>
      <c r="C179" s="13"/>
      <c r="D179" s="56"/>
      <c r="E179" s="13"/>
      <c r="J179" s="16"/>
      <c r="W179" s="15"/>
      <c r="X179" s="16"/>
      <c r="Z179" s="172"/>
    </row>
    <row r="180" spans="1:26" s="11" customFormat="1" x14ac:dyDescent="0.2">
      <c r="A180" s="13"/>
      <c r="B180" s="13"/>
      <c r="C180" s="13"/>
      <c r="D180" s="56"/>
      <c r="E180" s="13"/>
      <c r="J180" s="16"/>
      <c r="W180" s="15"/>
      <c r="X180" s="16"/>
      <c r="Z180" s="172"/>
    </row>
    <row r="181" spans="1:26" s="11" customFormat="1" x14ac:dyDescent="0.2">
      <c r="A181" s="13"/>
      <c r="B181" s="13"/>
      <c r="C181" s="13"/>
      <c r="D181" s="56"/>
      <c r="E181" s="13"/>
      <c r="J181" s="16"/>
      <c r="W181" s="15"/>
      <c r="X181" s="16"/>
      <c r="Z181" s="172"/>
    </row>
    <row r="182" spans="1:26" s="11" customFormat="1" x14ac:dyDescent="0.2">
      <c r="A182" s="13"/>
      <c r="B182" s="13"/>
      <c r="C182" s="13"/>
      <c r="D182" s="56"/>
      <c r="E182" s="13"/>
      <c r="J182" s="16"/>
      <c r="W182" s="15"/>
      <c r="X182" s="16"/>
      <c r="Z182" s="172"/>
    </row>
    <row r="183" spans="1:26" s="11" customFormat="1" x14ac:dyDescent="0.2">
      <c r="A183" s="13"/>
      <c r="B183" s="13"/>
      <c r="C183" s="13"/>
      <c r="D183" s="56"/>
      <c r="E183" s="13"/>
      <c r="J183" s="16"/>
      <c r="W183" s="15"/>
      <c r="X183" s="16"/>
      <c r="Z183" s="172"/>
    </row>
    <row r="184" spans="1:26" s="11" customFormat="1" x14ac:dyDescent="0.2">
      <c r="A184" s="13"/>
      <c r="B184" s="13"/>
      <c r="C184" s="13"/>
      <c r="D184" s="56"/>
      <c r="E184" s="13"/>
      <c r="J184" s="16"/>
      <c r="W184" s="15"/>
      <c r="X184" s="16"/>
      <c r="Z184" s="172"/>
    </row>
    <row r="185" spans="1:26" s="11" customFormat="1" x14ac:dyDescent="0.2">
      <c r="A185" s="13"/>
      <c r="B185" s="13"/>
      <c r="C185" s="13"/>
      <c r="D185" s="56"/>
      <c r="E185" s="13"/>
      <c r="J185" s="16"/>
      <c r="W185" s="15"/>
      <c r="X185" s="16"/>
      <c r="Z185" s="172"/>
    </row>
    <row r="186" spans="1:26" s="11" customFormat="1" x14ac:dyDescent="0.2">
      <c r="A186" s="13"/>
      <c r="B186" s="13"/>
      <c r="C186" s="13"/>
      <c r="D186" s="56"/>
      <c r="E186" s="13"/>
      <c r="J186" s="16"/>
      <c r="W186" s="15"/>
      <c r="X186" s="16"/>
      <c r="Z186" s="172"/>
    </row>
    <row r="187" spans="1:26" s="11" customFormat="1" x14ac:dyDescent="0.2">
      <c r="A187" s="13"/>
      <c r="B187" s="13"/>
      <c r="C187" s="13"/>
      <c r="D187" s="56"/>
      <c r="E187" s="13"/>
      <c r="J187" s="16"/>
      <c r="W187" s="15"/>
      <c r="X187" s="16"/>
      <c r="Z187" s="172"/>
    </row>
    <row r="188" spans="1:26" s="11" customFormat="1" x14ac:dyDescent="0.2">
      <c r="A188" s="13"/>
      <c r="B188" s="13"/>
      <c r="C188" s="13"/>
      <c r="D188" s="56"/>
      <c r="E188" s="13"/>
      <c r="J188" s="16"/>
      <c r="W188" s="15"/>
      <c r="X188" s="16"/>
      <c r="Z188" s="172"/>
    </row>
    <row r="189" spans="1:26" s="11" customFormat="1" x14ac:dyDescent="0.2">
      <c r="A189" s="13"/>
      <c r="B189" s="13"/>
      <c r="C189" s="13"/>
      <c r="D189" s="56"/>
      <c r="E189" s="13"/>
      <c r="J189" s="16"/>
      <c r="W189" s="15"/>
      <c r="X189" s="16"/>
      <c r="Z189" s="172"/>
    </row>
    <row r="190" spans="1:26" s="11" customFormat="1" x14ac:dyDescent="0.2">
      <c r="A190" s="13"/>
      <c r="B190" s="13"/>
      <c r="C190" s="13"/>
      <c r="D190" s="56"/>
      <c r="E190" s="13"/>
      <c r="J190" s="16"/>
      <c r="W190" s="15"/>
      <c r="X190" s="16"/>
      <c r="Z190" s="172"/>
    </row>
    <row r="191" spans="1:26" s="11" customFormat="1" x14ac:dyDescent="0.2">
      <c r="A191" s="13"/>
      <c r="B191" s="13"/>
      <c r="C191" s="13"/>
      <c r="D191" s="56"/>
      <c r="E191" s="13"/>
      <c r="J191" s="16"/>
      <c r="W191" s="15"/>
      <c r="X191" s="16"/>
      <c r="Z191" s="172"/>
    </row>
    <row r="192" spans="1:26" s="11" customFormat="1" x14ac:dyDescent="0.2">
      <c r="A192" s="13"/>
      <c r="B192" s="13"/>
      <c r="C192" s="13"/>
      <c r="D192" s="56"/>
      <c r="E192" s="13"/>
      <c r="J192" s="16"/>
      <c r="W192" s="15"/>
      <c r="X192" s="16"/>
      <c r="Z192" s="172"/>
    </row>
    <row r="193" spans="1:26" s="11" customFormat="1" x14ac:dyDescent="0.2">
      <c r="A193" s="13"/>
      <c r="B193" s="13"/>
      <c r="C193" s="13"/>
      <c r="D193" s="56"/>
      <c r="E193" s="13"/>
      <c r="J193" s="16"/>
      <c r="W193" s="15"/>
      <c r="X193" s="16"/>
      <c r="Z193" s="172"/>
    </row>
    <row r="194" spans="1:26" s="11" customFormat="1" x14ac:dyDescent="0.2">
      <c r="A194" s="13"/>
      <c r="B194" s="13"/>
      <c r="C194" s="13"/>
      <c r="D194" s="56"/>
      <c r="E194" s="13"/>
      <c r="J194" s="16"/>
      <c r="W194" s="15"/>
      <c r="X194" s="16"/>
      <c r="Z194" s="172"/>
    </row>
    <row r="195" spans="1:26" s="11" customFormat="1" x14ac:dyDescent="0.2">
      <c r="A195" s="13"/>
      <c r="B195" s="13"/>
      <c r="C195" s="13"/>
      <c r="D195" s="56"/>
      <c r="E195" s="13"/>
      <c r="J195" s="16"/>
      <c r="W195" s="15"/>
      <c r="X195" s="16"/>
      <c r="Z195" s="172"/>
    </row>
    <row r="196" spans="1:26" s="11" customFormat="1" x14ac:dyDescent="0.2">
      <c r="A196" s="13"/>
      <c r="B196" s="13"/>
      <c r="C196" s="13"/>
      <c r="D196" s="56"/>
      <c r="E196" s="13"/>
      <c r="J196" s="16"/>
      <c r="W196" s="15"/>
      <c r="X196" s="16"/>
      <c r="Z196" s="172"/>
    </row>
    <row r="197" spans="1:26" s="11" customFormat="1" x14ac:dyDescent="0.2">
      <c r="A197" s="13"/>
      <c r="B197" s="13"/>
      <c r="C197" s="13"/>
      <c r="D197" s="56"/>
      <c r="E197" s="13"/>
      <c r="J197" s="16"/>
      <c r="W197" s="15"/>
      <c r="X197" s="16"/>
      <c r="Z197" s="172"/>
    </row>
    <row r="198" spans="1:26" s="11" customFormat="1" x14ac:dyDescent="0.2">
      <c r="A198" s="13"/>
      <c r="B198" s="13"/>
      <c r="C198" s="13"/>
      <c r="D198" s="56"/>
      <c r="E198" s="13"/>
      <c r="J198" s="16"/>
      <c r="W198" s="15"/>
      <c r="X198" s="16"/>
      <c r="Z198" s="172"/>
    </row>
    <row r="199" spans="1:26" s="11" customFormat="1" x14ac:dyDescent="0.2">
      <c r="A199" s="13"/>
      <c r="B199" s="13"/>
      <c r="C199" s="13"/>
      <c r="D199" s="56"/>
      <c r="E199" s="13"/>
      <c r="J199" s="16"/>
      <c r="W199" s="15"/>
      <c r="X199" s="16"/>
      <c r="Z199" s="172"/>
    </row>
    <row r="200" spans="1:26" s="11" customFormat="1" x14ac:dyDescent="0.2">
      <c r="A200" s="13"/>
      <c r="B200" s="13"/>
      <c r="C200" s="13"/>
      <c r="D200" s="56"/>
      <c r="E200" s="13"/>
      <c r="J200" s="16"/>
      <c r="W200" s="15"/>
      <c r="X200" s="16"/>
      <c r="Z200" s="172"/>
    </row>
    <row r="201" spans="1:26" s="11" customFormat="1" x14ac:dyDescent="0.2">
      <c r="A201" s="13"/>
      <c r="B201" s="13"/>
      <c r="C201" s="13"/>
      <c r="D201" s="56"/>
      <c r="E201" s="13"/>
      <c r="J201" s="16"/>
      <c r="W201" s="15"/>
      <c r="X201" s="16"/>
      <c r="Z201" s="172"/>
    </row>
    <row r="202" spans="1:26" s="11" customFormat="1" x14ac:dyDescent="0.2">
      <c r="A202" s="13"/>
      <c r="B202" s="13"/>
      <c r="C202" s="13"/>
      <c r="D202" s="56"/>
      <c r="E202" s="13"/>
      <c r="J202" s="16"/>
      <c r="W202" s="15"/>
      <c r="X202" s="16"/>
      <c r="Z202" s="172"/>
    </row>
    <row r="203" spans="1:26" s="11" customFormat="1" x14ac:dyDescent="0.2">
      <c r="A203" s="13"/>
      <c r="B203" s="13"/>
      <c r="C203" s="13"/>
      <c r="D203" s="56"/>
      <c r="E203" s="13"/>
      <c r="J203" s="16"/>
      <c r="W203" s="15"/>
      <c r="X203" s="16"/>
      <c r="Z203" s="172"/>
    </row>
    <row r="204" spans="1:26" s="11" customFormat="1" x14ac:dyDescent="0.2">
      <c r="A204" s="13"/>
      <c r="B204" s="13"/>
      <c r="C204" s="13"/>
      <c r="D204" s="56"/>
      <c r="E204" s="13"/>
      <c r="J204" s="16"/>
      <c r="W204" s="15"/>
      <c r="X204" s="16"/>
      <c r="Z204" s="172"/>
    </row>
    <row r="205" spans="1:26" s="11" customFormat="1" x14ac:dyDescent="0.2">
      <c r="A205" s="13"/>
      <c r="B205" s="13"/>
      <c r="C205" s="13"/>
      <c r="D205" s="56"/>
      <c r="E205" s="13"/>
      <c r="J205" s="16"/>
      <c r="W205" s="15"/>
      <c r="X205" s="16"/>
      <c r="Z205" s="172"/>
    </row>
    <row r="206" spans="1:26" s="11" customFormat="1" x14ac:dyDescent="0.2">
      <c r="A206" s="13"/>
      <c r="B206" s="13"/>
      <c r="C206" s="13"/>
      <c r="D206" s="56"/>
      <c r="E206" s="13"/>
      <c r="J206" s="16"/>
      <c r="W206" s="15"/>
      <c r="X206" s="16"/>
      <c r="Z206" s="172"/>
    </row>
    <row r="207" spans="1:26" s="11" customFormat="1" x14ac:dyDescent="0.2">
      <c r="A207" s="13"/>
      <c r="B207" s="13"/>
      <c r="C207" s="13"/>
      <c r="D207" s="56"/>
      <c r="E207" s="13"/>
      <c r="J207" s="16"/>
      <c r="W207" s="15"/>
      <c r="X207" s="16"/>
      <c r="Z207" s="172"/>
    </row>
    <row r="208" spans="1:26" s="11" customFormat="1" x14ac:dyDescent="0.2">
      <c r="A208" s="13"/>
      <c r="B208" s="13"/>
      <c r="C208" s="13"/>
      <c r="D208" s="56"/>
      <c r="E208" s="13"/>
      <c r="J208" s="16"/>
      <c r="W208" s="15"/>
      <c r="X208" s="16"/>
      <c r="Z208" s="172"/>
    </row>
    <row r="209" spans="1:26" s="11" customFormat="1" x14ac:dyDescent="0.2">
      <c r="A209" s="13"/>
      <c r="B209" s="13"/>
      <c r="C209" s="13"/>
      <c r="D209" s="56"/>
      <c r="E209" s="13"/>
      <c r="J209" s="16"/>
      <c r="W209" s="15"/>
      <c r="X209" s="16"/>
      <c r="Z209" s="172"/>
    </row>
    <row r="210" spans="1:26" s="11" customFormat="1" x14ac:dyDescent="0.2">
      <c r="A210" s="13"/>
      <c r="B210" s="13"/>
      <c r="C210" s="13"/>
      <c r="D210" s="56"/>
      <c r="E210" s="13"/>
      <c r="J210" s="16"/>
      <c r="W210" s="15"/>
      <c r="X210" s="16"/>
      <c r="Z210" s="172"/>
    </row>
    <row r="211" spans="1:26" s="11" customFormat="1" x14ac:dyDescent="0.2">
      <c r="A211" s="13"/>
      <c r="B211" s="13"/>
      <c r="C211" s="13"/>
      <c r="D211" s="56"/>
      <c r="E211" s="13"/>
      <c r="J211" s="16"/>
      <c r="W211" s="15"/>
      <c r="X211" s="16"/>
      <c r="Z211" s="172"/>
    </row>
    <row r="212" spans="1:26" s="11" customFormat="1" x14ac:dyDescent="0.2">
      <c r="A212" s="13"/>
      <c r="B212" s="13"/>
      <c r="C212" s="13"/>
      <c r="D212" s="56"/>
      <c r="E212" s="13"/>
      <c r="J212" s="16"/>
      <c r="W212" s="15"/>
      <c r="X212" s="16"/>
      <c r="Z212" s="172"/>
    </row>
    <row r="213" spans="1:26" s="11" customFormat="1" x14ac:dyDescent="0.2">
      <c r="A213" s="13"/>
      <c r="B213" s="13"/>
      <c r="C213" s="13"/>
      <c r="D213" s="56"/>
      <c r="E213" s="13"/>
      <c r="J213" s="16"/>
      <c r="W213" s="15"/>
      <c r="X213" s="16"/>
      <c r="Z213" s="172"/>
    </row>
    <row r="214" spans="1:26" s="11" customFormat="1" x14ac:dyDescent="0.2">
      <c r="A214" s="13"/>
      <c r="B214" s="13"/>
      <c r="C214" s="13"/>
      <c r="D214" s="56"/>
      <c r="E214" s="13"/>
      <c r="J214" s="16"/>
      <c r="W214" s="15"/>
      <c r="X214" s="16"/>
      <c r="Z214" s="172"/>
    </row>
    <row r="215" spans="1:26" s="11" customFormat="1" x14ac:dyDescent="0.2">
      <c r="A215" s="13"/>
      <c r="B215" s="13"/>
      <c r="C215" s="13"/>
      <c r="D215" s="56"/>
      <c r="E215" s="13"/>
      <c r="J215" s="16"/>
      <c r="W215" s="15"/>
      <c r="X215" s="16"/>
      <c r="Z215" s="172"/>
    </row>
    <row r="216" spans="1:26" s="11" customFormat="1" x14ac:dyDescent="0.2">
      <c r="A216" s="13"/>
      <c r="B216" s="13"/>
      <c r="C216" s="13"/>
      <c r="D216" s="56"/>
      <c r="E216" s="13"/>
      <c r="J216" s="16"/>
      <c r="W216" s="15"/>
      <c r="X216" s="16"/>
      <c r="Z216" s="172"/>
    </row>
    <row r="217" spans="1:26" s="11" customFormat="1" x14ac:dyDescent="0.2">
      <c r="A217" s="13"/>
      <c r="B217" s="13"/>
      <c r="C217" s="13"/>
      <c r="D217" s="56"/>
      <c r="E217" s="13"/>
      <c r="J217" s="16"/>
      <c r="W217" s="15"/>
      <c r="X217" s="16"/>
      <c r="Z217" s="172"/>
    </row>
    <row r="218" spans="1:26" s="11" customFormat="1" x14ac:dyDescent="0.2">
      <c r="A218" s="13"/>
      <c r="B218" s="13"/>
      <c r="C218" s="13"/>
      <c r="D218" s="56"/>
      <c r="E218" s="13"/>
      <c r="J218" s="16"/>
      <c r="W218" s="15"/>
      <c r="X218" s="16"/>
      <c r="Z218" s="172"/>
    </row>
    <row r="219" spans="1:26" s="11" customFormat="1" x14ac:dyDescent="0.2">
      <c r="A219" s="13"/>
      <c r="B219" s="13"/>
      <c r="C219" s="13"/>
      <c r="D219" s="56"/>
      <c r="E219" s="13"/>
      <c r="J219" s="16"/>
      <c r="W219" s="15"/>
      <c r="X219" s="16"/>
      <c r="Z219" s="172"/>
    </row>
    <row r="220" spans="1:26" s="11" customFormat="1" x14ac:dyDescent="0.2">
      <c r="A220" s="13"/>
      <c r="B220" s="13"/>
      <c r="C220" s="13"/>
      <c r="D220" s="56"/>
      <c r="E220" s="13"/>
      <c r="J220" s="16"/>
      <c r="W220" s="15"/>
      <c r="X220" s="16"/>
      <c r="Z220" s="172"/>
    </row>
    <row r="221" spans="1:26" s="11" customFormat="1" x14ac:dyDescent="0.2">
      <c r="A221" s="13"/>
      <c r="B221" s="13"/>
      <c r="C221" s="13"/>
      <c r="D221" s="56"/>
      <c r="E221" s="13"/>
      <c r="J221" s="16"/>
      <c r="W221" s="15"/>
      <c r="X221" s="16"/>
      <c r="Z221" s="172"/>
    </row>
    <row r="222" spans="1:26" s="11" customFormat="1" x14ac:dyDescent="0.2">
      <c r="A222" s="13"/>
      <c r="B222" s="13"/>
      <c r="C222" s="13"/>
      <c r="D222" s="56"/>
      <c r="E222" s="13"/>
      <c r="J222" s="16"/>
      <c r="W222" s="15"/>
      <c r="X222" s="16"/>
      <c r="Z222" s="172"/>
    </row>
    <row r="223" spans="1:26" s="11" customFormat="1" x14ac:dyDescent="0.2">
      <c r="A223" s="13"/>
      <c r="B223" s="13"/>
      <c r="C223" s="13"/>
      <c r="D223" s="56"/>
      <c r="E223" s="13"/>
      <c r="J223" s="16"/>
      <c r="W223" s="15"/>
      <c r="X223" s="16"/>
      <c r="Z223" s="172"/>
    </row>
    <row r="224" spans="1:26" s="11" customFormat="1" x14ac:dyDescent="0.2">
      <c r="A224" s="13"/>
      <c r="B224" s="13"/>
      <c r="C224" s="13"/>
      <c r="D224" s="56"/>
      <c r="E224" s="13"/>
      <c r="J224" s="16"/>
      <c r="W224" s="15"/>
      <c r="X224" s="16"/>
      <c r="Z224" s="172"/>
    </row>
    <row r="225" spans="1:26" s="11" customFormat="1" x14ac:dyDescent="0.2">
      <c r="A225" s="13"/>
      <c r="B225" s="13"/>
      <c r="C225" s="13"/>
      <c r="D225" s="56"/>
      <c r="E225" s="13"/>
      <c r="J225" s="16"/>
      <c r="W225" s="15"/>
      <c r="X225" s="16"/>
      <c r="Z225" s="172"/>
    </row>
    <row r="226" spans="1:26" s="11" customFormat="1" x14ac:dyDescent="0.2">
      <c r="A226" s="13"/>
      <c r="B226" s="13"/>
      <c r="C226" s="13"/>
      <c r="D226" s="56"/>
      <c r="E226" s="13"/>
      <c r="J226" s="16"/>
      <c r="W226" s="15"/>
      <c r="X226" s="16"/>
      <c r="Z226" s="172"/>
    </row>
    <row r="227" spans="1:26" s="11" customFormat="1" x14ac:dyDescent="0.2">
      <c r="A227" s="13"/>
      <c r="B227" s="13"/>
      <c r="C227" s="13"/>
      <c r="D227" s="56"/>
      <c r="E227" s="13"/>
      <c r="J227" s="16"/>
      <c r="W227" s="15"/>
      <c r="X227" s="16"/>
      <c r="Z227" s="172"/>
    </row>
    <row r="228" spans="1:26" s="11" customFormat="1" x14ac:dyDescent="0.2">
      <c r="A228" s="13"/>
      <c r="B228" s="13"/>
      <c r="C228" s="13"/>
      <c r="D228" s="56"/>
      <c r="E228" s="13"/>
      <c r="J228" s="16"/>
      <c r="W228" s="15"/>
      <c r="X228" s="16"/>
      <c r="Z228" s="172"/>
    </row>
    <row r="229" spans="1:26" s="11" customFormat="1" x14ac:dyDescent="0.2">
      <c r="A229" s="13"/>
      <c r="B229" s="13"/>
      <c r="C229" s="13"/>
      <c r="D229" s="56"/>
      <c r="E229" s="13"/>
      <c r="J229" s="16"/>
      <c r="W229" s="15"/>
      <c r="X229" s="16"/>
      <c r="Z229" s="172"/>
    </row>
    <row r="230" spans="1:26" s="11" customFormat="1" x14ac:dyDescent="0.2">
      <c r="A230" s="13"/>
      <c r="B230" s="13"/>
      <c r="C230" s="13"/>
      <c r="D230" s="56"/>
      <c r="E230" s="13"/>
      <c r="J230" s="16"/>
      <c r="W230" s="15"/>
      <c r="X230" s="16"/>
      <c r="Z230" s="172"/>
    </row>
    <row r="231" spans="1:26" s="11" customFormat="1" x14ac:dyDescent="0.2">
      <c r="A231" s="13"/>
      <c r="B231" s="13"/>
      <c r="C231" s="13"/>
      <c r="D231" s="56"/>
      <c r="E231" s="13"/>
      <c r="J231" s="16"/>
      <c r="W231" s="15"/>
      <c r="X231" s="16"/>
      <c r="Z231" s="172"/>
    </row>
    <row r="232" spans="1:26" s="11" customFormat="1" x14ac:dyDescent="0.2">
      <c r="A232" s="13"/>
      <c r="B232" s="13"/>
      <c r="C232" s="13"/>
      <c r="D232" s="56"/>
      <c r="E232" s="13"/>
      <c r="J232" s="16"/>
      <c r="W232" s="15"/>
      <c r="X232" s="16"/>
      <c r="Z232" s="172"/>
    </row>
    <row r="233" spans="1:26" s="11" customFormat="1" x14ac:dyDescent="0.2">
      <c r="A233" s="13"/>
      <c r="B233" s="13"/>
      <c r="C233" s="13"/>
      <c r="D233" s="56"/>
      <c r="E233" s="13"/>
      <c r="J233" s="16"/>
      <c r="W233" s="15"/>
      <c r="X233" s="16"/>
      <c r="Z233" s="172"/>
    </row>
    <row r="234" spans="1:26" s="11" customFormat="1" x14ac:dyDescent="0.2">
      <c r="A234" s="13"/>
      <c r="B234" s="13"/>
      <c r="C234" s="13"/>
      <c r="D234" s="56"/>
      <c r="E234" s="13"/>
      <c r="J234" s="16"/>
      <c r="W234" s="15"/>
      <c r="X234" s="16"/>
      <c r="Z234" s="172"/>
    </row>
    <row r="235" spans="1:26" s="11" customFormat="1" x14ac:dyDescent="0.2">
      <c r="A235" s="13"/>
      <c r="B235" s="13"/>
      <c r="C235" s="13"/>
      <c r="D235" s="56"/>
      <c r="E235" s="13"/>
      <c r="J235" s="16"/>
      <c r="W235" s="15"/>
      <c r="X235" s="16"/>
      <c r="Z235" s="172"/>
    </row>
    <row r="236" spans="1:26" s="11" customFormat="1" x14ac:dyDescent="0.2">
      <c r="A236" s="13"/>
      <c r="B236" s="13"/>
      <c r="C236" s="13"/>
      <c r="D236" s="56"/>
      <c r="E236" s="13"/>
      <c r="J236" s="16"/>
      <c r="W236" s="15"/>
      <c r="X236" s="16"/>
      <c r="Z236" s="172"/>
    </row>
    <row r="237" spans="1:26" s="11" customFormat="1" x14ac:dyDescent="0.2">
      <c r="A237" s="13"/>
      <c r="B237" s="13"/>
      <c r="C237" s="13"/>
      <c r="D237" s="56"/>
      <c r="E237" s="13"/>
      <c r="J237" s="16"/>
      <c r="W237" s="15"/>
      <c r="X237" s="16"/>
      <c r="Z237" s="172"/>
    </row>
    <row r="238" spans="1:26" s="11" customFormat="1" x14ac:dyDescent="0.2">
      <c r="A238" s="13"/>
      <c r="B238" s="13"/>
      <c r="C238" s="13"/>
      <c r="D238" s="56"/>
      <c r="E238" s="13"/>
      <c r="J238" s="16"/>
      <c r="W238" s="15"/>
      <c r="X238" s="16"/>
      <c r="Z238" s="172"/>
    </row>
    <row r="239" spans="1:26" s="11" customFormat="1" x14ac:dyDescent="0.2">
      <c r="A239" s="13"/>
      <c r="B239" s="13"/>
      <c r="C239" s="13"/>
      <c r="D239" s="56"/>
      <c r="E239" s="13"/>
      <c r="J239" s="16"/>
      <c r="W239" s="15"/>
      <c r="X239" s="16"/>
      <c r="Z239" s="172"/>
    </row>
    <row r="240" spans="1:26" s="11" customFormat="1" x14ac:dyDescent="0.2">
      <c r="A240" s="13"/>
      <c r="B240" s="13"/>
      <c r="C240" s="13"/>
      <c r="D240" s="56"/>
      <c r="E240" s="13"/>
      <c r="J240" s="16"/>
      <c r="W240" s="15"/>
      <c r="X240" s="16"/>
      <c r="Z240" s="172"/>
    </row>
    <row r="241" spans="1:26" s="11" customFormat="1" x14ac:dyDescent="0.2">
      <c r="A241" s="13"/>
      <c r="B241" s="13"/>
      <c r="C241" s="13"/>
      <c r="D241" s="56"/>
      <c r="E241" s="13"/>
      <c r="J241" s="16"/>
      <c r="W241" s="15"/>
      <c r="X241" s="16"/>
      <c r="Z241" s="172"/>
    </row>
    <row r="242" spans="1:26" s="11" customFormat="1" x14ac:dyDescent="0.2">
      <c r="A242" s="13"/>
      <c r="B242" s="13"/>
      <c r="C242" s="13"/>
      <c r="D242" s="56"/>
      <c r="E242" s="13"/>
      <c r="J242" s="16"/>
      <c r="W242" s="15"/>
      <c r="X242" s="16"/>
      <c r="Z242" s="172"/>
    </row>
    <row r="243" spans="1:26" s="11" customFormat="1" x14ac:dyDescent="0.2">
      <c r="A243" s="13"/>
      <c r="B243" s="13"/>
      <c r="C243" s="13"/>
      <c r="D243" s="56"/>
      <c r="E243" s="13"/>
      <c r="J243" s="16"/>
      <c r="W243" s="15"/>
      <c r="X243" s="16"/>
      <c r="Z243" s="172"/>
    </row>
    <row r="244" spans="1:26" s="11" customFormat="1" x14ac:dyDescent="0.2">
      <c r="A244" s="13"/>
      <c r="B244" s="13"/>
      <c r="C244" s="13"/>
      <c r="D244" s="56"/>
      <c r="E244" s="13"/>
      <c r="J244" s="16"/>
      <c r="W244" s="15"/>
      <c r="X244" s="16"/>
      <c r="Z244" s="172"/>
    </row>
    <row r="245" spans="1:26" s="11" customFormat="1" x14ac:dyDescent="0.2">
      <c r="A245" s="13"/>
      <c r="B245" s="13"/>
      <c r="C245" s="13"/>
      <c r="D245" s="56"/>
      <c r="E245" s="13"/>
      <c r="J245" s="16"/>
      <c r="W245" s="15"/>
      <c r="X245" s="16"/>
      <c r="Z245" s="172"/>
    </row>
    <row r="246" spans="1:26" s="11" customFormat="1" x14ac:dyDescent="0.2">
      <c r="A246" s="13"/>
      <c r="B246" s="13"/>
      <c r="C246" s="13"/>
      <c r="D246" s="56"/>
      <c r="E246" s="13"/>
      <c r="J246" s="16"/>
      <c r="W246" s="15"/>
      <c r="X246" s="16"/>
      <c r="Z246" s="172"/>
    </row>
    <row r="247" spans="1:26" s="11" customFormat="1" x14ac:dyDescent="0.2">
      <c r="A247" s="13"/>
      <c r="B247" s="13"/>
      <c r="C247" s="13"/>
      <c r="D247" s="56"/>
      <c r="E247" s="13"/>
      <c r="J247" s="16"/>
      <c r="W247" s="15"/>
      <c r="X247" s="16"/>
      <c r="Z247" s="172"/>
    </row>
    <row r="248" spans="1:26" s="11" customFormat="1" x14ac:dyDescent="0.2">
      <c r="A248" s="13"/>
      <c r="B248" s="13"/>
      <c r="C248" s="13"/>
      <c r="D248" s="56"/>
      <c r="E248" s="13"/>
      <c r="J248" s="16"/>
      <c r="W248" s="15"/>
      <c r="X248" s="16"/>
      <c r="Z248" s="172"/>
    </row>
    <row r="249" spans="1:26" s="11" customFormat="1" x14ac:dyDescent="0.2">
      <c r="A249" s="13"/>
      <c r="B249" s="13"/>
      <c r="C249" s="13"/>
      <c r="D249" s="56"/>
      <c r="E249" s="13"/>
      <c r="J249" s="16"/>
      <c r="W249" s="15"/>
      <c r="X249" s="16"/>
      <c r="Z249" s="172"/>
    </row>
    <row r="250" spans="1:26" s="11" customFormat="1" x14ac:dyDescent="0.2">
      <c r="A250" s="13"/>
      <c r="B250" s="13"/>
      <c r="C250" s="13"/>
      <c r="D250" s="56"/>
      <c r="E250" s="13"/>
      <c r="J250" s="16"/>
      <c r="W250" s="15"/>
      <c r="X250" s="16"/>
      <c r="Z250" s="172"/>
    </row>
    <row r="251" spans="1:26" s="11" customFormat="1" x14ac:dyDescent="0.2">
      <c r="A251" s="13"/>
      <c r="B251" s="13"/>
      <c r="C251" s="13"/>
      <c r="D251" s="56"/>
      <c r="E251" s="13"/>
      <c r="J251" s="16"/>
      <c r="W251" s="15"/>
      <c r="X251" s="16"/>
      <c r="Z251" s="172"/>
    </row>
    <row r="252" spans="1:26" s="11" customFormat="1" x14ac:dyDescent="0.2">
      <c r="A252" s="13"/>
      <c r="B252" s="13"/>
      <c r="C252" s="13"/>
      <c r="D252" s="56"/>
      <c r="E252" s="13"/>
      <c r="J252" s="16"/>
      <c r="W252" s="15"/>
      <c r="X252" s="16"/>
      <c r="Z252" s="172"/>
    </row>
    <row r="253" spans="1:26" s="11" customFormat="1" x14ac:dyDescent="0.2">
      <c r="A253" s="13"/>
      <c r="B253" s="13"/>
      <c r="C253" s="13"/>
      <c r="D253" s="56"/>
      <c r="E253" s="13"/>
      <c r="J253" s="16"/>
      <c r="W253" s="15"/>
      <c r="X253" s="16"/>
      <c r="Z253" s="172"/>
    </row>
    <row r="254" spans="1:26" s="11" customFormat="1" x14ac:dyDescent="0.2">
      <c r="A254" s="13"/>
      <c r="B254" s="13"/>
      <c r="C254" s="13"/>
      <c r="D254" s="56"/>
      <c r="E254" s="13"/>
      <c r="J254" s="16"/>
      <c r="W254" s="15"/>
      <c r="X254" s="16"/>
      <c r="Z254" s="172"/>
    </row>
    <row r="255" spans="1:26" s="11" customFormat="1" x14ac:dyDescent="0.2">
      <c r="A255" s="13"/>
      <c r="B255" s="13"/>
      <c r="C255" s="13"/>
      <c r="D255" s="56"/>
      <c r="E255" s="13"/>
      <c r="J255" s="16"/>
      <c r="W255" s="15"/>
      <c r="X255" s="16"/>
      <c r="Z255" s="172"/>
    </row>
    <row r="256" spans="1:26" s="11" customFormat="1" x14ac:dyDescent="0.2">
      <c r="A256" s="13"/>
      <c r="B256" s="13"/>
      <c r="C256" s="13"/>
      <c r="D256" s="56"/>
      <c r="E256" s="13"/>
      <c r="J256" s="16"/>
      <c r="W256" s="15"/>
      <c r="X256" s="16"/>
      <c r="Z256" s="172"/>
    </row>
    <row r="257" spans="1:26" s="11" customFormat="1" x14ac:dyDescent="0.2">
      <c r="A257" s="13"/>
      <c r="B257" s="13"/>
      <c r="C257" s="13"/>
      <c r="D257" s="56"/>
      <c r="E257" s="13"/>
      <c r="J257" s="16"/>
      <c r="W257" s="15"/>
      <c r="X257" s="16"/>
      <c r="Z257" s="172"/>
    </row>
    <row r="258" spans="1:26" s="11" customFormat="1" x14ac:dyDescent="0.2">
      <c r="A258" s="13"/>
      <c r="B258" s="13"/>
      <c r="C258" s="13"/>
      <c r="D258" s="56"/>
      <c r="E258" s="13"/>
      <c r="J258" s="16"/>
      <c r="W258" s="15"/>
      <c r="X258" s="16"/>
      <c r="Z258" s="172"/>
    </row>
    <row r="259" spans="1:26" s="11" customFormat="1" x14ac:dyDescent="0.2">
      <c r="A259" s="13"/>
      <c r="B259" s="13"/>
      <c r="C259" s="13"/>
      <c r="D259" s="56"/>
      <c r="E259" s="13"/>
      <c r="J259" s="16"/>
      <c r="W259" s="15"/>
      <c r="X259" s="16"/>
      <c r="Z259" s="172"/>
    </row>
    <row r="260" spans="1:26" s="11" customFormat="1" x14ac:dyDescent="0.2">
      <c r="A260" s="13"/>
      <c r="B260" s="13"/>
      <c r="C260" s="13"/>
      <c r="D260" s="56"/>
      <c r="E260" s="13"/>
      <c r="J260" s="16"/>
      <c r="W260" s="15"/>
      <c r="X260" s="16"/>
      <c r="Z260" s="172"/>
    </row>
    <row r="261" spans="1:26" s="11" customFormat="1" x14ac:dyDescent="0.2">
      <c r="A261" s="13"/>
      <c r="B261" s="13"/>
      <c r="C261" s="13"/>
      <c r="D261" s="56"/>
      <c r="E261" s="13"/>
      <c r="J261" s="16"/>
      <c r="W261" s="15"/>
      <c r="X261" s="16"/>
      <c r="Z261" s="172"/>
    </row>
    <row r="262" spans="1:26" s="11" customFormat="1" x14ac:dyDescent="0.2">
      <c r="A262" s="13"/>
      <c r="B262" s="13"/>
      <c r="C262" s="13"/>
      <c r="D262" s="56"/>
      <c r="E262" s="13"/>
      <c r="J262" s="16"/>
      <c r="W262" s="15"/>
      <c r="X262" s="16"/>
      <c r="Z262" s="172"/>
    </row>
    <row r="263" spans="1:26" s="11" customFormat="1" x14ac:dyDescent="0.2">
      <c r="A263" s="13"/>
      <c r="B263" s="13"/>
      <c r="C263" s="13"/>
      <c r="D263" s="56"/>
      <c r="E263" s="13"/>
      <c r="J263" s="16"/>
      <c r="W263" s="15"/>
      <c r="X263" s="16"/>
      <c r="Z263" s="172"/>
    </row>
    <row r="264" spans="1:26" s="11" customFormat="1" x14ac:dyDescent="0.2">
      <c r="A264" s="13"/>
      <c r="B264" s="13"/>
      <c r="C264" s="13"/>
      <c r="D264" s="56"/>
      <c r="E264" s="13"/>
      <c r="J264" s="16"/>
      <c r="W264" s="15"/>
      <c r="X264" s="16"/>
      <c r="Z264" s="172"/>
    </row>
    <row r="265" spans="1:26" s="11" customFormat="1" x14ac:dyDescent="0.2">
      <c r="A265" s="13"/>
      <c r="B265" s="13"/>
      <c r="C265" s="13"/>
      <c r="D265" s="56"/>
      <c r="E265" s="13"/>
      <c r="J265" s="16"/>
      <c r="W265" s="15"/>
      <c r="X265" s="16"/>
      <c r="Z265" s="172"/>
    </row>
    <row r="266" spans="1:26" s="11" customFormat="1" x14ac:dyDescent="0.2">
      <c r="A266" s="13"/>
      <c r="B266" s="13"/>
      <c r="C266" s="13"/>
      <c r="D266" s="56"/>
      <c r="E266" s="13"/>
      <c r="J266" s="16"/>
      <c r="W266" s="15"/>
      <c r="X266" s="16"/>
      <c r="Z266" s="172"/>
    </row>
    <row r="267" spans="1:26" s="11" customFormat="1" x14ac:dyDescent="0.2">
      <c r="A267" s="13"/>
      <c r="B267" s="13"/>
      <c r="C267" s="13"/>
      <c r="D267" s="56"/>
      <c r="E267" s="13"/>
      <c r="J267" s="16"/>
      <c r="W267" s="15"/>
      <c r="X267" s="16"/>
      <c r="Z267" s="172"/>
    </row>
    <row r="268" spans="1:26" s="11" customFormat="1" x14ac:dyDescent="0.2">
      <c r="A268" s="13"/>
      <c r="B268" s="13"/>
      <c r="C268" s="13"/>
      <c r="D268" s="56"/>
      <c r="E268" s="13"/>
      <c r="J268" s="16"/>
      <c r="W268" s="15"/>
      <c r="X268" s="16"/>
      <c r="Z268" s="172"/>
    </row>
    <row r="269" spans="1:26" s="11" customFormat="1" x14ac:dyDescent="0.2">
      <c r="A269" s="13"/>
      <c r="B269" s="13"/>
      <c r="C269" s="13"/>
      <c r="D269" s="56"/>
      <c r="E269" s="13"/>
      <c r="J269" s="16"/>
      <c r="W269" s="15"/>
      <c r="X269" s="16"/>
      <c r="Z269" s="172"/>
    </row>
    <row r="270" spans="1:26" s="11" customFormat="1" x14ac:dyDescent="0.2">
      <c r="A270" s="13"/>
      <c r="B270" s="13"/>
      <c r="C270" s="13"/>
      <c r="D270" s="56"/>
      <c r="E270" s="13"/>
      <c r="J270" s="16"/>
      <c r="W270" s="15"/>
      <c r="X270" s="16"/>
      <c r="Z270" s="172"/>
    </row>
    <row r="271" spans="1:26" s="11" customFormat="1" x14ac:dyDescent="0.2">
      <c r="A271" s="13"/>
      <c r="B271" s="13"/>
      <c r="C271" s="13"/>
      <c r="D271" s="56"/>
      <c r="E271" s="13"/>
      <c r="J271" s="16"/>
      <c r="W271" s="15"/>
      <c r="X271" s="16"/>
      <c r="Z271" s="172"/>
    </row>
    <row r="272" spans="1:26" s="11" customFormat="1" x14ac:dyDescent="0.2">
      <c r="A272" s="13"/>
      <c r="B272" s="13"/>
      <c r="C272" s="13"/>
      <c r="D272" s="56"/>
      <c r="E272" s="13"/>
      <c r="J272" s="16"/>
      <c r="W272" s="15"/>
      <c r="X272" s="16"/>
      <c r="Z272" s="172"/>
    </row>
    <row r="273" spans="1:26" s="11" customFormat="1" x14ac:dyDescent="0.2">
      <c r="A273" s="13"/>
      <c r="B273" s="13"/>
      <c r="C273" s="13"/>
      <c r="D273" s="56"/>
      <c r="E273" s="13"/>
      <c r="J273" s="16"/>
      <c r="W273" s="15"/>
      <c r="X273" s="16"/>
      <c r="Z273" s="172"/>
    </row>
    <row r="274" spans="1:26" s="11" customFormat="1" x14ac:dyDescent="0.2">
      <c r="A274" s="13"/>
      <c r="B274" s="13"/>
      <c r="C274" s="13"/>
      <c r="D274" s="56"/>
      <c r="E274" s="13"/>
      <c r="J274" s="16"/>
      <c r="W274" s="15"/>
      <c r="X274" s="16"/>
      <c r="Z274" s="172"/>
    </row>
    <row r="275" spans="1:26" s="11" customFormat="1" x14ac:dyDescent="0.2">
      <c r="A275" s="13"/>
      <c r="B275" s="13"/>
      <c r="C275" s="13"/>
      <c r="D275" s="56"/>
      <c r="E275" s="13"/>
      <c r="J275" s="16"/>
      <c r="W275" s="15"/>
      <c r="X275" s="16"/>
      <c r="Z275" s="172"/>
    </row>
    <row r="276" spans="1:26" s="11" customFormat="1" x14ac:dyDescent="0.2">
      <c r="A276" s="13"/>
      <c r="B276" s="13"/>
      <c r="C276" s="13"/>
      <c r="D276" s="56"/>
      <c r="E276" s="13"/>
      <c r="J276" s="16"/>
      <c r="W276" s="15"/>
      <c r="X276" s="16"/>
      <c r="Z276" s="172"/>
    </row>
    <row r="277" spans="1:26" s="11" customFormat="1" x14ac:dyDescent="0.2">
      <c r="A277" s="13"/>
      <c r="B277" s="13"/>
      <c r="C277" s="13"/>
      <c r="D277" s="56"/>
      <c r="E277" s="13"/>
      <c r="J277" s="16"/>
      <c r="W277" s="15"/>
      <c r="X277" s="16"/>
      <c r="Z277" s="172"/>
    </row>
    <row r="278" spans="1:26" s="11" customFormat="1" x14ac:dyDescent="0.2">
      <c r="A278" s="13"/>
      <c r="B278" s="13"/>
      <c r="C278" s="13"/>
      <c r="D278" s="56"/>
      <c r="E278" s="13"/>
      <c r="J278" s="16"/>
      <c r="W278" s="15"/>
      <c r="X278" s="16"/>
      <c r="Z278" s="172"/>
    </row>
    <row r="279" spans="1:26" s="11" customFormat="1" x14ac:dyDescent="0.2">
      <c r="A279" s="13"/>
      <c r="B279" s="13"/>
      <c r="C279" s="13"/>
      <c r="D279" s="56"/>
      <c r="E279" s="13"/>
      <c r="J279" s="16"/>
      <c r="W279" s="15"/>
      <c r="X279" s="16"/>
      <c r="Z279" s="172"/>
    </row>
    <row r="280" spans="1:26" s="11" customFormat="1" x14ac:dyDescent="0.2">
      <c r="A280" s="13"/>
      <c r="B280" s="13"/>
      <c r="C280" s="13"/>
      <c r="D280" s="56"/>
      <c r="E280" s="13"/>
      <c r="J280" s="16"/>
      <c r="W280" s="15"/>
      <c r="X280" s="16"/>
      <c r="Z280" s="172"/>
    </row>
    <row r="281" spans="1:26" s="11" customFormat="1" x14ac:dyDescent="0.2">
      <c r="A281" s="13"/>
      <c r="B281" s="13"/>
      <c r="C281" s="13"/>
      <c r="D281" s="56"/>
      <c r="E281" s="13"/>
      <c r="J281" s="16"/>
      <c r="W281" s="15"/>
      <c r="X281" s="16"/>
      <c r="Z281" s="172"/>
    </row>
    <row r="282" spans="1:26" s="11" customFormat="1" x14ac:dyDescent="0.2">
      <c r="A282" s="13"/>
      <c r="B282" s="13"/>
      <c r="C282" s="13"/>
      <c r="D282" s="56"/>
      <c r="E282" s="13"/>
      <c r="J282" s="16"/>
      <c r="W282" s="15"/>
      <c r="X282" s="16"/>
      <c r="Z282" s="172"/>
    </row>
    <row r="283" spans="1:26" s="11" customFormat="1" x14ac:dyDescent="0.2">
      <c r="A283" s="13"/>
      <c r="B283" s="13"/>
      <c r="C283" s="13"/>
      <c r="D283" s="56"/>
      <c r="E283" s="13"/>
      <c r="J283" s="16"/>
      <c r="W283" s="15"/>
      <c r="X283" s="16"/>
      <c r="Z283" s="172"/>
    </row>
    <row r="284" spans="1:26" s="11" customFormat="1" x14ac:dyDescent="0.2">
      <c r="A284" s="13"/>
      <c r="B284" s="13"/>
      <c r="C284" s="13"/>
      <c r="D284" s="56"/>
      <c r="E284" s="13"/>
      <c r="J284" s="16"/>
      <c r="W284" s="15"/>
      <c r="X284" s="16"/>
      <c r="Z284" s="172"/>
    </row>
    <row r="285" spans="1:26" s="11" customFormat="1" x14ac:dyDescent="0.2">
      <c r="A285" s="13"/>
      <c r="B285" s="13"/>
      <c r="C285" s="13"/>
      <c r="D285" s="56"/>
      <c r="E285" s="13"/>
      <c r="J285" s="16"/>
      <c r="W285" s="15"/>
      <c r="X285" s="16"/>
      <c r="Z285" s="172"/>
    </row>
    <row r="286" spans="1:26" s="11" customFormat="1" x14ac:dyDescent="0.2">
      <c r="A286" s="13"/>
      <c r="B286" s="13"/>
      <c r="C286" s="13"/>
      <c r="D286" s="56"/>
      <c r="E286" s="13"/>
      <c r="J286" s="16"/>
      <c r="W286" s="15"/>
      <c r="X286" s="16"/>
      <c r="Z286" s="172"/>
    </row>
    <row r="287" spans="1:26" s="11" customFormat="1" x14ac:dyDescent="0.2">
      <c r="A287" s="13"/>
      <c r="B287" s="13"/>
      <c r="C287" s="13"/>
      <c r="D287" s="56"/>
      <c r="E287" s="13"/>
      <c r="J287" s="16"/>
      <c r="W287" s="15"/>
      <c r="X287" s="16"/>
      <c r="Z287" s="172"/>
    </row>
    <row r="288" spans="1:26" s="11" customFormat="1" x14ac:dyDescent="0.2">
      <c r="A288" s="13"/>
      <c r="B288" s="13"/>
      <c r="C288" s="13"/>
      <c r="D288" s="56"/>
      <c r="E288" s="13"/>
      <c r="J288" s="16"/>
      <c r="W288" s="15"/>
      <c r="X288" s="16"/>
      <c r="Z288" s="172"/>
    </row>
    <row r="289" spans="1:26" s="11" customFormat="1" x14ac:dyDescent="0.2">
      <c r="A289" s="13"/>
      <c r="B289" s="13"/>
      <c r="C289" s="13"/>
      <c r="D289" s="56"/>
      <c r="E289" s="13"/>
      <c r="J289" s="16"/>
      <c r="W289" s="15"/>
      <c r="X289" s="16"/>
      <c r="Z289" s="172"/>
    </row>
    <row r="290" spans="1:26" s="11" customFormat="1" x14ac:dyDescent="0.2">
      <c r="A290" s="13"/>
      <c r="B290" s="13"/>
      <c r="C290" s="13"/>
      <c r="D290" s="56"/>
      <c r="E290" s="13"/>
      <c r="J290" s="16"/>
      <c r="W290" s="15"/>
      <c r="X290" s="16"/>
      <c r="Z290" s="172"/>
    </row>
    <row r="291" spans="1:26" s="11" customFormat="1" x14ac:dyDescent="0.2">
      <c r="A291" s="13"/>
      <c r="B291" s="13"/>
      <c r="C291" s="13"/>
      <c r="D291" s="56"/>
      <c r="E291" s="13"/>
      <c r="J291" s="16"/>
      <c r="W291" s="15"/>
      <c r="X291" s="16"/>
      <c r="Z291" s="172"/>
    </row>
    <row r="292" spans="1:26" s="11" customFormat="1" x14ac:dyDescent="0.2">
      <c r="A292" s="13"/>
      <c r="B292" s="13"/>
      <c r="C292" s="13"/>
      <c r="D292" s="56"/>
      <c r="E292" s="13"/>
      <c r="J292" s="16"/>
      <c r="W292" s="15"/>
      <c r="X292" s="16"/>
      <c r="Z292" s="172"/>
    </row>
    <row r="293" spans="1:26" s="11" customFormat="1" x14ac:dyDescent="0.2">
      <c r="A293" s="13"/>
      <c r="B293" s="13"/>
      <c r="C293" s="13"/>
      <c r="D293" s="56"/>
      <c r="E293" s="13"/>
      <c r="J293" s="16"/>
      <c r="W293" s="15"/>
      <c r="X293" s="16"/>
      <c r="Z293" s="172"/>
    </row>
    <row r="294" spans="1:26" s="11" customFormat="1" x14ac:dyDescent="0.2">
      <c r="A294" s="13"/>
      <c r="B294" s="13"/>
      <c r="C294" s="13"/>
      <c r="D294" s="56"/>
      <c r="E294" s="13"/>
      <c r="J294" s="16"/>
      <c r="W294" s="15"/>
      <c r="X294" s="16"/>
      <c r="Z294" s="172"/>
    </row>
    <row r="295" spans="1:26" s="11" customFormat="1" x14ac:dyDescent="0.2">
      <c r="A295" s="13"/>
      <c r="B295" s="13"/>
      <c r="C295" s="13"/>
      <c r="D295" s="56"/>
      <c r="E295" s="13"/>
      <c r="J295" s="16"/>
      <c r="W295" s="15"/>
      <c r="X295" s="16"/>
      <c r="Z295" s="172"/>
    </row>
    <row r="296" spans="1:26" s="11" customFormat="1" x14ac:dyDescent="0.2">
      <c r="A296" s="13"/>
      <c r="B296" s="13"/>
      <c r="C296" s="13"/>
      <c r="D296" s="56"/>
      <c r="E296" s="13"/>
      <c r="J296" s="16"/>
      <c r="W296" s="15"/>
      <c r="X296" s="16"/>
      <c r="Z296" s="172"/>
    </row>
    <row r="297" spans="1:26" s="11" customFormat="1" x14ac:dyDescent="0.2">
      <c r="A297" s="13"/>
      <c r="B297" s="13"/>
      <c r="C297" s="13"/>
      <c r="D297" s="56"/>
      <c r="E297" s="13"/>
      <c r="J297" s="16"/>
      <c r="W297" s="15"/>
      <c r="X297" s="16"/>
      <c r="Z297" s="172"/>
    </row>
    <row r="298" spans="1:26" s="11" customFormat="1" x14ac:dyDescent="0.2">
      <c r="A298" s="13"/>
      <c r="B298" s="13"/>
      <c r="C298" s="13"/>
      <c r="D298" s="56"/>
      <c r="E298" s="13"/>
      <c r="J298" s="16"/>
      <c r="W298" s="15"/>
      <c r="X298" s="16"/>
      <c r="Z298" s="172"/>
    </row>
    <row r="299" spans="1:26" s="11" customFormat="1" x14ac:dyDescent="0.2">
      <c r="A299" s="13"/>
      <c r="B299" s="13"/>
      <c r="C299" s="13"/>
      <c r="D299" s="56"/>
      <c r="E299" s="13"/>
      <c r="J299" s="16"/>
      <c r="W299" s="15"/>
      <c r="X299" s="16"/>
      <c r="Z299" s="172"/>
    </row>
    <row r="300" spans="1:26" s="11" customFormat="1" x14ac:dyDescent="0.2">
      <c r="A300" s="13"/>
      <c r="B300" s="13"/>
      <c r="C300" s="13"/>
      <c r="D300" s="56"/>
      <c r="E300" s="13"/>
      <c r="J300" s="16"/>
      <c r="W300" s="15"/>
      <c r="X300" s="16"/>
      <c r="Z300" s="172"/>
    </row>
    <row r="301" spans="1:26" s="11" customFormat="1" x14ac:dyDescent="0.2">
      <c r="A301" s="13"/>
      <c r="B301" s="13"/>
      <c r="C301" s="13"/>
      <c r="D301" s="56"/>
      <c r="E301" s="13"/>
      <c r="J301" s="16"/>
      <c r="W301" s="15"/>
      <c r="X301" s="16"/>
      <c r="Z301" s="172"/>
    </row>
    <row r="302" spans="1:26" s="11" customFormat="1" x14ac:dyDescent="0.2">
      <c r="A302" s="13"/>
      <c r="B302" s="13"/>
      <c r="C302" s="13"/>
      <c r="D302" s="56"/>
      <c r="E302" s="13"/>
      <c r="J302" s="16"/>
      <c r="W302" s="15"/>
      <c r="X302" s="16"/>
      <c r="Z302" s="172"/>
    </row>
    <row r="303" spans="1:26" s="11" customFormat="1" x14ac:dyDescent="0.2">
      <c r="A303" s="13"/>
      <c r="B303" s="13"/>
      <c r="C303" s="13"/>
      <c r="D303" s="56"/>
      <c r="E303" s="13"/>
      <c r="J303" s="16"/>
      <c r="W303" s="15"/>
      <c r="X303" s="16"/>
      <c r="Z303" s="172"/>
    </row>
    <row r="304" spans="1:26" s="11" customFormat="1" x14ac:dyDescent="0.2">
      <c r="A304" s="13"/>
      <c r="B304" s="13"/>
      <c r="C304" s="13"/>
      <c r="D304" s="56"/>
      <c r="E304" s="13"/>
      <c r="J304" s="16"/>
      <c r="W304" s="15"/>
      <c r="X304" s="16"/>
      <c r="Z304" s="172"/>
    </row>
    <row r="305" spans="1:26" s="11" customFormat="1" x14ac:dyDescent="0.2">
      <c r="A305" s="13"/>
      <c r="B305" s="13"/>
      <c r="C305" s="13"/>
      <c r="D305" s="56"/>
      <c r="E305" s="13"/>
      <c r="J305" s="16"/>
      <c r="W305" s="15"/>
      <c r="X305" s="16"/>
      <c r="Z305" s="172"/>
    </row>
    <row r="306" spans="1:26" s="11" customFormat="1" x14ac:dyDescent="0.2">
      <c r="A306" s="13"/>
      <c r="B306" s="13"/>
      <c r="C306" s="13"/>
      <c r="D306" s="56"/>
      <c r="E306" s="13"/>
      <c r="J306" s="16"/>
      <c r="W306" s="15"/>
      <c r="X306" s="16"/>
      <c r="Z306" s="172"/>
    </row>
    <row r="307" spans="1:26" s="11" customFormat="1" x14ac:dyDescent="0.2">
      <c r="A307" s="13"/>
      <c r="B307" s="13"/>
      <c r="C307" s="13"/>
      <c r="D307" s="56"/>
      <c r="E307" s="13"/>
      <c r="J307" s="16"/>
      <c r="W307" s="15"/>
      <c r="X307" s="16"/>
      <c r="Z307" s="172"/>
    </row>
    <row r="308" spans="1:26" s="11" customFormat="1" x14ac:dyDescent="0.2">
      <c r="A308" s="13"/>
      <c r="B308" s="13"/>
      <c r="C308" s="13"/>
      <c r="D308" s="56"/>
      <c r="E308" s="13"/>
      <c r="J308" s="16"/>
      <c r="W308" s="15"/>
      <c r="X308" s="16"/>
      <c r="Z308" s="172"/>
    </row>
    <row r="309" spans="1:26" s="11" customFormat="1" x14ac:dyDescent="0.2">
      <c r="A309" s="13"/>
      <c r="B309" s="13"/>
      <c r="C309" s="13"/>
      <c r="D309" s="56"/>
      <c r="E309" s="13"/>
      <c r="J309" s="16"/>
      <c r="W309" s="15"/>
      <c r="X309" s="16"/>
      <c r="Z309" s="172"/>
    </row>
    <row r="310" spans="1:26" s="11" customFormat="1" x14ac:dyDescent="0.2">
      <c r="A310" s="13"/>
      <c r="B310" s="13"/>
      <c r="C310" s="13"/>
      <c r="D310" s="56"/>
      <c r="E310" s="13"/>
      <c r="J310" s="16"/>
      <c r="W310" s="15"/>
      <c r="X310" s="16"/>
      <c r="Z310" s="172"/>
    </row>
    <row r="311" spans="1:26" s="11" customFormat="1" x14ac:dyDescent="0.2">
      <c r="A311" s="13"/>
      <c r="B311" s="13"/>
      <c r="C311" s="13"/>
      <c r="D311" s="56"/>
      <c r="E311" s="13"/>
      <c r="J311" s="16"/>
      <c r="W311" s="15"/>
      <c r="X311" s="16"/>
      <c r="Z311" s="172"/>
    </row>
    <row r="312" spans="1:26" s="11" customFormat="1" x14ac:dyDescent="0.2">
      <c r="A312" s="13"/>
      <c r="B312" s="13"/>
      <c r="C312" s="13"/>
      <c r="D312" s="56"/>
      <c r="E312" s="13"/>
      <c r="J312" s="16"/>
      <c r="W312" s="15"/>
      <c r="X312" s="16"/>
      <c r="Z312" s="172"/>
    </row>
    <row r="313" spans="1:26" s="11" customFormat="1" x14ac:dyDescent="0.2">
      <c r="A313" s="13"/>
      <c r="B313" s="13"/>
      <c r="C313" s="13"/>
      <c r="D313" s="56"/>
      <c r="E313" s="13"/>
      <c r="J313" s="16"/>
      <c r="W313" s="15"/>
      <c r="X313" s="16"/>
      <c r="Z313" s="172"/>
    </row>
    <row r="314" spans="1:26" s="11" customFormat="1" x14ac:dyDescent="0.2">
      <c r="A314" s="13"/>
      <c r="B314" s="13"/>
      <c r="C314" s="13"/>
      <c r="D314" s="56"/>
      <c r="E314" s="13"/>
      <c r="J314" s="16"/>
      <c r="W314" s="15"/>
      <c r="X314" s="16"/>
      <c r="Z314" s="172"/>
    </row>
    <row r="315" spans="1:26" s="11" customFormat="1" x14ac:dyDescent="0.2">
      <c r="A315" s="13"/>
      <c r="B315" s="13"/>
      <c r="C315" s="13"/>
      <c r="D315" s="56"/>
      <c r="E315" s="13"/>
      <c r="J315" s="16"/>
      <c r="W315" s="15"/>
      <c r="X315" s="16"/>
      <c r="Z315" s="172"/>
    </row>
    <row r="316" spans="1:26" s="11" customFormat="1" x14ac:dyDescent="0.2">
      <c r="A316" s="13"/>
      <c r="B316" s="13"/>
      <c r="C316" s="13"/>
      <c r="D316" s="56"/>
      <c r="E316" s="13"/>
      <c r="J316" s="16"/>
      <c r="W316" s="15"/>
      <c r="X316" s="16"/>
      <c r="Z316" s="172"/>
    </row>
    <row r="317" spans="1:26" s="11" customFormat="1" x14ac:dyDescent="0.2">
      <c r="A317" s="13"/>
      <c r="B317" s="13"/>
      <c r="C317" s="13"/>
      <c r="D317" s="56"/>
      <c r="E317" s="13"/>
      <c r="J317" s="16"/>
      <c r="W317" s="15"/>
      <c r="X317" s="16"/>
      <c r="Z317" s="172"/>
    </row>
    <row r="318" spans="1:26" s="11" customFormat="1" x14ac:dyDescent="0.2">
      <c r="A318" s="13"/>
      <c r="B318" s="13"/>
      <c r="C318" s="13"/>
      <c r="D318" s="56"/>
      <c r="E318" s="13"/>
      <c r="J318" s="16"/>
      <c r="W318" s="15"/>
      <c r="X318" s="16"/>
      <c r="Z318" s="172"/>
    </row>
    <row r="319" spans="1:26" s="11" customFormat="1" x14ac:dyDescent="0.2">
      <c r="A319" s="13"/>
      <c r="B319" s="13"/>
      <c r="C319" s="13"/>
      <c r="D319" s="56"/>
      <c r="E319" s="13"/>
      <c r="J319" s="16"/>
      <c r="W319" s="15"/>
      <c r="X319" s="16"/>
      <c r="Z319" s="172"/>
    </row>
    <row r="320" spans="1:26" s="11" customFormat="1" x14ac:dyDescent="0.2">
      <c r="A320" s="13"/>
      <c r="B320" s="13"/>
      <c r="C320" s="13"/>
      <c r="D320" s="56"/>
      <c r="E320" s="13"/>
      <c r="J320" s="16"/>
      <c r="W320" s="15"/>
      <c r="X320" s="16"/>
      <c r="Z320" s="172"/>
    </row>
    <row r="321" spans="1:26" s="11" customFormat="1" x14ac:dyDescent="0.2">
      <c r="A321" s="13"/>
      <c r="B321" s="13"/>
      <c r="C321" s="13"/>
      <c r="D321" s="56"/>
      <c r="E321" s="13"/>
      <c r="J321" s="16"/>
      <c r="W321" s="15"/>
      <c r="X321" s="16"/>
      <c r="Z321" s="172"/>
    </row>
    <row r="322" spans="1:26" s="11" customFormat="1" x14ac:dyDescent="0.2">
      <c r="A322" s="13"/>
      <c r="B322" s="13"/>
      <c r="C322" s="13"/>
      <c r="D322" s="56"/>
      <c r="E322" s="13"/>
      <c r="J322" s="16"/>
      <c r="W322" s="15"/>
      <c r="X322" s="16"/>
      <c r="Z322" s="172"/>
    </row>
    <row r="323" spans="1:26" s="11" customFormat="1" x14ac:dyDescent="0.2">
      <c r="A323" s="13"/>
      <c r="B323" s="13"/>
      <c r="C323" s="13"/>
      <c r="D323" s="56"/>
      <c r="E323" s="13"/>
      <c r="J323" s="16"/>
      <c r="W323" s="15"/>
      <c r="X323" s="16"/>
      <c r="Z323" s="172"/>
    </row>
    <row r="324" spans="1:26" s="11" customFormat="1" x14ac:dyDescent="0.2">
      <c r="A324" s="13"/>
      <c r="B324" s="13"/>
      <c r="C324" s="13"/>
      <c r="D324" s="56"/>
      <c r="E324" s="13"/>
      <c r="J324" s="16"/>
      <c r="W324" s="15"/>
      <c r="X324" s="16"/>
      <c r="Z324" s="172"/>
    </row>
    <row r="325" spans="1:26" s="11" customFormat="1" x14ac:dyDescent="0.2">
      <c r="A325" s="13"/>
      <c r="B325" s="13"/>
      <c r="C325" s="13"/>
      <c r="D325" s="56"/>
      <c r="E325" s="13"/>
      <c r="J325" s="16"/>
      <c r="W325" s="15"/>
      <c r="X325" s="16"/>
      <c r="Z325" s="172"/>
    </row>
    <row r="326" spans="1:26" s="11" customFormat="1" x14ac:dyDescent="0.2">
      <c r="A326" s="13"/>
      <c r="B326" s="13"/>
      <c r="C326" s="13"/>
      <c r="D326" s="56"/>
      <c r="E326" s="13"/>
      <c r="J326" s="16"/>
      <c r="W326" s="15"/>
      <c r="X326" s="16"/>
      <c r="Z326" s="172"/>
    </row>
    <row r="327" spans="1:26" s="11" customFormat="1" x14ac:dyDescent="0.2">
      <c r="A327" s="13"/>
      <c r="B327" s="13"/>
      <c r="C327" s="13"/>
      <c r="D327" s="56"/>
      <c r="E327" s="13"/>
      <c r="J327" s="16"/>
      <c r="W327" s="15"/>
      <c r="X327" s="16"/>
      <c r="Z327" s="172"/>
    </row>
    <row r="328" spans="1:26" s="11" customFormat="1" x14ac:dyDescent="0.2">
      <c r="A328" s="13"/>
      <c r="B328" s="13"/>
      <c r="C328" s="13"/>
      <c r="D328" s="56"/>
      <c r="E328" s="13"/>
      <c r="J328" s="16"/>
      <c r="W328" s="15"/>
      <c r="X328" s="16"/>
      <c r="Z328" s="172"/>
    </row>
    <row r="329" spans="1:26" s="11" customFormat="1" x14ac:dyDescent="0.2">
      <c r="A329" s="13"/>
      <c r="B329" s="13"/>
      <c r="C329" s="13"/>
      <c r="D329" s="56"/>
      <c r="E329" s="13"/>
      <c r="J329" s="16"/>
      <c r="W329" s="15"/>
      <c r="X329" s="16"/>
      <c r="Z329" s="172"/>
    </row>
    <row r="330" spans="1:26" s="11" customFormat="1" x14ac:dyDescent="0.2">
      <c r="A330" s="13"/>
      <c r="B330" s="13"/>
      <c r="C330" s="13"/>
      <c r="D330" s="56"/>
      <c r="E330" s="13"/>
      <c r="J330" s="16"/>
      <c r="W330" s="15"/>
      <c r="X330" s="16"/>
      <c r="Z330" s="172"/>
    </row>
    <row r="331" spans="1:26" s="11" customFormat="1" x14ac:dyDescent="0.2">
      <c r="A331" s="13"/>
      <c r="B331" s="13"/>
      <c r="C331" s="13"/>
      <c r="D331" s="56"/>
      <c r="E331" s="13"/>
      <c r="J331" s="16"/>
      <c r="W331" s="15"/>
      <c r="X331" s="16"/>
      <c r="Z331" s="172"/>
    </row>
    <row r="332" spans="1:26" s="11" customFormat="1" x14ac:dyDescent="0.2">
      <c r="A332" s="13"/>
      <c r="B332" s="13"/>
      <c r="C332" s="13"/>
      <c r="D332" s="56"/>
      <c r="E332" s="13"/>
      <c r="J332" s="16"/>
      <c r="W332" s="15"/>
      <c r="X332" s="16"/>
      <c r="Z332" s="172"/>
    </row>
    <row r="333" spans="1:26" s="11" customFormat="1" x14ac:dyDescent="0.2">
      <c r="A333" s="13"/>
      <c r="B333" s="13"/>
      <c r="C333" s="13"/>
      <c r="D333" s="56"/>
      <c r="E333" s="13"/>
      <c r="J333" s="16"/>
      <c r="W333" s="15"/>
      <c r="X333" s="16"/>
      <c r="Z333" s="172"/>
    </row>
    <row r="334" spans="1:26" s="11" customFormat="1" x14ac:dyDescent="0.2">
      <c r="A334" s="13"/>
      <c r="B334" s="13"/>
      <c r="C334" s="13"/>
      <c r="D334" s="56"/>
      <c r="E334" s="13"/>
      <c r="J334" s="16"/>
      <c r="W334" s="15"/>
      <c r="X334" s="16"/>
      <c r="Z334" s="172"/>
    </row>
    <row r="335" spans="1:26" s="11" customFormat="1" x14ac:dyDescent="0.2">
      <c r="A335" s="13"/>
      <c r="B335" s="13"/>
      <c r="C335" s="13"/>
      <c r="D335" s="56"/>
      <c r="E335" s="13"/>
      <c r="J335" s="16"/>
      <c r="W335" s="15"/>
      <c r="X335" s="16"/>
      <c r="Z335" s="172"/>
    </row>
    <row r="336" spans="1:26" s="11" customFormat="1" x14ac:dyDescent="0.2">
      <c r="A336" s="13"/>
      <c r="B336" s="13"/>
      <c r="C336" s="13"/>
      <c r="D336" s="56"/>
      <c r="E336" s="13"/>
      <c r="J336" s="16"/>
      <c r="W336" s="15"/>
      <c r="X336" s="16"/>
      <c r="Z336" s="172"/>
    </row>
    <row r="337" spans="1:26" s="11" customFormat="1" x14ac:dyDescent="0.2">
      <c r="A337" s="13"/>
      <c r="B337" s="13"/>
      <c r="C337" s="13"/>
      <c r="D337" s="56"/>
      <c r="E337" s="13"/>
      <c r="J337" s="16"/>
      <c r="W337" s="15"/>
      <c r="X337" s="16"/>
      <c r="Z337" s="172"/>
    </row>
    <row r="338" spans="1:26" s="11" customFormat="1" x14ac:dyDescent="0.2">
      <c r="A338" s="13"/>
      <c r="B338" s="13"/>
      <c r="C338" s="13"/>
      <c r="D338" s="56"/>
      <c r="E338" s="13"/>
      <c r="J338" s="16"/>
      <c r="W338" s="15"/>
      <c r="X338" s="16"/>
      <c r="Z338" s="172"/>
    </row>
    <row r="339" spans="1:26" s="11" customFormat="1" x14ac:dyDescent="0.2">
      <c r="A339" s="13"/>
      <c r="B339" s="13"/>
      <c r="C339" s="13"/>
      <c r="D339" s="56"/>
      <c r="E339" s="13"/>
      <c r="J339" s="16"/>
      <c r="W339" s="15"/>
      <c r="X339" s="16"/>
      <c r="Z339" s="172"/>
    </row>
    <row r="340" spans="1:26" s="11" customFormat="1" x14ac:dyDescent="0.2">
      <c r="A340" s="13"/>
      <c r="B340" s="13"/>
      <c r="C340" s="13"/>
      <c r="D340" s="56"/>
      <c r="E340" s="13"/>
      <c r="J340" s="16"/>
      <c r="W340" s="15"/>
      <c r="X340" s="16"/>
      <c r="Z340" s="172"/>
    </row>
    <row r="341" spans="1:26" s="11" customFormat="1" x14ac:dyDescent="0.2">
      <c r="A341" s="13"/>
      <c r="B341" s="13"/>
      <c r="C341" s="13"/>
      <c r="D341" s="56"/>
      <c r="E341" s="13"/>
      <c r="J341" s="16"/>
      <c r="W341" s="15"/>
      <c r="X341" s="16"/>
      <c r="Z341" s="172"/>
    </row>
    <row r="342" spans="1:26" s="11" customFormat="1" x14ac:dyDescent="0.2">
      <c r="A342" s="13"/>
      <c r="B342" s="13"/>
      <c r="C342" s="13"/>
      <c r="D342" s="56"/>
      <c r="E342" s="13"/>
      <c r="J342" s="16"/>
      <c r="W342" s="15"/>
      <c r="X342" s="16"/>
      <c r="Z342" s="172"/>
    </row>
    <row r="343" spans="1:26" s="11" customFormat="1" x14ac:dyDescent="0.2">
      <c r="A343" s="13"/>
      <c r="B343" s="13"/>
      <c r="C343" s="13"/>
      <c r="D343" s="56"/>
      <c r="E343" s="13"/>
      <c r="J343" s="16"/>
      <c r="W343" s="15"/>
      <c r="X343" s="16"/>
      <c r="Z343" s="172"/>
    </row>
    <row r="344" spans="1:26" s="11" customFormat="1" x14ac:dyDescent="0.2">
      <c r="A344" s="13"/>
      <c r="B344" s="13"/>
      <c r="C344" s="13"/>
      <c r="D344" s="56"/>
      <c r="E344" s="13"/>
      <c r="J344" s="16"/>
      <c r="W344" s="15"/>
      <c r="X344" s="16"/>
      <c r="Z344" s="172"/>
    </row>
    <row r="345" spans="1:26" s="11" customFormat="1" x14ac:dyDescent="0.2">
      <c r="A345" s="13"/>
      <c r="B345" s="13"/>
      <c r="C345" s="13"/>
      <c r="D345" s="56"/>
      <c r="E345" s="13"/>
      <c r="J345" s="16"/>
      <c r="W345" s="15"/>
      <c r="X345" s="16"/>
      <c r="Z345" s="172"/>
    </row>
    <row r="346" spans="1:26" s="11" customFormat="1" x14ac:dyDescent="0.2">
      <c r="A346" s="13"/>
      <c r="B346" s="13"/>
      <c r="C346" s="13"/>
      <c r="D346" s="56"/>
      <c r="E346" s="13"/>
      <c r="J346" s="16"/>
      <c r="W346" s="15"/>
      <c r="X346" s="16"/>
      <c r="Z346" s="172"/>
    </row>
    <row r="347" spans="1:26" s="11" customFormat="1" x14ac:dyDescent="0.2">
      <c r="A347" s="13"/>
      <c r="B347" s="13"/>
      <c r="C347" s="13"/>
      <c r="D347" s="56"/>
      <c r="E347" s="13"/>
      <c r="J347" s="16"/>
      <c r="W347" s="15"/>
      <c r="X347" s="16"/>
      <c r="Z347" s="172"/>
    </row>
    <row r="348" spans="1:26" s="11" customFormat="1" x14ac:dyDescent="0.2">
      <c r="A348" s="13"/>
      <c r="B348" s="13"/>
      <c r="C348" s="13"/>
      <c r="D348" s="56"/>
      <c r="E348" s="13"/>
      <c r="J348" s="16"/>
      <c r="W348" s="15"/>
      <c r="X348" s="16"/>
      <c r="Z348" s="172"/>
    </row>
    <row r="349" spans="1:26" s="11" customFormat="1" x14ac:dyDescent="0.2">
      <c r="A349" s="13"/>
      <c r="B349" s="13"/>
      <c r="C349" s="13"/>
      <c r="D349" s="56"/>
      <c r="E349" s="13"/>
      <c r="J349" s="16"/>
      <c r="W349" s="15"/>
      <c r="X349" s="16"/>
      <c r="Z349" s="172"/>
    </row>
    <row r="350" spans="1:26" s="11" customFormat="1" x14ac:dyDescent="0.2">
      <c r="A350" s="13"/>
      <c r="B350" s="13"/>
      <c r="C350" s="13"/>
      <c r="D350" s="56"/>
      <c r="E350" s="13"/>
      <c r="J350" s="16"/>
      <c r="W350" s="15"/>
      <c r="X350" s="16"/>
      <c r="Z350" s="172"/>
    </row>
    <row r="351" spans="1:26" s="11" customFormat="1" x14ac:dyDescent="0.2">
      <c r="A351" s="13"/>
      <c r="B351" s="13"/>
      <c r="C351" s="13"/>
      <c r="D351" s="56"/>
      <c r="E351" s="13"/>
      <c r="J351" s="16"/>
      <c r="W351" s="15"/>
      <c r="X351" s="16"/>
      <c r="Z351" s="172"/>
    </row>
    <row r="352" spans="1:26" s="11" customFormat="1" x14ac:dyDescent="0.2">
      <c r="A352" s="13"/>
      <c r="B352" s="13"/>
      <c r="C352" s="13"/>
      <c r="D352" s="56"/>
      <c r="E352" s="13"/>
      <c r="J352" s="16"/>
      <c r="W352" s="15"/>
      <c r="X352" s="16"/>
      <c r="Z352" s="172"/>
    </row>
    <row r="353" spans="1:26" s="11" customFormat="1" x14ac:dyDescent="0.2">
      <c r="A353" s="13"/>
      <c r="B353" s="13"/>
      <c r="C353" s="13"/>
      <c r="D353" s="56"/>
      <c r="E353" s="13"/>
      <c r="J353" s="16"/>
      <c r="W353" s="15"/>
      <c r="X353" s="16"/>
      <c r="Z353" s="172"/>
    </row>
    <row r="354" spans="1:26" s="11" customFormat="1" x14ac:dyDescent="0.2">
      <c r="A354" s="13"/>
      <c r="B354" s="13"/>
      <c r="C354" s="13"/>
      <c r="D354" s="56"/>
      <c r="E354" s="13"/>
      <c r="J354" s="16"/>
      <c r="W354" s="15"/>
      <c r="X354" s="16"/>
      <c r="Z354" s="172"/>
    </row>
    <row r="355" spans="1:26" s="11" customFormat="1" x14ac:dyDescent="0.2">
      <c r="A355" s="13"/>
      <c r="B355" s="13"/>
      <c r="C355" s="13"/>
      <c r="D355" s="56"/>
      <c r="E355" s="13"/>
      <c r="J355" s="16"/>
      <c r="W355" s="15"/>
      <c r="X355" s="16"/>
      <c r="Z355" s="172"/>
    </row>
    <row r="356" spans="1:26" s="11" customFormat="1" x14ac:dyDescent="0.2">
      <c r="A356" s="13"/>
      <c r="B356" s="13"/>
      <c r="C356" s="13"/>
      <c r="D356" s="56"/>
      <c r="E356" s="13"/>
      <c r="J356" s="16"/>
      <c r="W356" s="15"/>
      <c r="X356" s="16"/>
      <c r="Z356" s="172"/>
    </row>
    <row r="357" spans="1:26" s="11" customFormat="1" x14ac:dyDescent="0.2">
      <c r="A357" s="13"/>
      <c r="B357" s="13"/>
      <c r="C357" s="13"/>
      <c r="D357" s="56"/>
      <c r="E357" s="13"/>
      <c r="J357" s="16"/>
      <c r="W357" s="15"/>
      <c r="X357" s="16"/>
      <c r="Z357" s="172"/>
    </row>
    <row r="358" spans="1:26" s="11" customFormat="1" x14ac:dyDescent="0.2">
      <c r="A358" s="13"/>
      <c r="B358" s="13"/>
      <c r="C358" s="13"/>
      <c r="D358" s="56"/>
      <c r="E358" s="13"/>
      <c r="J358" s="16"/>
      <c r="W358" s="15"/>
      <c r="X358" s="16"/>
      <c r="Z358" s="172"/>
    </row>
    <row r="359" spans="1:26" s="11" customFormat="1" x14ac:dyDescent="0.2">
      <c r="A359" s="13"/>
      <c r="B359" s="13"/>
      <c r="C359" s="13"/>
      <c r="D359" s="56"/>
      <c r="E359" s="13"/>
      <c r="J359" s="16"/>
      <c r="W359" s="15"/>
      <c r="X359" s="16"/>
      <c r="Z359" s="172"/>
    </row>
    <row r="360" spans="1:26" s="11" customFormat="1" x14ac:dyDescent="0.2">
      <c r="A360" s="13"/>
      <c r="B360" s="13"/>
      <c r="C360" s="13"/>
      <c r="D360" s="56"/>
      <c r="E360" s="13"/>
      <c r="J360" s="16"/>
      <c r="W360" s="15"/>
      <c r="X360" s="16"/>
      <c r="Z360" s="172"/>
    </row>
    <row r="361" spans="1:26" s="11" customFormat="1" x14ac:dyDescent="0.2">
      <c r="A361" s="13"/>
      <c r="B361" s="13"/>
      <c r="C361" s="13"/>
      <c r="D361" s="56"/>
      <c r="E361" s="13"/>
      <c r="J361" s="16"/>
      <c r="W361" s="15"/>
      <c r="X361" s="16"/>
      <c r="Z361" s="172"/>
    </row>
    <row r="362" spans="1:26" s="11" customFormat="1" x14ac:dyDescent="0.2">
      <c r="A362" s="13"/>
      <c r="B362" s="13"/>
      <c r="C362" s="13"/>
      <c r="D362" s="56"/>
      <c r="E362" s="13"/>
      <c r="J362" s="16"/>
      <c r="W362" s="15"/>
      <c r="X362" s="16"/>
      <c r="Z362" s="172"/>
    </row>
    <row r="363" spans="1:26" s="11" customFormat="1" x14ac:dyDescent="0.2">
      <c r="A363" s="13"/>
      <c r="B363" s="13"/>
      <c r="C363" s="13"/>
      <c r="D363" s="56"/>
      <c r="E363" s="13"/>
      <c r="J363" s="16"/>
      <c r="W363" s="15"/>
      <c r="X363" s="16"/>
      <c r="Z363" s="172"/>
    </row>
    <row r="364" spans="1:26" s="11" customFormat="1" x14ac:dyDescent="0.2">
      <c r="A364" s="13"/>
      <c r="B364" s="13"/>
      <c r="C364" s="13"/>
      <c r="D364" s="56"/>
      <c r="E364" s="13"/>
      <c r="J364" s="16"/>
      <c r="W364" s="15"/>
      <c r="X364" s="16"/>
      <c r="Z364" s="172"/>
    </row>
    <row r="365" spans="1:26" s="11" customFormat="1" x14ac:dyDescent="0.2">
      <c r="A365" s="13"/>
      <c r="B365" s="13"/>
      <c r="C365" s="13"/>
      <c r="D365" s="56"/>
      <c r="E365" s="13"/>
      <c r="J365" s="16"/>
      <c r="W365" s="15"/>
      <c r="X365" s="16"/>
      <c r="Z365" s="172"/>
    </row>
    <row r="366" spans="1:26" s="11" customFormat="1" x14ac:dyDescent="0.2">
      <c r="A366" s="13"/>
      <c r="B366" s="13"/>
      <c r="C366" s="13"/>
      <c r="D366" s="56"/>
      <c r="E366" s="13"/>
      <c r="J366" s="16"/>
      <c r="W366" s="15"/>
      <c r="X366" s="16"/>
      <c r="Z366" s="172"/>
    </row>
    <row r="367" spans="1:26" s="11" customFormat="1" x14ac:dyDescent="0.2">
      <c r="A367" s="13"/>
      <c r="B367" s="13"/>
      <c r="C367" s="13"/>
      <c r="D367" s="56"/>
      <c r="E367" s="13"/>
      <c r="J367" s="16"/>
      <c r="W367" s="15"/>
      <c r="X367" s="16"/>
      <c r="Z367" s="172"/>
    </row>
    <row r="368" spans="1:26" s="11" customFormat="1" x14ac:dyDescent="0.2">
      <c r="A368" s="13"/>
      <c r="B368" s="13"/>
      <c r="C368" s="13"/>
      <c r="D368" s="56"/>
      <c r="E368" s="13"/>
      <c r="J368" s="16"/>
      <c r="W368" s="15"/>
      <c r="X368" s="16"/>
      <c r="Z368" s="172"/>
    </row>
    <row r="369" spans="1:26" s="11" customFormat="1" x14ac:dyDescent="0.2">
      <c r="A369" s="13"/>
      <c r="B369" s="13"/>
      <c r="C369" s="13"/>
      <c r="D369" s="56"/>
      <c r="E369" s="13"/>
      <c r="J369" s="16"/>
      <c r="W369" s="15"/>
      <c r="X369" s="16"/>
      <c r="Z369" s="172"/>
    </row>
    <row r="370" spans="1:26" s="11" customFormat="1" x14ac:dyDescent="0.2">
      <c r="A370" s="13"/>
      <c r="B370" s="13"/>
      <c r="C370" s="13"/>
      <c r="D370" s="56"/>
      <c r="E370" s="13"/>
      <c r="J370" s="16"/>
      <c r="W370" s="15"/>
      <c r="X370" s="16"/>
      <c r="Z370" s="172"/>
    </row>
    <row r="371" spans="1:26" s="11" customFormat="1" x14ac:dyDescent="0.2">
      <c r="A371" s="13"/>
      <c r="B371" s="13"/>
      <c r="C371" s="13"/>
      <c r="D371" s="56"/>
      <c r="E371" s="13"/>
      <c r="J371" s="16"/>
      <c r="W371" s="15"/>
      <c r="X371" s="16"/>
      <c r="Z371" s="172"/>
    </row>
    <row r="372" spans="1:26" s="11" customFormat="1" x14ac:dyDescent="0.2">
      <c r="A372" s="13"/>
      <c r="B372" s="13"/>
      <c r="C372" s="13"/>
      <c r="D372" s="56"/>
      <c r="E372" s="13"/>
      <c r="J372" s="16"/>
      <c r="W372" s="15"/>
      <c r="X372" s="16"/>
      <c r="Z372" s="172"/>
    </row>
    <row r="373" spans="1:26" s="11" customFormat="1" x14ac:dyDescent="0.2">
      <c r="A373" s="13"/>
      <c r="B373" s="13"/>
      <c r="C373" s="13"/>
      <c r="D373" s="56"/>
      <c r="E373" s="13"/>
      <c r="J373" s="16"/>
      <c r="W373" s="15"/>
      <c r="X373" s="16"/>
      <c r="Z373" s="172"/>
    </row>
    <row r="374" spans="1:26" s="11" customFormat="1" x14ac:dyDescent="0.2">
      <c r="A374" s="13"/>
      <c r="B374" s="13"/>
      <c r="C374" s="13"/>
      <c r="D374" s="56"/>
      <c r="E374" s="13"/>
      <c r="J374" s="16"/>
      <c r="W374" s="15"/>
      <c r="X374" s="16"/>
      <c r="Z374" s="172"/>
    </row>
    <row r="375" spans="1:26" s="11" customFormat="1" x14ac:dyDescent="0.2">
      <c r="A375" s="13"/>
      <c r="B375" s="13"/>
      <c r="C375" s="13"/>
      <c r="D375" s="56"/>
      <c r="E375" s="13"/>
      <c r="J375" s="16"/>
      <c r="W375" s="15"/>
      <c r="X375" s="16"/>
      <c r="Z375" s="172"/>
    </row>
    <row r="376" spans="1:26" s="11" customFormat="1" x14ac:dyDescent="0.2">
      <c r="A376" s="13"/>
      <c r="B376" s="13"/>
      <c r="C376" s="13"/>
      <c r="D376" s="56"/>
      <c r="E376" s="13"/>
      <c r="J376" s="16"/>
      <c r="W376" s="15"/>
      <c r="X376" s="16"/>
      <c r="Z376" s="172"/>
    </row>
    <row r="377" spans="1:26" s="11" customFormat="1" x14ac:dyDescent="0.2">
      <c r="A377" s="13"/>
      <c r="B377" s="13"/>
      <c r="C377" s="13"/>
      <c r="D377" s="56"/>
      <c r="E377" s="13"/>
      <c r="J377" s="16"/>
      <c r="W377" s="15"/>
      <c r="X377" s="16"/>
      <c r="Z377" s="172"/>
    </row>
    <row r="378" spans="1:26" s="11" customFormat="1" x14ac:dyDescent="0.2">
      <c r="A378" s="13"/>
      <c r="B378" s="13"/>
      <c r="C378" s="13"/>
      <c r="D378" s="56"/>
      <c r="E378" s="13"/>
      <c r="J378" s="16"/>
      <c r="W378" s="15"/>
      <c r="X378" s="16"/>
      <c r="Z378" s="172"/>
    </row>
    <row r="379" spans="1:26" s="11" customFormat="1" x14ac:dyDescent="0.2">
      <c r="A379" s="13"/>
      <c r="B379" s="13"/>
      <c r="C379" s="13"/>
      <c r="D379" s="56"/>
      <c r="E379" s="13"/>
      <c r="J379" s="16"/>
      <c r="W379" s="15"/>
      <c r="X379" s="16"/>
      <c r="Z379" s="172"/>
    </row>
    <row r="380" spans="1:26" s="11" customFormat="1" x14ac:dyDescent="0.2">
      <c r="A380" s="13"/>
      <c r="B380" s="13"/>
      <c r="C380" s="13"/>
      <c r="D380" s="56"/>
      <c r="E380" s="13"/>
      <c r="J380" s="16"/>
      <c r="W380" s="15"/>
      <c r="X380" s="16"/>
      <c r="Z380" s="172"/>
    </row>
    <row r="381" spans="1:26" s="11" customFormat="1" x14ac:dyDescent="0.2">
      <c r="A381" s="13"/>
      <c r="B381" s="13"/>
      <c r="C381" s="13"/>
      <c r="D381" s="56"/>
      <c r="E381" s="13"/>
      <c r="J381" s="16"/>
      <c r="W381" s="15"/>
      <c r="X381" s="16"/>
      <c r="Z381" s="172"/>
    </row>
    <row r="382" spans="1:26" s="11" customFormat="1" x14ac:dyDescent="0.2">
      <c r="A382" s="13"/>
      <c r="B382" s="13"/>
      <c r="C382" s="13"/>
      <c r="D382" s="56"/>
      <c r="E382" s="13"/>
      <c r="J382" s="16"/>
      <c r="W382" s="15"/>
      <c r="X382" s="16"/>
      <c r="Z382" s="172"/>
    </row>
    <row r="383" spans="1:26" s="11" customFormat="1" x14ac:dyDescent="0.2">
      <c r="A383" s="13"/>
      <c r="B383" s="13"/>
      <c r="C383" s="13"/>
      <c r="D383" s="56"/>
      <c r="E383" s="13"/>
      <c r="J383" s="16"/>
      <c r="W383" s="15"/>
      <c r="X383" s="16"/>
      <c r="Z383" s="172"/>
    </row>
    <row r="384" spans="1:26" s="11" customFormat="1" x14ac:dyDescent="0.2">
      <c r="A384" s="13"/>
      <c r="B384" s="13"/>
      <c r="C384" s="13"/>
      <c r="D384" s="56"/>
      <c r="E384" s="13"/>
      <c r="J384" s="16"/>
      <c r="W384" s="15"/>
      <c r="X384" s="16"/>
      <c r="Z384" s="172"/>
    </row>
    <row r="385" spans="1:26" s="11" customFormat="1" x14ac:dyDescent="0.2">
      <c r="A385" s="13"/>
      <c r="B385" s="13"/>
      <c r="C385" s="13"/>
      <c r="D385" s="56"/>
      <c r="E385" s="13"/>
      <c r="J385" s="16"/>
      <c r="W385" s="15"/>
      <c r="X385" s="16"/>
      <c r="Z385" s="172"/>
    </row>
    <row r="386" spans="1:26" s="11" customFormat="1" x14ac:dyDescent="0.2">
      <c r="A386" s="13"/>
      <c r="B386" s="13"/>
      <c r="C386" s="13"/>
      <c r="D386" s="56"/>
      <c r="E386" s="13"/>
      <c r="J386" s="16"/>
      <c r="W386" s="15"/>
      <c r="X386" s="16"/>
      <c r="Z386" s="172"/>
    </row>
    <row r="387" spans="1:26" s="11" customFormat="1" x14ac:dyDescent="0.2">
      <c r="A387" s="13"/>
      <c r="B387" s="13"/>
      <c r="C387" s="13"/>
      <c r="D387" s="56"/>
      <c r="E387" s="13"/>
      <c r="J387" s="16"/>
      <c r="W387" s="15"/>
      <c r="X387" s="16"/>
      <c r="Z387" s="172"/>
    </row>
    <row r="388" spans="1:26" s="11" customFormat="1" x14ac:dyDescent="0.2">
      <c r="A388" s="13"/>
      <c r="B388" s="13"/>
      <c r="C388" s="13"/>
      <c r="D388" s="56"/>
      <c r="E388" s="13"/>
      <c r="J388" s="16"/>
      <c r="W388" s="15"/>
      <c r="X388" s="16"/>
      <c r="Z388" s="172"/>
    </row>
    <row r="389" spans="1:26" s="11" customFormat="1" x14ac:dyDescent="0.2">
      <c r="A389" s="13"/>
      <c r="B389" s="13"/>
      <c r="C389" s="13"/>
      <c r="D389" s="56"/>
      <c r="E389" s="13"/>
      <c r="J389" s="16"/>
      <c r="W389" s="15"/>
      <c r="X389" s="16"/>
      <c r="Z389" s="172"/>
    </row>
    <row r="390" spans="1:26" s="11" customFormat="1" x14ac:dyDescent="0.2">
      <c r="A390" s="13"/>
      <c r="B390" s="13"/>
      <c r="C390" s="13"/>
      <c r="D390" s="56"/>
      <c r="E390" s="13"/>
      <c r="J390" s="16"/>
      <c r="W390" s="15"/>
      <c r="X390" s="16"/>
      <c r="Z390" s="172"/>
    </row>
    <row r="391" spans="1:26" s="11" customFormat="1" x14ac:dyDescent="0.2">
      <c r="A391" s="13"/>
      <c r="B391" s="13"/>
      <c r="C391" s="13"/>
      <c r="D391" s="56"/>
      <c r="E391" s="13"/>
      <c r="J391" s="16"/>
      <c r="W391" s="15"/>
      <c r="X391" s="16"/>
      <c r="Z391" s="172"/>
    </row>
    <row r="392" spans="1:26" s="11" customFormat="1" x14ac:dyDescent="0.2">
      <c r="A392" s="13"/>
      <c r="B392" s="13"/>
      <c r="C392" s="13"/>
      <c r="D392" s="56"/>
      <c r="E392" s="13"/>
      <c r="J392" s="16"/>
      <c r="W392" s="15"/>
      <c r="X392" s="16"/>
      <c r="Z392" s="172"/>
    </row>
    <row r="393" spans="1:26" s="11" customFormat="1" x14ac:dyDescent="0.2">
      <c r="A393" s="13"/>
      <c r="B393" s="13"/>
      <c r="C393" s="13"/>
      <c r="D393" s="56"/>
      <c r="E393" s="13"/>
      <c r="J393" s="16"/>
      <c r="W393" s="15"/>
      <c r="X393" s="16"/>
      <c r="Z393" s="172"/>
    </row>
    <row r="394" spans="1:26" s="11" customFormat="1" x14ac:dyDescent="0.2">
      <c r="A394" s="13"/>
      <c r="B394" s="13"/>
      <c r="C394" s="13"/>
      <c r="D394" s="56"/>
      <c r="E394" s="13"/>
      <c r="J394" s="16"/>
      <c r="W394" s="15"/>
      <c r="X394" s="16"/>
      <c r="Z394" s="172"/>
    </row>
    <row r="395" spans="1:26" s="11" customFormat="1" x14ac:dyDescent="0.2">
      <c r="A395" s="13"/>
      <c r="B395" s="13"/>
      <c r="C395" s="13"/>
      <c r="D395" s="56"/>
      <c r="E395" s="13"/>
      <c r="J395" s="16"/>
      <c r="W395" s="15"/>
      <c r="X395" s="16"/>
      <c r="Z395" s="172"/>
    </row>
    <row r="396" spans="1:26" s="11" customFormat="1" x14ac:dyDescent="0.2">
      <c r="A396" s="13"/>
      <c r="B396" s="13"/>
      <c r="C396" s="13"/>
      <c r="D396" s="56"/>
      <c r="E396" s="13"/>
      <c r="J396" s="16"/>
      <c r="W396" s="15"/>
      <c r="X396" s="16"/>
      <c r="Z396" s="172"/>
    </row>
    <row r="397" spans="1:26" s="11" customFormat="1" x14ac:dyDescent="0.2">
      <c r="A397" s="13"/>
      <c r="B397" s="13"/>
      <c r="C397" s="13"/>
      <c r="D397" s="56"/>
      <c r="E397" s="13"/>
      <c r="J397" s="16"/>
      <c r="W397" s="15"/>
      <c r="X397" s="16"/>
      <c r="Z397" s="172"/>
    </row>
    <row r="398" spans="1:26" s="11" customFormat="1" x14ac:dyDescent="0.2">
      <c r="A398" s="13"/>
      <c r="B398" s="13"/>
      <c r="C398" s="13"/>
      <c r="D398" s="56"/>
      <c r="E398" s="13"/>
      <c r="J398" s="16"/>
      <c r="W398" s="15"/>
      <c r="X398" s="16"/>
      <c r="Z398" s="172"/>
    </row>
    <row r="399" spans="1:26" s="11" customFormat="1" x14ac:dyDescent="0.2">
      <c r="A399" s="13"/>
      <c r="B399" s="13"/>
      <c r="C399" s="13"/>
      <c r="D399" s="56"/>
      <c r="E399" s="13"/>
      <c r="J399" s="16"/>
      <c r="W399" s="15"/>
      <c r="X399" s="16"/>
      <c r="Z399" s="172"/>
    </row>
    <row r="400" spans="1:26" s="11" customFormat="1" x14ac:dyDescent="0.2">
      <c r="A400" s="13"/>
      <c r="B400" s="13"/>
      <c r="C400" s="13"/>
      <c r="D400" s="56"/>
      <c r="E400" s="13"/>
      <c r="J400" s="16"/>
      <c r="W400" s="15"/>
      <c r="X400" s="16"/>
      <c r="Z400" s="172"/>
    </row>
    <row r="401" spans="1:26" s="11" customFormat="1" x14ac:dyDescent="0.2">
      <c r="A401" s="13"/>
      <c r="B401" s="13"/>
      <c r="C401" s="13"/>
      <c r="D401" s="56"/>
      <c r="E401" s="13"/>
      <c r="J401" s="16"/>
      <c r="W401" s="15"/>
      <c r="X401" s="16"/>
      <c r="Z401" s="172"/>
    </row>
    <row r="402" spans="1:26" s="11" customFormat="1" x14ac:dyDescent="0.2">
      <c r="A402" s="13"/>
      <c r="B402" s="13"/>
      <c r="C402" s="13"/>
      <c r="D402" s="56"/>
      <c r="E402" s="13"/>
      <c r="J402" s="16"/>
      <c r="W402" s="15"/>
      <c r="X402" s="16"/>
      <c r="Z402" s="172"/>
    </row>
    <row r="403" spans="1:26" s="11" customFormat="1" x14ac:dyDescent="0.2">
      <c r="A403" s="13"/>
      <c r="B403" s="13"/>
      <c r="C403" s="13"/>
      <c r="D403" s="56"/>
      <c r="E403" s="13"/>
      <c r="J403" s="16"/>
      <c r="W403" s="15"/>
      <c r="X403" s="16"/>
      <c r="Z403" s="172"/>
    </row>
    <row r="404" spans="1:26" s="11" customFormat="1" x14ac:dyDescent="0.2">
      <c r="A404" s="13"/>
      <c r="B404" s="13"/>
      <c r="C404" s="13"/>
      <c r="D404" s="56"/>
      <c r="E404" s="13"/>
      <c r="J404" s="16"/>
      <c r="W404" s="15"/>
      <c r="X404" s="16"/>
      <c r="Z404" s="172"/>
    </row>
    <row r="405" spans="1:26" s="11" customFormat="1" x14ac:dyDescent="0.2">
      <c r="A405" s="13"/>
      <c r="B405" s="13"/>
      <c r="C405" s="13"/>
      <c r="D405" s="56"/>
      <c r="E405" s="13"/>
      <c r="J405" s="16"/>
      <c r="W405" s="15"/>
      <c r="X405" s="16"/>
      <c r="Z405" s="172"/>
    </row>
    <row r="406" spans="1:26" s="11" customFormat="1" x14ac:dyDescent="0.2">
      <c r="A406" s="13"/>
      <c r="B406" s="13"/>
      <c r="C406" s="13"/>
      <c r="D406" s="56"/>
      <c r="E406" s="13"/>
      <c r="J406" s="16"/>
      <c r="W406" s="15"/>
      <c r="X406" s="16"/>
      <c r="Z406" s="172"/>
    </row>
    <row r="407" spans="1:26" s="11" customFormat="1" x14ac:dyDescent="0.2">
      <c r="A407" s="13"/>
      <c r="B407" s="13"/>
      <c r="C407" s="13"/>
      <c r="D407" s="56"/>
      <c r="E407" s="13"/>
      <c r="J407" s="16"/>
      <c r="W407" s="15"/>
      <c r="X407" s="16"/>
      <c r="Z407" s="172"/>
    </row>
    <row r="408" spans="1:26" s="11" customFormat="1" x14ac:dyDescent="0.2">
      <c r="A408" s="13"/>
      <c r="B408" s="13"/>
      <c r="C408" s="13"/>
      <c r="D408" s="56"/>
      <c r="E408" s="13"/>
      <c r="J408" s="16"/>
      <c r="W408" s="15"/>
      <c r="X408" s="16"/>
      <c r="Z408" s="172"/>
    </row>
    <row r="409" spans="1:26" s="11" customFormat="1" x14ac:dyDescent="0.2">
      <c r="A409" s="13"/>
      <c r="B409" s="13"/>
      <c r="C409" s="13"/>
      <c r="D409" s="56"/>
      <c r="E409" s="13"/>
      <c r="J409" s="16"/>
      <c r="W409" s="15"/>
      <c r="X409" s="16"/>
      <c r="Z409" s="172"/>
    </row>
    <row r="410" spans="1:26" s="11" customFormat="1" x14ac:dyDescent="0.2">
      <c r="A410" s="13"/>
      <c r="B410" s="13"/>
      <c r="C410" s="13"/>
      <c r="D410" s="56"/>
      <c r="E410" s="13"/>
      <c r="J410" s="16"/>
      <c r="W410" s="15"/>
      <c r="X410" s="16"/>
      <c r="Z410" s="172"/>
    </row>
    <row r="411" spans="1:26" s="11" customFormat="1" x14ac:dyDescent="0.2">
      <c r="A411" s="13"/>
      <c r="B411" s="13"/>
      <c r="C411" s="13"/>
      <c r="D411" s="56"/>
      <c r="E411" s="13"/>
      <c r="J411" s="16"/>
      <c r="W411" s="15"/>
      <c r="X411" s="16"/>
      <c r="Z411" s="172"/>
    </row>
    <row r="412" spans="1:26" s="11" customFormat="1" x14ac:dyDescent="0.2">
      <c r="A412" s="13"/>
      <c r="B412" s="13"/>
      <c r="C412" s="13"/>
      <c r="D412" s="56"/>
      <c r="E412" s="13"/>
      <c r="J412" s="16"/>
      <c r="W412" s="15"/>
      <c r="X412" s="16"/>
      <c r="Z412" s="172"/>
    </row>
    <row r="413" spans="1:26" s="11" customFormat="1" x14ac:dyDescent="0.2">
      <c r="A413" s="13"/>
      <c r="B413" s="13"/>
      <c r="C413" s="13"/>
      <c r="D413" s="56"/>
      <c r="E413" s="13"/>
      <c r="J413" s="16"/>
      <c r="W413" s="15"/>
      <c r="X413" s="16"/>
      <c r="Z413" s="172"/>
    </row>
    <row r="414" spans="1:26" s="11" customFormat="1" x14ac:dyDescent="0.2">
      <c r="A414" s="13"/>
      <c r="B414" s="13"/>
      <c r="C414" s="13"/>
      <c r="D414" s="56"/>
      <c r="E414" s="13"/>
      <c r="J414" s="16"/>
      <c r="W414" s="15"/>
      <c r="X414" s="16"/>
      <c r="Z414" s="172"/>
    </row>
    <row r="415" spans="1:26" s="11" customFormat="1" x14ac:dyDescent="0.2">
      <c r="A415" s="13"/>
      <c r="B415" s="13"/>
      <c r="C415" s="13"/>
      <c r="D415" s="56"/>
      <c r="E415" s="13"/>
      <c r="J415" s="16"/>
      <c r="W415" s="15"/>
      <c r="X415" s="16"/>
      <c r="Z415" s="172"/>
    </row>
    <row r="416" spans="1:26" s="11" customFormat="1" x14ac:dyDescent="0.2">
      <c r="A416" s="13"/>
      <c r="B416" s="13"/>
      <c r="C416" s="13"/>
      <c r="D416" s="56"/>
      <c r="E416" s="13"/>
      <c r="J416" s="16"/>
      <c r="W416" s="15"/>
      <c r="X416" s="16"/>
      <c r="Z416" s="172"/>
    </row>
    <row r="417" spans="1:26" s="11" customFormat="1" x14ac:dyDescent="0.2">
      <c r="A417" s="13"/>
      <c r="B417" s="13"/>
      <c r="C417" s="13"/>
      <c r="D417" s="56"/>
      <c r="E417" s="13"/>
      <c r="J417" s="16"/>
      <c r="W417" s="15"/>
      <c r="X417" s="16"/>
      <c r="Z417" s="172"/>
    </row>
    <row r="418" spans="1:26" s="11" customFormat="1" x14ac:dyDescent="0.2">
      <c r="A418" s="13"/>
      <c r="B418" s="13"/>
      <c r="C418" s="13"/>
      <c r="D418" s="56"/>
      <c r="E418" s="13"/>
      <c r="J418" s="16"/>
      <c r="W418" s="15"/>
      <c r="X418" s="16"/>
      <c r="Z418" s="172"/>
    </row>
    <row r="419" spans="1:26" s="11" customFormat="1" x14ac:dyDescent="0.2">
      <c r="A419" s="13"/>
      <c r="B419" s="13"/>
      <c r="C419" s="13"/>
      <c r="D419" s="56"/>
      <c r="E419" s="13"/>
      <c r="J419" s="16"/>
      <c r="W419" s="15"/>
      <c r="X419" s="16"/>
      <c r="Z419" s="172"/>
    </row>
    <row r="420" spans="1:26" s="11" customFormat="1" x14ac:dyDescent="0.2">
      <c r="A420" s="13"/>
      <c r="B420" s="13"/>
      <c r="C420" s="13"/>
      <c r="D420" s="56"/>
      <c r="E420" s="13"/>
      <c r="J420" s="16"/>
      <c r="W420" s="15"/>
      <c r="X420" s="16"/>
      <c r="Z420" s="172"/>
    </row>
    <row r="421" spans="1:26" s="11" customFormat="1" x14ac:dyDescent="0.2">
      <c r="A421" s="13"/>
      <c r="B421" s="13"/>
      <c r="C421" s="13"/>
      <c r="D421" s="56"/>
      <c r="E421" s="13"/>
      <c r="J421" s="16"/>
      <c r="W421" s="15"/>
      <c r="X421" s="16"/>
      <c r="Z421" s="172"/>
    </row>
    <row r="422" spans="1:26" s="11" customFormat="1" x14ac:dyDescent="0.2">
      <c r="A422" s="13"/>
      <c r="B422" s="13"/>
      <c r="C422" s="13"/>
      <c r="D422" s="56"/>
      <c r="E422" s="13"/>
      <c r="J422" s="16"/>
      <c r="W422" s="15"/>
      <c r="X422" s="16"/>
      <c r="Z422" s="172"/>
    </row>
    <row r="423" spans="1:26" s="11" customFormat="1" x14ac:dyDescent="0.2">
      <c r="A423" s="13"/>
      <c r="B423" s="13"/>
      <c r="C423" s="13"/>
      <c r="D423" s="56"/>
      <c r="E423" s="13"/>
      <c r="J423" s="16"/>
      <c r="W423" s="15"/>
      <c r="X423" s="16"/>
      <c r="Z423" s="172"/>
    </row>
    <row r="424" spans="1:26" s="11" customFormat="1" x14ac:dyDescent="0.2">
      <c r="A424" s="13"/>
      <c r="B424" s="13"/>
      <c r="C424" s="13"/>
      <c r="D424" s="56"/>
      <c r="E424" s="13"/>
      <c r="J424" s="16"/>
      <c r="W424" s="15"/>
      <c r="X424" s="16"/>
      <c r="Z424" s="172"/>
    </row>
    <row r="425" spans="1:26" s="11" customFormat="1" x14ac:dyDescent="0.2">
      <c r="A425" s="13"/>
      <c r="B425" s="13"/>
      <c r="C425" s="13"/>
      <c r="D425" s="56"/>
      <c r="E425" s="13"/>
      <c r="J425" s="16"/>
      <c r="W425" s="15"/>
      <c r="X425" s="16"/>
      <c r="Z425" s="172"/>
    </row>
    <row r="426" spans="1:26" s="11" customFormat="1" x14ac:dyDescent="0.2">
      <c r="A426" s="13"/>
      <c r="B426" s="13"/>
      <c r="C426" s="13"/>
      <c r="D426" s="56"/>
      <c r="E426" s="13"/>
      <c r="J426" s="16"/>
      <c r="W426" s="15"/>
      <c r="X426" s="16"/>
      <c r="Z426" s="172"/>
    </row>
    <row r="427" spans="1:26" s="11" customFormat="1" x14ac:dyDescent="0.2">
      <c r="A427" s="13"/>
      <c r="B427" s="13"/>
      <c r="C427" s="13"/>
      <c r="D427" s="56"/>
      <c r="E427" s="13"/>
      <c r="J427" s="16"/>
      <c r="W427" s="15"/>
      <c r="X427" s="16"/>
      <c r="Z427" s="172"/>
    </row>
    <row r="428" spans="1:26" s="11" customFormat="1" x14ac:dyDescent="0.2">
      <c r="A428" s="13"/>
      <c r="B428" s="13"/>
      <c r="C428" s="13"/>
      <c r="D428" s="56"/>
      <c r="E428" s="13"/>
      <c r="J428" s="16"/>
      <c r="W428" s="15"/>
      <c r="X428" s="16"/>
      <c r="Z428" s="172"/>
    </row>
    <row r="429" spans="1:26" s="11" customFormat="1" x14ac:dyDescent="0.2">
      <c r="A429" s="13"/>
      <c r="B429" s="13"/>
      <c r="C429" s="13"/>
      <c r="D429" s="56"/>
      <c r="E429" s="13"/>
      <c r="J429" s="16"/>
      <c r="W429" s="15"/>
      <c r="X429" s="16"/>
      <c r="Z429" s="172"/>
    </row>
    <row r="430" spans="1:26" s="11" customFormat="1" x14ac:dyDescent="0.2">
      <c r="A430" s="13"/>
      <c r="B430" s="13"/>
      <c r="C430" s="13"/>
      <c r="D430" s="56"/>
      <c r="E430" s="13"/>
      <c r="J430" s="16"/>
      <c r="W430" s="15"/>
      <c r="X430" s="16"/>
      <c r="Z430" s="172"/>
    </row>
    <row r="431" spans="1:26" s="11" customFormat="1" x14ac:dyDescent="0.2">
      <c r="A431" s="13"/>
      <c r="B431" s="13"/>
      <c r="C431" s="13"/>
      <c r="D431" s="56"/>
      <c r="E431" s="13"/>
      <c r="J431" s="16"/>
      <c r="W431" s="15"/>
      <c r="X431" s="16"/>
      <c r="Z431" s="172"/>
    </row>
    <row r="432" spans="1:26" s="11" customFormat="1" x14ac:dyDescent="0.2">
      <c r="A432" s="13"/>
      <c r="B432" s="13"/>
      <c r="C432" s="13"/>
      <c r="D432" s="56"/>
      <c r="E432" s="13"/>
      <c r="J432" s="16"/>
      <c r="W432" s="15"/>
      <c r="X432" s="16"/>
      <c r="Z432" s="172"/>
    </row>
    <row r="433" spans="1:51" s="11" customFormat="1" x14ac:dyDescent="0.2">
      <c r="A433" s="13"/>
      <c r="B433" s="13"/>
      <c r="C433" s="13"/>
      <c r="D433" s="56"/>
      <c r="E433" s="13"/>
      <c r="J433" s="16"/>
      <c r="W433" s="15"/>
      <c r="X433" s="16"/>
      <c r="Z433" s="172"/>
    </row>
    <row r="434" spans="1:51" s="11" customFormat="1" x14ac:dyDescent="0.2">
      <c r="A434" s="13"/>
      <c r="B434" s="13"/>
      <c r="C434" s="13"/>
      <c r="D434" s="56"/>
      <c r="E434" s="13"/>
      <c r="J434" s="16"/>
      <c r="W434" s="15"/>
      <c r="X434" s="16"/>
      <c r="Z434" s="172"/>
    </row>
    <row r="435" spans="1:51" s="11" customFormat="1" x14ac:dyDescent="0.2">
      <c r="A435" s="13"/>
      <c r="B435" s="13"/>
      <c r="C435" s="13"/>
      <c r="D435" s="56"/>
      <c r="E435" s="13"/>
      <c r="J435" s="16"/>
      <c r="W435" s="15"/>
      <c r="X435" s="16"/>
      <c r="Z435" s="172"/>
    </row>
    <row r="436" spans="1:51" s="11" customFormat="1" x14ac:dyDescent="0.2">
      <c r="A436" s="13"/>
      <c r="B436" s="13"/>
      <c r="C436" s="13"/>
      <c r="D436" s="56"/>
      <c r="E436" s="13"/>
      <c r="J436" s="16"/>
      <c r="W436" s="15"/>
      <c r="X436" s="16"/>
      <c r="Z436" s="172"/>
    </row>
    <row r="437" spans="1:51" s="11" customFormat="1" x14ac:dyDescent="0.2">
      <c r="A437" s="13"/>
      <c r="B437" s="13"/>
      <c r="C437" s="13"/>
      <c r="D437" s="56"/>
      <c r="E437" s="13"/>
      <c r="J437" s="16"/>
      <c r="W437" s="15"/>
      <c r="X437" s="16"/>
      <c r="Z437" s="172"/>
    </row>
    <row r="438" spans="1:51" s="11" customFormat="1" x14ac:dyDescent="0.2">
      <c r="A438" s="13"/>
      <c r="B438" s="13"/>
      <c r="C438" s="13"/>
      <c r="D438" s="56"/>
      <c r="E438" s="13"/>
      <c r="J438" s="16"/>
      <c r="W438" s="15"/>
      <c r="X438" s="16"/>
      <c r="Z438" s="172"/>
    </row>
    <row r="439" spans="1:51" s="11" customFormat="1" x14ac:dyDescent="0.2">
      <c r="A439" s="13"/>
      <c r="B439" s="13"/>
      <c r="C439" s="13"/>
      <c r="D439" s="56"/>
      <c r="E439" s="13"/>
      <c r="J439" s="16"/>
      <c r="W439" s="15"/>
      <c r="X439" s="16"/>
      <c r="Z439" s="172"/>
      <c r="AB439" s="17" t="s">
        <v>30</v>
      </c>
      <c r="AC439" s="17" t="s">
        <v>31</v>
      </c>
      <c r="AD439" s="17" t="s">
        <v>32</v>
      </c>
      <c r="AE439" s="17" t="s">
        <v>33</v>
      </c>
      <c r="AF439" s="17" t="s">
        <v>34</v>
      </c>
      <c r="AG439" s="17"/>
      <c r="AH439" s="17" t="s">
        <v>27</v>
      </c>
      <c r="AI439" s="17" t="s">
        <v>28</v>
      </c>
      <c r="AJ439" s="17" t="s">
        <v>29</v>
      </c>
      <c r="AK439" s="17" t="s">
        <v>30</v>
      </c>
      <c r="AL439" s="17" t="s">
        <v>31</v>
      </c>
      <c r="AM439" s="17" t="s">
        <v>32</v>
      </c>
      <c r="AN439" s="17" t="s">
        <v>33</v>
      </c>
      <c r="AO439" s="17" t="s">
        <v>34</v>
      </c>
      <c r="AP439" s="17"/>
      <c r="AQ439" s="17" t="s">
        <v>35</v>
      </c>
      <c r="AR439" s="17" t="s">
        <v>36</v>
      </c>
      <c r="AS439" s="17" t="s">
        <v>37</v>
      </c>
      <c r="AT439" s="17" t="s">
        <v>38</v>
      </c>
      <c r="AU439" s="17" t="s">
        <v>39</v>
      </c>
      <c r="AV439" s="17" t="s">
        <v>40</v>
      </c>
      <c r="AW439" s="17" t="s">
        <v>41</v>
      </c>
      <c r="AX439" s="17" t="s">
        <v>42</v>
      </c>
      <c r="AY439" s="17"/>
    </row>
    <row r="440" spans="1:51" s="11" customFormat="1" x14ac:dyDescent="0.2">
      <c r="A440" s="13"/>
      <c r="B440" s="13"/>
      <c r="C440" s="13"/>
      <c r="D440" s="56"/>
      <c r="E440" s="13"/>
      <c r="J440" s="16"/>
      <c r="W440" s="15"/>
      <c r="X440" s="16"/>
      <c r="Z440" s="172"/>
      <c r="AB440" s="18">
        <v>145</v>
      </c>
      <c r="AC440" s="18">
        <v>160</v>
      </c>
      <c r="AD440" s="18">
        <v>170</v>
      </c>
      <c r="AE440" s="18">
        <v>180</v>
      </c>
      <c r="AF440" s="18">
        <v>190</v>
      </c>
      <c r="AG440" s="18"/>
      <c r="AH440" s="18">
        <v>100</v>
      </c>
      <c r="AI440" s="18">
        <v>115</v>
      </c>
      <c r="AJ440" s="18">
        <v>130</v>
      </c>
      <c r="AK440" s="18">
        <v>145</v>
      </c>
      <c r="AL440" s="18">
        <v>160</v>
      </c>
      <c r="AM440" s="18">
        <v>170</v>
      </c>
      <c r="AN440" s="18">
        <v>180</v>
      </c>
      <c r="AO440" s="18">
        <v>190</v>
      </c>
      <c r="AP440" s="18"/>
      <c r="AQ440" s="18">
        <v>115</v>
      </c>
      <c r="AR440" s="18">
        <v>135</v>
      </c>
      <c r="AS440" s="18">
        <v>150</v>
      </c>
      <c r="AT440" s="18">
        <v>165</v>
      </c>
      <c r="AU440" s="18">
        <v>180</v>
      </c>
      <c r="AV440" s="18">
        <v>190</v>
      </c>
      <c r="AW440" s="18">
        <v>200</v>
      </c>
      <c r="AX440" s="18">
        <v>210</v>
      </c>
      <c r="AY440" s="18"/>
    </row>
    <row r="441" spans="1:51" s="11" customFormat="1" x14ac:dyDescent="0.2">
      <c r="A441" s="13"/>
      <c r="B441" s="13"/>
      <c r="C441" s="13"/>
      <c r="D441" s="56"/>
      <c r="E441" s="13"/>
      <c r="J441" s="16"/>
      <c r="W441" s="15"/>
      <c r="X441" s="16"/>
      <c r="Z441" s="172"/>
      <c r="AB441" s="18">
        <v>165</v>
      </c>
      <c r="AC441" s="18">
        <v>180</v>
      </c>
      <c r="AD441" s="18">
        <v>190</v>
      </c>
      <c r="AE441" s="18">
        <v>200</v>
      </c>
      <c r="AF441" s="18">
        <v>210</v>
      </c>
      <c r="AG441" s="18"/>
      <c r="AH441" s="18">
        <v>115</v>
      </c>
      <c r="AI441" s="18">
        <v>135</v>
      </c>
      <c r="AJ441" s="18">
        <v>150</v>
      </c>
      <c r="AK441" s="18">
        <v>165</v>
      </c>
      <c r="AL441" s="18">
        <v>180</v>
      </c>
      <c r="AM441" s="18">
        <v>190</v>
      </c>
      <c r="AN441" s="18">
        <v>200</v>
      </c>
      <c r="AO441" s="18">
        <v>210</v>
      </c>
      <c r="AP441" s="18"/>
      <c r="AQ441" s="18">
        <v>130</v>
      </c>
      <c r="AR441" s="18">
        <v>150</v>
      </c>
      <c r="AS441" s="18">
        <v>165</v>
      </c>
      <c r="AT441" s="18">
        <v>185</v>
      </c>
      <c r="AU441" s="18">
        <v>200</v>
      </c>
      <c r="AV441" s="18">
        <v>210</v>
      </c>
      <c r="AW441" s="18">
        <v>220</v>
      </c>
      <c r="AX441" s="18">
        <v>230</v>
      </c>
      <c r="AY441" s="18"/>
    </row>
    <row r="442" spans="1:51" s="11" customFormat="1" x14ac:dyDescent="0.2">
      <c r="A442" s="13"/>
      <c r="B442" s="13"/>
      <c r="C442" s="13"/>
      <c r="D442" s="56"/>
      <c r="E442" s="13"/>
      <c r="J442" s="16"/>
      <c r="W442" s="15"/>
      <c r="X442" s="16"/>
      <c r="Z442" s="172"/>
      <c r="AB442" s="18">
        <v>185</v>
      </c>
      <c r="AC442" s="18">
        <v>200</v>
      </c>
      <c r="AD442" s="18">
        <v>210</v>
      </c>
      <c r="AE442" s="18">
        <v>220</v>
      </c>
      <c r="AF442" s="18">
        <v>230</v>
      </c>
      <c r="AG442" s="18"/>
      <c r="AH442" s="18">
        <v>130</v>
      </c>
      <c r="AI442" s="18">
        <v>150</v>
      </c>
      <c r="AJ442" s="18">
        <v>165</v>
      </c>
      <c r="AK442" s="18">
        <v>185</v>
      </c>
      <c r="AL442" s="18">
        <v>200</v>
      </c>
      <c r="AM442" s="18">
        <v>210</v>
      </c>
      <c r="AN442" s="18">
        <v>220</v>
      </c>
      <c r="AO442" s="18">
        <v>230</v>
      </c>
      <c r="AP442" s="18"/>
      <c r="AQ442" s="18">
        <v>145</v>
      </c>
      <c r="AR442" s="18">
        <v>165</v>
      </c>
      <c r="AS442" s="18">
        <v>180</v>
      </c>
      <c r="AT442" s="18">
        <v>200</v>
      </c>
      <c r="AU442" s="18">
        <v>220</v>
      </c>
      <c r="AV442" s="18">
        <v>230</v>
      </c>
      <c r="AW442" s="18">
        <v>240</v>
      </c>
      <c r="AX442" s="18">
        <v>250</v>
      </c>
      <c r="AY442" s="18"/>
    </row>
    <row r="443" spans="1:51" s="11" customFormat="1" x14ac:dyDescent="0.2">
      <c r="A443" s="13"/>
      <c r="B443" s="13"/>
      <c r="C443" s="13"/>
      <c r="D443" s="56"/>
      <c r="E443" s="13"/>
      <c r="J443" s="16"/>
      <c r="W443" s="15"/>
      <c r="X443" s="16"/>
      <c r="Z443" s="172"/>
      <c r="AB443" s="18">
        <v>200</v>
      </c>
      <c r="AC443" s="18">
        <v>220</v>
      </c>
      <c r="AD443" s="18">
        <v>230</v>
      </c>
      <c r="AE443" s="18">
        <v>240</v>
      </c>
      <c r="AF443" s="18">
        <v>250</v>
      </c>
      <c r="AG443" s="18"/>
      <c r="AH443" s="18">
        <v>145</v>
      </c>
      <c r="AI443" s="18">
        <v>165</v>
      </c>
      <c r="AJ443" s="18">
        <v>180</v>
      </c>
      <c r="AK443" s="18">
        <v>200</v>
      </c>
      <c r="AL443" s="18">
        <v>220</v>
      </c>
      <c r="AM443" s="18">
        <v>230</v>
      </c>
      <c r="AN443" s="18">
        <v>240</v>
      </c>
      <c r="AO443" s="18">
        <v>250</v>
      </c>
      <c r="AP443" s="18"/>
      <c r="AQ443" s="18">
        <v>175</v>
      </c>
      <c r="AR443" s="18">
        <v>195</v>
      </c>
      <c r="AS443" s="18">
        <v>215</v>
      </c>
      <c r="AT443" s="18">
        <v>235</v>
      </c>
      <c r="AU443" s="18">
        <v>250</v>
      </c>
      <c r="AV443" s="18">
        <v>260</v>
      </c>
      <c r="AW443" s="18">
        <v>275</v>
      </c>
      <c r="AX443" s="18">
        <v>280</v>
      </c>
      <c r="AY443" s="18"/>
    </row>
    <row r="444" spans="1:51" s="11" customFormat="1" x14ac:dyDescent="0.2">
      <c r="A444" s="13"/>
      <c r="B444" s="13"/>
      <c r="C444" s="13"/>
      <c r="D444" s="56"/>
      <c r="E444" s="13"/>
      <c r="J444" s="16"/>
      <c r="W444" s="15"/>
      <c r="X444" s="16"/>
      <c r="Z444" s="172"/>
      <c r="AB444" s="18">
        <v>235</v>
      </c>
      <c r="AC444" s="18">
        <v>250</v>
      </c>
      <c r="AD444" s="18">
        <v>260</v>
      </c>
      <c r="AE444" s="18">
        <v>275</v>
      </c>
      <c r="AF444" s="18">
        <v>280</v>
      </c>
      <c r="AG444" s="18"/>
      <c r="AH444" s="18">
        <v>175</v>
      </c>
      <c r="AI444" s="18">
        <v>195</v>
      </c>
      <c r="AJ444" s="18">
        <v>215</v>
      </c>
      <c r="AK444" s="18">
        <v>235</v>
      </c>
      <c r="AL444" s="18">
        <v>250</v>
      </c>
      <c r="AM444" s="18">
        <v>260</v>
      </c>
      <c r="AN444" s="18">
        <v>275</v>
      </c>
      <c r="AO444" s="18">
        <v>280</v>
      </c>
      <c r="AP444" s="18"/>
      <c r="AQ444" s="18">
        <v>210</v>
      </c>
      <c r="AR444" s="18">
        <v>230</v>
      </c>
      <c r="AS444" s="18">
        <v>250</v>
      </c>
      <c r="AT444" s="18">
        <v>270</v>
      </c>
      <c r="AU444" s="18">
        <v>290</v>
      </c>
      <c r="AV444" s="18">
        <v>300</v>
      </c>
      <c r="AW444" s="18">
        <v>310</v>
      </c>
      <c r="AX444" s="18">
        <v>325</v>
      </c>
      <c r="AY444" s="18"/>
    </row>
    <row r="445" spans="1:51" s="11" customFormat="1" x14ac:dyDescent="0.2">
      <c r="A445" s="13"/>
      <c r="B445" s="13"/>
      <c r="C445" s="13"/>
      <c r="D445" s="56"/>
      <c r="E445" s="13"/>
      <c r="J445" s="16"/>
      <c r="W445" s="15"/>
      <c r="X445" s="16"/>
      <c r="Z445" s="172"/>
      <c r="AB445" s="18">
        <v>270</v>
      </c>
      <c r="AC445" s="18">
        <v>290</v>
      </c>
      <c r="AD445" s="18">
        <v>300</v>
      </c>
      <c r="AE445" s="18">
        <v>310</v>
      </c>
      <c r="AF445" s="18">
        <v>325</v>
      </c>
      <c r="AG445" s="18"/>
      <c r="AH445" s="18">
        <v>210</v>
      </c>
      <c r="AI445" s="18">
        <v>230</v>
      </c>
      <c r="AJ445" s="18">
        <v>250</v>
      </c>
      <c r="AK445" s="18">
        <v>270</v>
      </c>
      <c r="AL445" s="18">
        <v>290</v>
      </c>
      <c r="AM445" s="18">
        <v>300</v>
      </c>
      <c r="AN445" s="18">
        <v>310</v>
      </c>
      <c r="AO445" s="18">
        <v>325</v>
      </c>
      <c r="AP445" s="18"/>
      <c r="AQ445" s="18">
        <v>230</v>
      </c>
      <c r="AR445" s="18">
        <v>255</v>
      </c>
      <c r="AS445" s="18">
        <v>275</v>
      </c>
      <c r="AT445" s="18">
        <v>300</v>
      </c>
      <c r="AU445" s="18">
        <v>315</v>
      </c>
      <c r="AV445" s="18">
        <v>335</v>
      </c>
      <c r="AW445" s="18">
        <v>345</v>
      </c>
      <c r="AX445" s="18">
        <v>355</v>
      </c>
      <c r="AY445" s="18"/>
    </row>
    <row r="446" spans="1:51" s="11" customFormat="1" x14ac:dyDescent="0.2">
      <c r="A446" s="13"/>
      <c r="B446" s="13"/>
      <c r="C446" s="13"/>
      <c r="D446" s="56"/>
      <c r="E446" s="13"/>
      <c r="J446" s="16"/>
      <c r="W446" s="15"/>
      <c r="X446" s="16"/>
      <c r="Z446" s="172"/>
      <c r="AB446" s="18">
        <v>320</v>
      </c>
      <c r="AC446" s="18">
        <v>335</v>
      </c>
      <c r="AD446" s="18">
        <v>355</v>
      </c>
      <c r="AE446" s="18">
        <v>370</v>
      </c>
      <c r="AF446" s="18">
        <v>380</v>
      </c>
      <c r="AG446" s="18"/>
      <c r="AH446" s="18">
        <v>245</v>
      </c>
      <c r="AI446" s="18">
        <v>270</v>
      </c>
      <c r="AJ446" s="18">
        <v>295</v>
      </c>
      <c r="AK446" s="18">
        <v>320</v>
      </c>
      <c r="AL446" s="18">
        <v>335</v>
      </c>
      <c r="AM446" s="18">
        <v>355</v>
      </c>
      <c r="AN446" s="18">
        <v>370</v>
      </c>
      <c r="AO446" s="18">
        <v>380</v>
      </c>
      <c r="AP446" s="18"/>
      <c r="AQ446" s="18">
        <v>245</v>
      </c>
      <c r="AR446" s="18">
        <v>270</v>
      </c>
      <c r="AS446" s="18">
        <v>295</v>
      </c>
      <c r="AT446" s="18">
        <v>320</v>
      </c>
      <c r="AU446" s="18">
        <v>335</v>
      </c>
      <c r="AV446" s="18">
        <v>355</v>
      </c>
      <c r="AW446" s="18">
        <v>370</v>
      </c>
      <c r="AX446" s="18">
        <v>380</v>
      </c>
      <c r="AY446" s="18"/>
    </row>
    <row r="447" spans="1:51" s="11" customFormat="1" x14ac:dyDescent="0.2">
      <c r="A447" s="13"/>
      <c r="B447" s="13"/>
      <c r="C447" s="13"/>
      <c r="D447" s="56"/>
      <c r="E447" s="13"/>
      <c r="J447" s="16"/>
      <c r="W447" s="15"/>
      <c r="X447" s="16"/>
      <c r="Z447" s="172"/>
    </row>
    <row r="448" spans="1:51" s="11" customFormat="1" x14ac:dyDescent="0.2">
      <c r="A448" s="13"/>
      <c r="B448" s="13"/>
      <c r="C448" s="13"/>
      <c r="D448" s="56"/>
      <c r="E448" s="13"/>
      <c r="J448" s="16"/>
      <c r="W448" s="15"/>
      <c r="X448" s="16"/>
      <c r="Z448" s="172"/>
    </row>
    <row r="449" spans="1:26" s="11" customFormat="1" x14ac:dyDescent="0.2">
      <c r="A449" s="13"/>
      <c r="B449" s="13"/>
      <c r="C449" s="13"/>
      <c r="D449" s="56"/>
      <c r="E449" s="13"/>
      <c r="J449" s="16"/>
      <c r="W449" s="15"/>
      <c r="X449" s="16"/>
      <c r="Z449" s="172"/>
    </row>
    <row r="450" spans="1:26" s="11" customFormat="1" x14ac:dyDescent="0.2">
      <c r="A450" s="13"/>
      <c r="B450" s="13"/>
      <c r="C450" s="13"/>
      <c r="D450" s="56"/>
      <c r="E450" s="13"/>
      <c r="J450" s="16"/>
      <c r="W450" s="15"/>
      <c r="X450" s="16"/>
      <c r="Z450" s="172"/>
    </row>
    <row r="451" spans="1:26" s="11" customFormat="1" x14ac:dyDescent="0.2">
      <c r="A451" s="13"/>
      <c r="B451" s="13"/>
      <c r="C451" s="13"/>
      <c r="D451" s="56"/>
      <c r="E451" s="13"/>
      <c r="J451" s="16"/>
      <c r="W451" s="15"/>
      <c r="X451" s="16"/>
      <c r="Z451" s="172"/>
    </row>
    <row r="452" spans="1:26" s="11" customFormat="1" x14ac:dyDescent="0.2">
      <c r="A452" s="13"/>
      <c r="B452" s="13"/>
      <c r="C452" s="13"/>
      <c r="D452" s="56"/>
      <c r="E452" s="13"/>
      <c r="J452" s="16"/>
      <c r="W452" s="15"/>
      <c r="X452" s="16"/>
      <c r="Z452" s="172"/>
    </row>
    <row r="453" spans="1:26" s="11" customFormat="1" x14ac:dyDescent="0.2">
      <c r="A453" s="13"/>
      <c r="B453" s="13"/>
      <c r="C453" s="13"/>
      <c r="D453" s="56"/>
      <c r="E453" s="13"/>
      <c r="J453" s="16"/>
      <c r="W453" s="15"/>
      <c r="X453" s="16"/>
      <c r="Z453" s="172"/>
    </row>
    <row r="454" spans="1:26" s="11" customFormat="1" x14ac:dyDescent="0.2">
      <c r="A454" s="13"/>
      <c r="B454" s="13"/>
      <c r="C454" s="13"/>
      <c r="D454" s="56"/>
      <c r="E454" s="13"/>
      <c r="J454" s="16"/>
      <c r="W454" s="15"/>
      <c r="X454" s="16"/>
      <c r="Z454" s="172"/>
    </row>
    <row r="455" spans="1:26" s="11" customFormat="1" x14ac:dyDescent="0.2">
      <c r="A455" s="13"/>
      <c r="B455" s="13"/>
      <c r="C455" s="13"/>
      <c r="D455" s="56"/>
      <c r="E455" s="13"/>
      <c r="J455" s="16"/>
      <c r="W455" s="15"/>
      <c r="X455" s="16"/>
      <c r="Z455" s="172"/>
    </row>
    <row r="456" spans="1:26" s="11" customFormat="1" x14ac:dyDescent="0.2">
      <c r="A456" s="13"/>
      <c r="B456" s="13"/>
      <c r="C456" s="13"/>
      <c r="D456" s="56"/>
      <c r="E456" s="13"/>
      <c r="J456" s="16"/>
      <c r="W456" s="15"/>
      <c r="X456" s="16"/>
      <c r="Z456" s="172"/>
    </row>
    <row r="457" spans="1:26" s="11" customFormat="1" x14ac:dyDescent="0.2">
      <c r="A457" s="13"/>
      <c r="B457" s="13"/>
      <c r="C457" s="13"/>
      <c r="D457" s="56"/>
      <c r="E457" s="13"/>
      <c r="J457" s="16"/>
      <c r="W457" s="15"/>
      <c r="X457" s="16"/>
      <c r="Z457" s="172"/>
    </row>
    <row r="458" spans="1:26" s="11" customFormat="1" x14ac:dyDescent="0.2">
      <c r="A458" s="13"/>
      <c r="B458" s="13"/>
      <c r="C458" s="13"/>
      <c r="D458" s="56"/>
      <c r="E458" s="13"/>
      <c r="J458" s="16"/>
      <c r="W458" s="15"/>
      <c r="X458" s="16"/>
      <c r="Z458" s="172"/>
    </row>
    <row r="459" spans="1:26" s="11" customFormat="1" x14ac:dyDescent="0.2">
      <c r="A459" s="13"/>
      <c r="B459" s="13"/>
      <c r="C459" s="13"/>
      <c r="D459" s="56"/>
      <c r="E459" s="13"/>
      <c r="J459" s="16"/>
      <c r="W459" s="15"/>
      <c r="X459" s="16"/>
      <c r="Z459" s="172"/>
    </row>
    <row r="460" spans="1:26" s="11" customFormat="1" x14ac:dyDescent="0.2">
      <c r="A460" s="13"/>
      <c r="B460" s="13"/>
      <c r="C460" s="13"/>
      <c r="D460" s="56"/>
      <c r="E460" s="13"/>
      <c r="J460" s="16"/>
      <c r="W460" s="15"/>
      <c r="X460" s="16"/>
      <c r="Z460" s="172"/>
    </row>
    <row r="461" spans="1:26" s="11" customFormat="1" x14ac:dyDescent="0.2">
      <c r="A461" s="13"/>
      <c r="B461" s="13"/>
      <c r="C461" s="13"/>
      <c r="D461" s="56"/>
      <c r="E461" s="13"/>
      <c r="J461" s="16"/>
      <c r="W461" s="15"/>
      <c r="X461" s="16"/>
      <c r="Z461" s="172"/>
    </row>
    <row r="462" spans="1:26" s="11" customFormat="1" x14ac:dyDescent="0.2">
      <c r="A462" s="13"/>
      <c r="B462" s="13"/>
      <c r="C462" s="13"/>
      <c r="D462" s="56"/>
      <c r="E462" s="13"/>
      <c r="J462" s="16"/>
      <c r="W462" s="15"/>
      <c r="X462" s="16"/>
      <c r="Z462" s="172"/>
    </row>
    <row r="463" spans="1:26" s="11" customFormat="1" x14ac:dyDescent="0.2">
      <c r="A463" s="13"/>
      <c r="B463" s="13"/>
      <c r="C463" s="13"/>
      <c r="D463" s="56"/>
      <c r="E463" s="13"/>
      <c r="J463" s="16"/>
      <c r="W463" s="15"/>
      <c r="X463" s="16"/>
      <c r="Z463" s="172"/>
    </row>
    <row r="464" spans="1:26" s="11" customFormat="1" x14ac:dyDescent="0.2">
      <c r="A464" s="13"/>
      <c r="B464" s="13"/>
      <c r="C464" s="13"/>
      <c r="D464" s="56"/>
      <c r="E464" s="13"/>
      <c r="J464" s="16"/>
      <c r="W464" s="15"/>
      <c r="X464" s="16"/>
      <c r="Z464" s="172"/>
    </row>
    <row r="465" spans="1:26" s="11" customFormat="1" x14ac:dyDescent="0.2">
      <c r="A465" s="13"/>
      <c r="B465" s="13"/>
      <c r="C465" s="13"/>
      <c r="D465" s="56"/>
      <c r="E465" s="13"/>
      <c r="J465" s="16"/>
      <c r="W465" s="15"/>
      <c r="X465" s="16"/>
      <c r="Z465" s="172"/>
    </row>
    <row r="466" spans="1:26" s="11" customFormat="1" x14ac:dyDescent="0.2">
      <c r="A466" s="13"/>
      <c r="B466" s="13"/>
      <c r="C466" s="13"/>
      <c r="D466" s="56"/>
      <c r="E466" s="13"/>
      <c r="J466" s="16"/>
      <c r="W466" s="15"/>
      <c r="X466" s="16"/>
      <c r="Z466" s="172"/>
    </row>
    <row r="467" spans="1:26" s="11" customFormat="1" x14ac:dyDescent="0.2">
      <c r="A467" s="13"/>
      <c r="B467" s="13"/>
      <c r="C467" s="13"/>
      <c r="D467" s="56"/>
      <c r="E467" s="13"/>
      <c r="J467" s="16"/>
      <c r="W467" s="15"/>
      <c r="X467" s="16"/>
      <c r="Z467" s="172"/>
    </row>
    <row r="468" spans="1:26" s="11" customFormat="1" x14ac:dyDescent="0.2">
      <c r="A468" s="13"/>
      <c r="B468" s="13"/>
      <c r="C468" s="13"/>
      <c r="D468" s="56"/>
      <c r="E468" s="13"/>
      <c r="J468" s="16"/>
      <c r="W468" s="15"/>
      <c r="X468" s="16"/>
      <c r="Z468" s="172"/>
    </row>
    <row r="469" spans="1:26" s="11" customFormat="1" x14ac:dyDescent="0.2">
      <c r="A469" s="13"/>
      <c r="B469" s="13"/>
      <c r="C469" s="13"/>
      <c r="D469" s="56"/>
      <c r="E469" s="13"/>
      <c r="J469" s="16"/>
      <c r="W469" s="15"/>
      <c r="X469" s="16"/>
      <c r="Z469" s="172"/>
    </row>
    <row r="470" spans="1:26" s="11" customFormat="1" x14ac:dyDescent="0.2">
      <c r="A470" s="13"/>
      <c r="B470" s="13"/>
      <c r="C470" s="13"/>
      <c r="D470" s="56"/>
      <c r="E470" s="13"/>
      <c r="J470" s="16"/>
      <c r="W470" s="15"/>
      <c r="X470" s="16"/>
      <c r="Z470" s="172"/>
    </row>
    <row r="471" spans="1:26" s="11" customFormat="1" x14ac:dyDescent="0.2">
      <c r="A471" s="13"/>
      <c r="B471" s="13"/>
      <c r="C471" s="13"/>
      <c r="D471" s="56"/>
      <c r="E471" s="13"/>
      <c r="J471" s="16"/>
      <c r="W471" s="15"/>
      <c r="X471" s="16"/>
      <c r="Z471" s="172"/>
    </row>
    <row r="472" spans="1:26" s="11" customFormat="1" x14ac:dyDescent="0.2">
      <c r="A472" s="13"/>
      <c r="B472" s="13"/>
      <c r="C472" s="13"/>
      <c r="D472" s="56"/>
      <c r="E472" s="13"/>
      <c r="J472" s="16"/>
      <c r="W472" s="15"/>
      <c r="X472" s="16"/>
      <c r="Z472" s="172"/>
    </row>
    <row r="473" spans="1:26" s="11" customFormat="1" x14ac:dyDescent="0.2">
      <c r="A473" s="13"/>
      <c r="B473" s="13"/>
      <c r="C473" s="13"/>
      <c r="D473" s="56"/>
      <c r="E473" s="13"/>
      <c r="J473" s="16"/>
      <c r="W473" s="15"/>
      <c r="X473" s="16"/>
      <c r="Z473" s="172"/>
    </row>
    <row r="474" spans="1:26" s="11" customFormat="1" x14ac:dyDescent="0.2">
      <c r="A474" s="13"/>
      <c r="B474" s="13"/>
      <c r="C474" s="13"/>
      <c r="D474" s="56"/>
      <c r="E474" s="13"/>
      <c r="J474" s="16"/>
      <c r="W474" s="15"/>
      <c r="X474" s="16"/>
      <c r="Z474" s="172"/>
    </row>
    <row r="475" spans="1:26" s="11" customFormat="1" x14ac:dyDescent="0.2">
      <c r="A475" s="13"/>
      <c r="B475" s="13"/>
      <c r="C475" s="13"/>
      <c r="D475" s="56"/>
      <c r="E475" s="13"/>
      <c r="J475" s="16"/>
      <c r="W475" s="15"/>
      <c r="X475" s="16"/>
      <c r="Z475" s="172"/>
    </row>
    <row r="476" spans="1:26" s="11" customFormat="1" x14ac:dyDescent="0.2">
      <c r="A476" s="13"/>
      <c r="B476" s="13"/>
      <c r="C476" s="13"/>
      <c r="D476" s="56"/>
      <c r="E476" s="13"/>
      <c r="J476" s="16"/>
      <c r="W476" s="15"/>
      <c r="X476" s="16"/>
      <c r="Z476" s="172"/>
    </row>
    <row r="477" spans="1:26" s="11" customFormat="1" x14ac:dyDescent="0.2">
      <c r="A477" s="13"/>
      <c r="B477" s="13"/>
      <c r="C477" s="13"/>
      <c r="D477" s="56"/>
      <c r="E477" s="13"/>
      <c r="J477" s="16"/>
      <c r="W477" s="15"/>
      <c r="X477" s="16"/>
      <c r="Z477" s="172"/>
    </row>
    <row r="478" spans="1:26" s="11" customFormat="1" x14ac:dyDescent="0.2">
      <c r="A478" s="13"/>
      <c r="B478" s="13"/>
      <c r="C478" s="13"/>
      <c r="D478" s="56"/>
      <c r="E478" s="13"/>
      <c r="J478" s="16"/>
      <c r="W478" s="15"/>
      <c r="X478" s="16"/>
      <c r="Z478" s="172"/>
    </row>
    <row r="479" spans="1:26" s="11" customFormat="1" x14ac:dyDescent="0.2">
      <c r="A479" s="13"/>
      <c r="B479" s="13"/>
      <c r="C479" s="13"/>
      <c r="D479" s="56"/>
      <c r="E479" s="13"/>
      <c r="J479" s="16"/>
      <c r="W479" s="15"/>
      <c r="X479" s="16"/>
      <c r="Z479" s="172"/>
    </row>
    <row r="480" spans="1:26" s="11" customFormat="1" x14ac:dyDescent="0.2">
      <c r="A480" s="13"/>
      <c r="B480" s="13"/>
      <c r="C480" s="13"/>
      <c r="D480" s="56"/>
      <c r="E480" s="13"/>
      <c r="J480" s="16"/>
      <c r="W480" s="15"/>
      <c r="X480" s="16"/>
      <c r="Z480" s="172"/>
    </row>
    <row r="481" spans="1:26" s="11" customFormat="1" x14ac:dyDescent="0.2">
      <c r="A481" s="13"/>
      <c r="B481" s="13"/>
      <c r="C481" s="13"/>
      <c r="D481" s="56"/>
      <c r="E481" s="13"/>
      <c r="J481" s="16"/>
      <c r="W481" s="15"/>
      <c r="X481" s="16"/>
      <c r="Z481" s="172"/>
    </row>
    <row r="482" spans="1:26" s="11" customFormat="1" x14ac:dyDescent="0.2">
      <c r="A482" s="13"/>
      <c r="B482" s="13"/>
      <c r="C482" s="13"/>
      <c r="D482" s="56"/>
      <c r="E482" s="13"/>
      <c r="J482" s="16"/>
      <c r="W482" s="15"/>
      <c r="X482" s="16"/>
      <c r="Z482" s="172"/>
    </row>
    <row r="483" spans="1:26" s="11" customFormat="1" x14ac:dyDescent="0.2">
      <c r="A483" s="13"/>
      <c r="B483" s="13"/>
      <c r="C483" s="13"/>
      <c r="D483" s="56"/>
      <c r="E483" s="13"/>
      <c r="J483" s="16"/>
      <c r="W483" s="15"/>
      <c r="X483" s="16"/>
      <c r="Z483" s="172"/>
    </row>
    <row r="484" spans="1:26" s="11" customFormat="1" x14ac:dyDescent="0.2">
      <c r="A484" s="13"/>
      <c r="B484" s="13"/>
      <c r="C484" s="13"/>
      <c r="D484" s="56"/>
      <c r="E484" s="13"/>
      <c r="J484" s="16"/>
      <c r="W484" s="15"/>
      <c r="X484" s="16"/>
      <c r="Z484" s="172"/>
    </row>
    <row r="485" spans="1:26" s="11" customFormat="1" x14ac:dyDescent="0.2">
      <c r="A485" s="13"/>
      <c r="B485" s="13"/>
      <c r="C485" s="13"/>
      <c r="D485" s="56"/>
      <c r="E485" s="13"/>
      <c r="J485" s="16"/>
      <c r="W485" s="15"/>
      <c r="X485" s="16"/>
      <c r="Z485" s="172"/>
    </row>
    <row r="486" spans="1:26" s="11" customFormat="1" x14ac:dyDescent="0.2">
      <c r="A486" s="13"/>
      <c r="B486" s="13"/>
      <c r="C486" s="13"/>
      <c r="D486" s="56"/>
      <c r="E486" s="13"/>
      <c r="J486" s="16"/>
      <c r="W486" s="15"/>
      <c r="X486" s="16"/>
      <c r="Z486" s="172"/>
    </row>
    <row r="487" spans="1:26" s="11" customFormat="1" x14ac:dyDescent="0.2">
      <c r="A487" s="13"/>
      <c r="B487" s="13"/>
      <c r="C487" s="13"/>
      <c r="D487" s="56"/>
      <c r="E487" s="13"/>
      <c r="J487" s="16"/>
      <c r="W487" s="15"/>
      <c r="X487" s="16"/>
      <c r="Z487" s="172"/>
    </row>
    <row r="488" spans="1:26" s="11" customFormat="1" x14ac:dyDescent="0.2">
      <c r="A488" s="13"/>
      <c r="B488" s="13"/>
      <c r="C488" s="13"/>
      <c r="D488" s="56"/>
      <c r="E488" s="13"/>
      <c r="J488" s="16"/>
      <c r="W488" s="15"/>
      <c r="X488" s="16"/>
      <c r="Z488" s="172"/>
    </row>
    <row r="489" spans="1:26" s="11" customFormat="1" x14ac:dyDescent="0.2">
      <c r="A489" s="13"/>
      <c r="B489" s="13"/>
      <c r="C489" s="13"/>
      <c r="D489" s="56"/>
      <c r="E489" s="13"/>
      <c r="J489" s="16"/>
      <c r="W489" s="15"/>
      <c r="X489" s="16"/>
      <c r="Z489" s="172"/>
    </row>
    <row r="490" spans="1:26" s="11" customFormat="1" x14ac:dyDescent="0.2">
      <c r="A490" s="13"/>
      <c r="B490" s="13"/>
      <c r="C490" s="13"/>
      <c r="D490" s="56"/>
      <c r="E490" s="13"/>
      <c r="J490" s="16"/>
      <c r="W490" s="15"/>
      <c r="X490" s="16"/>
      <c r="Z490" s="172"/>
    </row>
    <row r="491" spans="1:26" s="11" customFormat="1" x14ac:dyDescent="0.2">
      <c r="A491" s="13"/>
      <c r="B491" s="13"/>
      <c r="C491" s="13"/>
      <c r="D491" s="56"/>
      <c r="E491" s="13"/>
      <c r="J491" s="16"/>
      <c r="W491" s="15"/>
      <c r="X491" s="16"/>
      <c r="Z491" s="172"/>
    </row>
    <row r="492" spans="1:26" s="11" customFormat="1" x14ac:dyDescent="0.2">
      <c r="A492" s="13"/>
      <c r="B492" s="13"/>
      <c r="C492" s="13"/>
      <c r="D492" s="56"/>
      <c r="E492" s="13"/>
      <c r="J492" s="16"/>
      <c r="W492" s="15"/>
      <c r="X492" s="16"/>
      <c r="Z492" s="172"/>
    </row>
    <row r="493" spans="1:26" s="11" customFormat="1" x14ac:dyDescent="0.2">
      <c r="A493" s="13"/>
      <c r="B493" s="13"/>
      <c r="C493" s="13"/>
      <c r="D493" s="56"/>
      <c r="E493" s="13"/>
      <c r="J493" s="16"/>
      <c r="W493" s="15"/>
      <c r="X493" s="16"/>
      <c r="Z493" s="172"/>
    </row>
    <row r="494" spans="1:26" s="11" customFormat="1" x14ac:dyDescent="0.2">
      <c r="A494" s="13"/>
      <c r="B494" s="13"/>
      <c r="C494" s="13"/>
      <c r="D494" s="56"/>
      <c r="E494" s="13"/>
      <c r="J494" s="16"/>
      <c r="W494" s="15"/>
      <c r="X494" s="16"/>
      <c r="Z494" s="172"/>
    </row>
    <row r="495" spans="1:26" s="11" customFormat="1" x14ac:dyDescent="0.2">
      <c r="A495" s="13"/>
      <c r="B495" s="13"/>
      <c r="C495" s="13"/>
      <c r="D495" s="56"/>
      <c r="E495" s="13"/>
      <c r="J495" s="16"/>
      <c r="W495" s="15"/>
      <c r="X495" s="16"/>
      <c r="Z495" s="172"/>
    </row>
    <row r="496" spans="1:26" s="11" customFormat="1" x14ac:dyDescent="0.2">
      <c r="A496" s="13"/>
      <c r="B496" s="13"/>
      <c r="C496" s="13"/>
      <c r="D496" s="56"/>
      <c r="E496" s="13"/>
      <c r="J496" s="16"/>
      <c r="W496" s="15"/>
      <c r="X496" s="16"/>
      <c r="Z496" s="172"/>
    </row>
    <row r="497" spans="1:26" s="11" customFormat="1" x14ac:dyDescent="0.2">
      <c r="A497" s="13"/>
      <c r="B497" s="13"/>
      <c r="C497" s="13"/>
      <c r="D497" s="56"/>
      <c r="E497" s="13"/>
      <c r="J497" s="16"/>
      <c r="W497" s="15"/>
      <c r="X497" s="16"/>
      <c r="Z497" s="172"/>
    </row>
    <row r="498" spans="1:26" s="11" customFormat="1" x14ac:dyDescent="0.2">
      <c r="A498" s="13"/>
      <c r="B498" s="13"/>
      <c r="C498" s="13"/>
      <c r="D498" s="56"/>
      <c r="E498" s="13"/>
      <c r="J498" s="16"/>
      <c r="W498" s="15"/>
      <c r="X498" s="16"/>
      <c r="Z498" s="172"/>
    </row>
    <row r="499" spans="1:26" s="11" customFormat="1" x14ac:dyDescent="0.2">
      <c r="A499" s="13"/>
      <c r="B499" s="13"/>
      <c r="C499" s="13"/>
      <c r="D499" s="56"/>
      <c r="E499" s="13"/>
      <c r="J499" s="16"/>
      <c r="W499" s="15"/>
      <c r="X499" s="16"/>
      <c r="Z499" s="172"/>
    </row>
    <row r="500" spans="1:26" s="11" customFormat="1" x14ac:dyDescent="0.2">
      <c r="A500" s="13"/>
      <c r="B500" s="13"/>
      <c r="C500" s="13"/>
      <c r="D500" s="56"/>
      <c r="E500" s="13"/>
      <c r="J500" s="16"/>
      <c r="W500" s="15"/>
      <c r="X500" s="16"/>
      <c r="Z500" s="172"/>
    </row>
    <row r="501" spans="1:26" s="11" customFormat="1" x14ac:dyDescent="0.2">
      <c r="A501" s="13"/>
      <c r="B501" s="13"/>
      <c r="C501" s="13"/>
      <c r="D501" s="56"/>
      <c r="E501" s="13"/>
      <c r="J501" s="16"/>
      <c r="W501" s="15"/>
      <c r="X501" s="16"/>
      <c r="Z501" s="172"/>
    </row>
    <row r="502" spans="1:26" s="11" customFormat="1" x14ac:dyDescent="0.2">
      <c r="A502" s="13"/>
      <c r="B502" s="13"/>
      <c r="C502" s="13"/>
      <c r="D502" s="56"/>
      <c r="E502" s="13"/>
      <c r="J502" s="16"/>
      <c r="W502" s="15"/>
      <c r="X502" s="16"/>
      <c r="Z502" s="172"/>
    </row>
    <row r="503" spans="1:26" s="11" customFormat="1" x14ac:dyDescent="0.2">
      <c r="A503" s="13"/>
      <c r="B503" s="13"/>
      <c r="C503" s="13"/>
      <c r="D503" s="56"/>
      <c r="E503" s="13"/>
      <c r="J503" s="16"/>
      <c r="W503" s="15"/>
      <c r="X503" s="16"/>
      <c r="Z503" s="172"/>
    </row>
    <row r="504" spans="1:26" s="11" customFormat="1" x14ac:dyDescent="0.2">
      <c r="A504" s="13"/>
      <c r="B504" s="13"/>
      <c r="C504" s="13"/>
      <c r="D504" s="56"/>
      <c r="E504" s="13"/>
      <c r="J504" s="16"/>
      <c r="W504" s="15"/>
      <c r="X504" s="16"/>
      <c r="Z504" s="172"/>
    </row>
    <row r="505" spans="1:26" s="11" customFormat="1" x14ac:dyDescent="0.2">
      <c r="A505" s="13"/>
      <c r="B505" s="13"/>
      <c r="C505" s="13"/>
      <c r="D505" s="56"/>
      <c r="E505" s="13"/>
      <c r="J505" s="16"/>
      <c r="W505" s="15"/>
      <c r="X505" s="16"/>
      <c r="Z505" s="172"/>
    </row>
    <row r="506" spans="1:26" s="11" customFormat="1" x14ac:dyDescent="0.2">
      <c r="A506" s="13"/>
      <c r="B506" s="13"/>
      <c r="C506" s="13"/>
      <c r="D506" s="56"/>
      <c r="E506" s="13"/>
      <c r="J506" s="16"/>
      <c r="W506" s="15"/>
      <c r="X506" s="16"/>
      <c r="Z506" s="172"/>
    </row>
    <row r="507" spans="1:26" s="11" customFormat="1" x14ac:dyDescent="0.2">
      <c r="A507" s="13"/>
      <c r="B507" s="13"/>
      <c r="C507" s="13"/>
      <c r="D507" s="56"/>
      <c r="E507" s="13"/>
      <c r="J507" s="16"/>
      <c r="W507" s="15"/>
      <c r="X507" s="16"/>
      <c r="Z507" s="172"/>
    </row>
    <row r="508" spans="1:26" s="11" customFormat="1" x14ac:dyDescent="0.2">
      <c r="A508" s="13"/>
      <c r="B508" s="13"/>
      <c r="C508" s="13"/>
      <c r="D508" s="56"/>
      <c r="E508" s="13"/>
      <c r="J508" s="16"/>
      <c r="W508" s="15"/>
      <c r="X508" s="16"/>
      <c r="Z508" s="172"/>
    </row>
    <row r="509" spans="1:26" s="11" customFormat="1" x14ac:dyDescent="0.2">
      <c r="A509" s="13"/>
      <c r="B509" s="13"/>
      <c r="C509" s="13"/>
      <c r="D509" s="56"/>
      <c r="E509" s="13"/>
      <c r="J509" s="16"/>
      <c r="W509" s="15"/>
      <c r="X509" s="16"/>
      <c r="Z509" s="172"/>
    </row>
    <row r="510" spans="1:26" s="11" customFormat="1" x14ac:dyDescent="0.2">
      <c r="A510" s="13"/>
      <c r="B510" s="13"/>
      <c r="C510" s="13"/>
      <c r="D510" s="56"/>
      <c r="E510" s="13"/>
      <c r="J510" s="16"/>
      <c r="W510" s="15"/>
      <c r="X510" s="16"/>
      <c r="Z510" s="172"/>
    </row>
    <row r="511" spans="1:26" s="11" customFormat="1" x14ac:dyDescent="0.2">
      <c r="A511" s="13"/>
      <c r="B511" s="13"/>
      <c r="C511" s="13"/>
      <c r="D511" s="56"/>
      <c r="E511" s="13"/>
      <c r="J511" s="16"/>
      <c r="W511" s="15"/>
      <c r="X511" s="16"/>
      <c r="Z511" s="172"/>
    </row>
    <row r="512" spans="1:26" s="11" customFormat="1" x14ac:dyDescent="0.2">
      <c r="A512" s="13"/>
      <c r="B512" s="13"/>
      <c r="C512" s="13"/>
      <c r="D512" s="56"/>
      <c r="E512" s="13"/>
      <c r="J512" s="16"/>
      <c r="W512" s="15"/>
      <c r="X512" s="16"/>
      <c r="Z512" s="172"/>
    </row>
    <row r="513" spans="1:26" s="11" customFormat="1" x14ac:dyDescent="0.2">
      <c r="A513" s="13"/>
      <c r="B513" s="13"/>
      <c r="C513" s="13"/>
      <c r="D513" s="56"/>
      <c r="E513" s="13"/>
      <c r="J513" s="16"/>
      <c r="W513" s="15"/>
      <c r="X513" s="16"/>
      <c r="Z513" s="172"/>
    </row>
    <row r="514" spans="1:26" s="11" customFormat="1" x14ac:dyDescent="0.2">
      <c r="A514" s="13"/>
      <c r="B514" s="13"/>
      <c r="C514" s="13"/>
      <c r="D514" s="56"/>
      <c r="E514" s="13"/>
      <c r="J514" s="16"/>
      <c r="W514" s="15"/>
      <c r="X514" s="16"/>
      <c r="Z514" s="172"/>
    </row>
    <row r="515" spans="1:26" s="11" customFormat="1" x14ac:dyDescent="0.2">
      <c r="A515" s="13"/>
      <c r="B515" s="13"/>
      <c r="C515" s="13"/>
      <c r="D515" s="56"/>
      <c r="E515" s="13"/>
      <c r="J515" s="16"/>
      <c r="W515" s="15"/>
      <c r="X515" s="16"/>
      <c r="Z515" s="172"/>
    </row>
    <row r="516" spans="1:26" s="11" customFormat="1" x14ac:dyDescent="0.2">
      <c r="A516" s="13"/>
      <c r="B516" s="13"/>
      <c r="C516" s="13"/>
      <c r="D516" s="56"/>
      <c r="E516" s="13"/>
      <c r="J516" s="16"/>
      <c r="W516" s="15"/>
      <c r="X516" s="16"/>
      <c r="Z516" s="172"/>
    </row>
    <row r="517" spans="1:26" s="11" customFormat="1" x14ac:dyDescent="0.2">
      <c r="A517" s="13"/>
      <c r="B517" s="13"/>
      <c r="C517" s="13"/>
      <c r="D517" s="56"/>
      <c r="E517" s="13"/>
      <c r="J517" s="16"/>
      <c r="W517" s="15"/>
      <c r="X517" s="16"/>
      <c r="Z517" s="172"/>
    </row>
    <row r="518" spans="1:26" s="11" customFormat="1" x14ac:dyDescent="0.2">
      <c r="A518" s="13"/>
      <c r="B518" s="13"/>
      <c r="C518" s="13"/>
      <c r="D518" s="56"/>
      <c r="E518" s="13"/>
      <c r="J518" s="16"/>
      <c r="W518" s="15"/>
      <c r="X518" s="16"/>
      <c r="Z518" s="172"/>
    </row>
    <row r="519" spans="1:26" s="11" customFormat="1" x14ac:dyDescent="0.2">
      <c r="A519" s="13"/>
      <c r="B519" s="13"/>
      <c r="C519" s="13"/>
      <c r="D519" s="56"/>
      <c r="E519" s="13"/>
      <c r="J519" s="16"/>
      <c r="W519" s="15"/>
      <c r="X519" s="16"/>
      <c r="Z519" s="172"/>
    </row>
    <row r="520" spans="1:26" s="11" customFormat="1" x14ac:dyDescent="0.2">
      <c r="A520" s="13"/>
      <c r="B520" s="13"/>
      <c r="C520" s="13"/>
      <c r="D520" s="56"/>
      <c r="E520" s="13"/>
      <c r="J520" s="16"/>
      <c r="W520" s="15"/>
      <c r="X520" s="16"/>
      <c r="Z520" s="172"/>
    </row>
    <row r="521" spans="1:26" s="11" customFormat="1" x14ac:dyDescent="0.2">
      <c r="A521" s="13"/>
      <c r="B521" s="13"/>
      <c r="C521" s="13"/>
      <c r="D521" s="56"/>
      <c r="E521" s="13"/>
      <c r="J521" s="16"/>
      <c r="W521" s="15"/>
      <c r="X521" s="16"/>
      <c r="Z521" s="172"/>
    </row>
    <row r="522" spans="1:26" s="11" customFormat="1" x14ac:dyDescent="0.2">
      <c r="A522" s="13"/>
      <c r="B522" s="13"/>
      <c r="C522" s="13"/>
      <c r="D522" s="56"/>
      <c r="E522" s="13"/>
      <c r="J522" s="16"/>
      <c r="W522" s="15"/>
      <c r="X522" s="16"/>
      <c r="Z522" s="172"/>
    </row>
    <row r="523" spans="1:26" s="11" customFormat="1" x14ac:dyDescent="0.2">
      <c r="A523" s="13"/>
      <c r="B523" s="13"/>
      <c r="C523" s="13"/>
      <c r="D523" s="56"/>
      <c r="E523" s="13"/>
      <c r="J523" s="16"/>
      <c r="W523" s="15"/>
      <c r="X523" s="16"/>
      <c r="Z523" s="172"/>
    </row>
    <row r="524" spans="1:26" s="11" customFormat="1" x14ac:dyDescent="0.2">
      <c r="A524" s="13"/>
      <c r="B524" s="13"/>
      <c r="C524" s="13"/>
      <c r="D524" s="56"/>
      <c r="E524" s="13"/>
      <c r="J524" s="16"/>
      <c r="W524" s="15"/>
      <c r="X524" s="16"/>
      <c r="Z524" s="172"/>
    </row>
    <row r="525" spans="1:26" s="11" customFormat="1" x14ac:dyDescent="0.2">
      <c r="A525" s="13"/>
      <c r="B525" s="13"/>
      <c r="C525" s="13"/>
      <c r="D525" s="56"/>
      <c r="E525" s="13"/>
      <c r="J525" s="16"/>
      <c r="W525" s="15"/>
      <c r="X525" s="16"/>
      <c r="Z525" s="172"/>
    </row>
    <row r="526" spans="1:26" s="11" customFormat="1" x14ac:dyDescent="0.2">
      <c r="A526" s="13"/>
      <c r="B526" s="13"/>
      <c r="C526" s="13"/>
      <c r="D526" s="56"/>
      <c r="E526" s="13"/>
      <c r="J526" s="16"/>
      <c r="W526" s="15"/>
      <c r="X526" s="16"/>
      <c r="Z526" s="172"/>
    </row>
    <row r="527" spans="1:26" s="11" customFormat="1" x14ac:dyDescent="0.2">
      <c r="A527" s="13"/>
      <c r="B527" s="13"/>
      <c r="C527" s="13"/>
      <c r="D527" s="56"/>
      <c r="E527" s="13"/>
      <c r="J527" s="16"/>
      <c r="W527" s="15"/>
      <c r="X527" s="16"/>
      <c r="Z527" s="172"/>
    </row>
    <row r="528" spans="1:26" s="11" customFormat="1" x14ac:dyDescent="0.2">
      <c r="A528" s="13"/>
      <c r="B528" s="13"/>
      <c r="C528" s="13"/>
      <c r="D528" s="56"/>
      <c r="E528" s="13"/>
      <c r="J528" s="16"/>
      <c r="W528" s="15"/>
      <c r="X528" s="16"/>
      <c r="Z528" s="172"/>
    </row>
    <row r="529" spans="1:26" s="11" customFormat="1" x14ac:dyDescent="0.2">
      <c r="A529" s="13"/>
      <c r="B529" s="13"/>
      <c r="C529" s="13"/>
      <c r="D529" s="56"/>
      <c r="E529" s="13"/>
      <c r="J529" s="16"/>
      <c r="W529" s="15"/>
      <c r="X529" s="16"/>
      <c r="Z529" s="172"/>
    </row>
    <row r="530" spans="1:26" s="11" customFormat="1" x14ac:dyDescent="0.2">
      <c r="A530" s="13"/>
      <c r="B530" s="13"/>
      <c r="C530" s="13"/>
      <c r="D530" s="56"/>
      <c r="E530" s="13"/>
      <c r="J530" s="16"/>
      <c r="W530" s="15"/>
      <c r="X530" s="16"/>
      <c r="Z530" s="172"/>
    </row>
    <row r="531" spans="1:26" s="11" customFormat="1" x14ac:dyDescent="0.2">
      <c r="A531" s="13"/>
      <c r="B531" s="13"/>
      <c r="C531" s="13"/>
      <c r="D531" s="56"/>
      <c r="E531" s="13"/>
      <c r="J531" s="16"/>
      <c r="W531" s="15"/>
      <c r="X531" s="16"/>
      <c r="Z531" s="172"/>
    </row>
    <row r="532" spans="1:26" s="11" customFormat="1" x14ac:dyDescent="0.2">
      <c r="A532" s="13"/>
      <c r="B532" s="13"/>
      <c r="C532" s="13"/>
      <c r="D532" s="56"/>
      <c r="E532" s="13"/>
      <c r="J532" s="16"/>
      <c r="W532" s="15"/>
      <c r="X532" s="16"/>
      <c r="Z532" s="172"/>
    </row>
    <row r="533" spans="1:26" s="11" customFormat="1" x14ac:dyDescent="0.2">
      <c r="A533" s="13"/>
      <c r="B533" s="13"/>
      <c r="C533" s="13"/>
      <c r="D533" s="56"/>
      <c r="E533" s="13"/>
      <c r="J533" s="16"/>
      <c r="W533" s="15"/>
      <c r="X533" s="16"/>
      <c r="Z533" s="172"/>
    </row>
    <row r="534" spans="1:26" s="11" customFormat="1" x14ac:dyDescent="0.2">
      <c r="A534" s="13"/>
      <c r="B534" s="13"/>
      <c r="C534" s="13"/>
      <c r="D534" s="56"/>
      <c r="E534" s="13"/>
      <c r="J534" s="16"/>
      <c r="W534" s="15"/>
      <c r="X534" s="16"/>
      <c r="Z534" s="172"/>
    </row>
    <row r="535" spans="1:26" s="11" customFormat="1" x14ac:dyDescent="0.2">
      <c r="A535" s="13"/>
      <c r="B535" s="13"/>
      <c r="C535" s="13"/>
      <c r="D535" s="56"/>
      <c r="E535" s="13"/>
      <c r="J535" s="16"/>
      <c r="W535" s="15"/>
      <c r="X535" s="16"/>
      <c r="Z535" s="172"/>
    </row>
    <row r="536" spans="1:26" s="11" customFormat="1" x14ac:dyDescent="0.2">
      <c r="A536" s="13"/>
      <c r="B536" s="13"/>
      <c r="C536" s="13"/>
      <c r="D536" s="56"/>
      <c r="E536" s="13"/>
      <c r="J536" s="16"/>
      <c r="W536" s="15"/>
      <c r="X536" s="16"/>
      <c r="Z536" s="172"/>
    </row>
    <row r="537" spans="1:26" s="11" customFormat="1" x14ac:dyDescent="0.2">
      <c r="A537" s="13"/>
      <c r="B537" s="13"/>
      <c r="C537" s="13"/>
      <c r="D537" s="56"/>
      <c r="E537" s="13"/>
      <c r="J537" s="16"/>
      <c r="W537" s="15"/>
      <c r="X537" s="16"/>
      <c r="Z537" s="172"/>
    </row>
    <row r="538" spans="1:26" s="11" customFormat="1" x14ac:dyDescent="0.2">
      <c r="A538" s="13"/>
      <c r="B538" s="13"/>
      <c r="C538" s="13"/>
      <c r="D538" s="56"/>
      <c r="E538" s="13"/>
      <c r="J538" s="16"/>
      <c r="W538" s="15"/>
      <c r="X538" s="16"/>
      <c r="Z538" s="172"/>
    </row>
    <row r="539" spans="1:26" s="11" customFormat="1" x14ac:dyDescent="0.2">
      <c r="A539" s="13"/>
      <c r="B539" s="13"/>
      <c r="C539" s="13"/>
      <c r="D539" s="56"/>
      <c r="E539" s="13"/>
      <c r="J539" s="16"/>
      <c r="W539" s="15"/>
      <c r="X539" s="16"/>
      <c r="Z539" s="172"/>
    </row>
    <row r="540" spans="1:26" s="11" customFormat="1" x14ac:dyDescent="0.2">
      <c r="A540" s="13"/>
      <c r="B540" s="13"/>
      <c r="C540" s="13"/>
      <c r="D540" s="56"/>
      <c r="E540" s="13"/>
      <c r="J540" s="16"/>
      <c r="W540" s="15"/>
      <c r="X540" s="16"/>
      <c r="Z540" s="172"/>
    </row>
    <row r="541" spans="1:26" s="11" customFormat="1" x14ac:dyDescent="0.2">
      <c r="A541" s="13"/>
      <c r="B541" s="13"/>
      <c r="C541" s="13"/>
      <c r="D541" s="56"/>
      <c r="E541" s="13"/>
      <c r="J541" s="16"/>
      <c r="W541" s="15"/>
      <c r="X541" s="16"/>
      <c r="Z541" s="172"/>
    </row>
    <row r="542" spans="1:26" s="11" customFormat="1" x14ac:dyDescent="0.2">
      <c r="A542" s="13"/>
      <c r="B542" s="13"/>
      <c r="C542" s="13"/>
      <c r="D542" s="56"/>
      <c r="E542" s="13"/>
      <c r="J542" s="16"/>
      <c r="W542" s="15"/>
      <c r="X542" s="16"/>
      <c r="Z542" s="172"/>
    </row>
    <row r="543" spans="1:26" s="11" customFormat="1" x14ac:dyDescent="0.2">
      <c r="A543" s="13"/>
      <c r="B543" s="13"/>
      <c r="C543" s="13"/>
      <c r="D543" s="56"/>
      <c r="E543" s="13"/>
      <c r="J543" s="16"/>
      <c r="W543" s="15"/>
      <c r="X543" s="16"/>
      <c r="Z543" s="172"/>
    </row>
    <row r="544" spans="1:26" s="11" customFormat="1" x14ac:dyDescent="0.2">
      <c r="A544" s="13"/>
      <c r="B544" s="13"/>
      <c r="C544" s="13"/>
      <c r="D544" s="56"/>
      <c r="E544" s="13"/>
      <c r="J544" s="16"/>
      <c r="W544" s="15"/>
      <c r="X544" s="16"/>
      <c r="Z544" s="172"/>
    </row>
    <row r="545" spans="1:26" s="11" customFormat="1" x14ac:dyDescent="0.2">
      <c r="A545" s="13"/>
      <c r="B545" s="13"/>
      <c r="C545" s="13"/>
      <c r="D545" s="56"/>
      <c r="E545" s="13"/>
      <c r="J545" s="16"/>
      <c r="W545" s="15"/>
      <c r="X545" s="16"/>
      <c r="Z545" s="172"/>
    </row>
    <row r="546" spans="1:26" s="11" customFormat="1" x14ac:dyDescent="0.2">
      <c r="A546" s="13"/>
      <c r="B546" s="13"/>
      <c r="C546" s="13"/>
      <c r="D546" s="56"/>
      <c r="E546" s="13"/>
      <c r="J546" s="16"/>
      <c r="W546" s="15"/>
      <c r="X546" s="16"/>
      <c r="Z546" s="172"/>
    </row>
    <row r="547" spans="1:26" s="11" customFormat="1" x14ac:dyDescent="0.2">
      <c r="A547" s="13"/>
      <c r="B547" s="13"/>
      <c r="C547" s="13"/>
      <c r="D547" s="56"/>
      <c r="E547" s="13"/>
      <c r="J547" s="16"/>
      <c r="W547" s="15"/>
      <c r="X547" s="16"/>
      <c r="Z547" s="172"/>
    </row>
    <row r="548" spans="1:26" s="11" customFormat="1" x14ac:dyDescent="0.2">
      <c r="A548" s="13"/>
      <c r="B548" s="13"/>
      <c r="C548" s="13"/>
      <c r="D548" s="56"/>
      <c r="E548" s="13"/>
      <c r="J548" s="16"/>
      <c r="W548" s="15"/>
      <c r="X548" s="16"/>
      <c r="Z548" s="172"/>
    </row>
    <row r="549" spans="1:26" s="11" customFormat="1" x14ac:dyDescent="0.2">
      <c r="A549" s="13"/>
      <c r="B549" s="13"/>
      <c r="C549" s="13"/>
      <c r="D549" s="56"/>
      <c r="E549" s="13"/>
      <c r="J549" s="16"/>
      <c r="W549" s="15"/>
      <c r="X549" s="16"/>
      <c r="Z549" s="172"/>
    </row>
    <row r="550" spans="1:26" s="11" customFormat="1" x14ac:dyDescent="0.2">
      <c r="A550" s="13"/>
      <c r="B550" s="13"/>
      <c r="C550" s="13"/>
      <c r="D550" s="56"/>
      <c r="E550" s="13"/>
      <c r="J550" s="16"/>
      <c r="W550" s="15"/>
      <c r="X550" s="16"/>
      <c r="Z550" s="172"/>
    </row>
    <row r="551" spans="1:26" s="11" customFormat="1" x14ac:dyDescent="0.2">
      <c r="A551" s="13"/>
      <c r="B551" s="13"/>
      <c r="C551" s="13"/>
      <c r="D551" s="56"/>
      <c r="E551" s="13"/>
      <c r="J551" s="16"/>
      <c r="W551" s="15"/>
      <c r="X551" s="16"/>
      <c r="Z551" s="172"/>
    </row>
    <row r="552" spans="1:26" s="11" customFormat="1" x14ac:dyDescent="0.2">
      <c r="A552" s="13"/>
      <c r="B552" s="13"/>
      <c r="C552" s="13"/>
      <c r="D552" s="56"/>
      <c r="E552" s="13"/>
      <c r="J552" s="16"/>
      <c r="W552" s="15"/>
      <c r="X552" s="16"/>
      <c r="Z552" s="172"/>
    </row>
    <row r="553" spans="1:26" s="11" customFormat="1" x14ac:dyDescent="0.2">
      <c r="A553" s="13"/>
      <c r="B553" s="13"/>
      <c r="C553" s="13"/>
      <c r="D553" s="56"/>
      <c r="E553" s="13"/>
      <c r="J553" s="16"/>
      <c r="W553" s="15"/>
      <c r="X553" s="16"/>
      <c r="Z553" s="172"/>
    </row>
    <row r="554" spans="1:26" s="11" customFormat="1" x14ac:dyDescent="0.2">
      <c r="A554" s="13"/>
      <c r="B554" s="13"/>
      <c r="C554" s="13"/>
      <c r="D554" s="56"/>
      <c r="E554" s="13"/>
      <c r="J554" s="16"/>
      <c r="W554" s="15"/>
      <c r="X554" s="16"/>
      <c r="Z554" s="172"/>
    </row>
    <row r="555" spans="1:26" s="11" customFormat="1" x14ac:dyDescent="0.2">
      <c r="A555" s="13"/>
      <c r="B555" s="13"/>
      <c r="C555" s="13"/>
      <c r="D555" s="56"/>
      <c r="E555" s="13"/>
      <c r="J555" s="16"/>
      <c r="W555" s="15"/>
      <c r="X555" s="16"/>
      <c r="Z555" s="172"/>
    </row>
    <row r="556" spans="1:26" s="11" customFormat="1" x14ac:dyDescent="0.2">
      <c r="A556" s="13"/>
      <c r="B556" s="13"/>
      <c r="C556" s="13"/>
      <c r="D556" s="56"/>
      <c r="E556" s="13"/>
      <c r="J556" s="16"/>
      <c r="W556" s="15"/>
      <c r="X556" s="16"/>
      <c r="Z556" s="172"/>
    </row>
    <row r="557" spans="1:26" s="11" customFormat="1" x14ac:dyDescent="0.2">
      <c r="A557" s="13"/>
      <c r="B557" s="13"/>
      <c r="C557" s="13"/>
      <c r="D557" s="56"/>
      <c r="E557" s="13"/>
      <c r="J557" s="16"/>
      <c r="W557" s="15"/>
      <c r="X557" s="16"/>
      <c r="Z557" s="172"/>
    </row>
    <row r="558" spans="1:26" s="11" customFormat="1" x14ac:dyDescent="0.2">
      <c r="A558" s="13"/>
      <c r="B558" s="13"/>
      <c r="C558" s="13"/>
      <c r="D558" s="56"/>
      <c r="E558" s="13"/>
      <c r="J558" s="16"/>
      <c r="W558" s="15"/>
      <c r="X558" s="16"/>
      <c r="Z558" s="172"/>
    </row>
    <row r="559" spans="1:26" s="11" customFormat="1" x14ac:dyDescent="0.2">
      <c r="A559" s="13"/>
      <c r="B559" s="13"/>
      <c r="C559" s="13"/>
      <c r="D559" s="56"/>
      <c r="E559" s="13"/>
      <c r="J559" s="16"/>
      <c r="W559" s="15"/>
      <c r="X559" s="16"/>
      <c r="Z559" s="172"/>
    </row>
    <row r="560" spans="1:26" s="11" customFormat="1" x14ac:dyDescent="0.2">
      <c r="A560" s="13"/>
      <c r="B560" s="13"/>
      <c r="C560" s="13"/>
      <c r="D560" s="56"/>
      <c r="E560" s="13"/>
      <c r="J560" s="16"/>
      <c r="W560" s="15"/>
      <c r="X560" s="16"/>
      <c r="Z560" s="172"/>
    </row>
    <row r="561" spans="1:26" s="11" customFormat="1" x14ac:dyDescent="0.2">
      <c r="A561" s="13"/>
      <c r="B561" s="13"/>
      <c r="C561" s="13"/>
      <c r="D561" s="56"/>
      <c r="E561" s="13"/>
      <c r="J561" s="16"/>
      <c r="W561" s="15"/>
      <c r="X561" s="16"/>
      <c r="Z561" s="172"/>
    </row>
    <row r="562" spans="1:26" s="11" customFormat="1" x14ac:dyDescent="0.2">
      <c r="A562" s="13"/>
      <c r="B562" s="13"/>
      <c r="C562" s="13"/>
      <c r="D562" s="56"/>
      <c r="E562" s="13"/>
      <c r="J562" s="16"/>
      <c r="W562" s="15"/>
      <c r="X562" s="16"/>
      <c r="Z562" s="172"/>
    </row>
    <row r="563" spans="1:26" s="11" customFormat="1" x14ac:dyDescent="0.2">
      <c r="A563" s="13"/>
      <c r="B563" s="13"/>
      <c r="C563" s="13"/>
      <c r="D563" s="56"/>
      <c r="E563" s="13"/>
      <c r="J563" s="16"/>
      <c r="W563" s="15"/>
      <c r="X563" s="16"/>
      <c r="Z563" s="172"/>
    </row>
    <row r="564" spans="1:26" s="11" customFormat="1" x14ac:dyDescent="0.2">
      <c r="A564" s="13"/>
      <c r="B564" s="13"/>
      <c r="C564" s="13"/>
      <c r="D564" s="56"/>
      <c r="E564" s="13"/>
      <c r="J564" s="16"/>
      <c r="W564" s="15"/>
      <c r="X564" s="16"/>
      <c r="Z564" s="172"/>
    </row>
    <row r="565" spans="1:26" s="11" customFormat="1" x14ac:dyDescent="0.2">
      <c r="A565" s="13"/>
      <c r="B565" s="13"/>
      <c r="C565" s="13"/>
      <c r="D565" s="56"/>
      <c r="E565" s="13"/>
      <c r="J565" s="16"/>
      <c r="W565" s="15"/>
      <c r="X565" s="16"/>
      <c r="Z565" s="172"/>
    </row>
    <row r="566" spans="1:26" s="11" customFormat="1" x14ac:dyDescent="0.2">
      <c r="A566" s="13"/>
      <c r="B566" s="13"/>
      <c r="C566" s="13"/>
      <c r="D566" s="56"/>
      <c r="E566" s="13"/>
      <c r="J566" s="16"/>
      <c r="W566" s="15"/>
      <c r="X566" s="16"/>
      <c r="Z566" s="172"/>
    </row>
    <row r="567" spans="1:26" s="11" customFormat="1" x14ac:dyDescent="0.2">
      <c r="A567" s="13"/>
      <c r="B567" s="13"/>
      <c r="C567" s="13"/>
      <c r="D567" s="56"/>
      <c r="E567" s="13"/>
      <c r="J567" s="16"/>
      <c r="W567" s="15"/>
      <c r="X567" s="16"/>
      <c r="Z567" s="172"/>
    </row>
    <row r="568" spans="1:26" s="11" customFormat="1" x14ac:dyDescent="0.2">
      <c r="A568" s="13"/>
      <c r="B568" s="13"/>
      <c r="C568" s="13"/>
      <c r="D568" s="56"/>
      <c r="E568" s="13"/>
      <c r="J568" s="16"/>
      <c r="W568" s="15"/>
      <c r="X568" s="16"/>
      <c r="Z568" s="172"/>
    </row>
    <row r="569" spans="1:26" s="11" customFormat="1" x14ac:dyDescent="0.2">
      <c r="A569" s="13"/>
      <c r="B569" s="13"/>
      <c r="C569" s="13"/>
      <c r="D569" s="56"/>
      <c r="E569" s="13"/>
      <c r="J569" s="16"/>
      <c r="W569" s="15"/>
      <c r="X569" s="16"/>
      <c r="Z569" s="172"/>
    </row>
    <row r="570" spans="1:26" s="11" customFormat="1" x14ac:dyDescent="0.2">
      <c r="A570" s="13"/>
      <c r="B570" s="13"/>
      <c r="C570" s="13"/>
      <c r="D570" s="56"/>
      <c r="E570" s="13"/>
      <c r="J570" s="16"/>
      <c r="W570" s="15"/>
      <c r="X570" s="16"/>
      <c r="Z570" s="172"/>
    </row>
    <row r="571" spans="1:26" s="11" customFormat="1" x14ac:dyDescent="0.2">
      <c r="A571" s="13"/>
      <c r="B571" s="13"/>
      <c r="C571" s="13"/>
      <c r="D571" s="56"/>
      <c r="E571" s="13"/>
      <c r="J571" s="16"/>
      <c r="W571" s="15"/>
      <c r="X571" s="16"/>
      <c r="Z571" s="172"/>
    </row>
    <row r="572" spans="1:26" s="11" customFormat="1" x14ac:dyDescent="0.2">
      <c r="A572" s="13"/>
      <c r="B572" s="13"/>
      <c r="C572" s="13"/>
      <c r="D572" s="56"/>
      <c r="E572" s="13"/>
      <c r="J572" s="16"/>
      <c r="W572" s="15"/>
      <c r="X572" s="16"/>
      <c r="Z572" s="172"/>
    </row>
    <row r="573" spans="1:26" s="11" customFormat="1" x14ac:dyDescent="0.2">
      <c r="A573" s="13"/>
      <c r="B573" s="13"/>
      <c r="C573" s="13"/>
      <c r="D573" s="56"/>
      <c r="E573" s="13"/>
      <c r="J573" s="16"/>
      <c r="W573" s="15"/>
      <c r="X573" s="16"/>
      <c r="Z573" s="172"/>
    </row>
    <row r="574" spans="1:26" s="11" customFormat="1" x14ac:dyDescent="0.2">
      <c r="A574" s="13"/>
      <c r="B574" s="13"/>
      <c r="C574" s="13"/>
      <c r="D574" s="56"/>
      <c r="E574" s="13"/>
      <c r="J574" s="16"/>
      <c r="W574" s="15"/>
      <c r="X574" s="16"/>
      <c r="Z574" s="172"/>
    </row>
    <row r="575" spans="1:26" s="11" customFormat="1" x14ac:dyDescent="0.2">
      <c r="A575" s="13"/>
      <c r="B575" s="13"/>
      <c r="C575" s="13"/>
      <c r="D575" s="56"/>
      <c r="E575" s="13"/>
      <c r="J575" s="16"/>
      <c r="W575" s="15"/>
      <c r="X575" s="16"/>
      <c r="Z575" s="172"/>
    </row>
    <row r="576" spans="1:26" s="11" customFormat="1" x14ac:dyDescent="0.2">
      <c r="A576" s="13"/>
      <c r="B576" s="13"/>
      <c r="C576" s="13"/>
      <c r="D576" s="56"/>
      <c r="E576" s="13"/>
      <c r="J576" s="16"/>
      <c r="W576" s="15"/>
      <c r="X576" s="16"/>
      <c r="Z576" s="172"/>
    </row>
    <row r="577" spans="1:26" s="11" customFormat="1" x14ac:dyDescent="0.2">
      <c r="A577" s="13"/>
      <c r="B577" s="13"/>
      <c r="C577" s="13"/>
      <c r="D577" s="56"/>
      <c r="E577" s="13"/>
      <c r="J577" s="16"/>
      <c r="W577" s="15"/>
      <c r="X577" s="16"/>
      <c r="Z577" s="172"/>
    </row>
    <row r="578" spans="1:26" s="11" customFormat="1" x14ac:dyDescent="0.2">
      <c r="A578" s="13"/>
      <c r="B578" s="13"/>
      <c r="C578" s="13"/>
      <c r="D578" s="56"/>
      <c r="E578" s="13"/>
      <c r="J578" s="16"/>
      <c r="W578" s="15"/>
      <c r="X578" s="16"/>
      <c r="Z578" s="172"/>
    </row>
    <row r="579" spans="1:26" s="11" customFormat="1" x14ac:dyDescent="0.2">
      <c r="A579" s="13"/>
      <c r="B579" s="13"/>
      <c r="C579" s="13"/>
      <c r="D579" s="56"/>
      <c r="E579" s="13"/>
      <c r="J579" s="16"/>
      <c r="W579" s="15"/>
      <c r="X579" s="16"/>
      <c r="Z579" s="172"/>
    </row>
    <row r="580" spans="1:26" s="11" customFormat="1" x14ac:dyDescent="0.2">
      <c r="A580" s="13"/>
      <c r="B580" s="13"/>
      <c r="C580" s="13"/>
      <c r="D580" s="56"/>
      <c r="E580" s="13"/>
      <c r="J580" s="16"/>
      <c r="W580" s="15"/>
      <c r="X580" s="16"/>
      <c r="Z580" s="172"/>
    </row>
    <row r="581" spans="1:26" s="11" customFormat="1" x14ac:dyDescent="0.2">
      <c r="A581" s="13"/>
      <c r="B581" s="13"/>
      <c r="C581" s="13"/>
      <c r="D581" s="56"/>
      <c r="E581" s="13"/>
      <c r="J581" s="16"/>
      <c r="W581" s="15"/>
      <c r="X581" s="16"/>
      <c r="Z581" s="172"/>
    </row>
    <row r="582" spans="1:26" s="11" customFormat="1" x14ac:dyDescent="0.2">
      <c r="A582" s="13"/>
      <c r="B582" s="13"/>
      <c r="C582" s="13"/>
      <c r="D582" s="56"/>
      <c r="E582" s="13"/>
      <c r="J582" s="16"/>
      <c r="W582" s="15"/>
      <c r="X582" s="16"/>
      <c r="Z582" s="172"/>
    </row>
    <row r="583" spans="1:26" s="11" customFormat="1" x14ac:dyDescent="0.2">
      <c r="A583" s="13"/>
      <c r="B583" s="13"/>
      <c r="C583" s="13"/>
      <c r="D583" s="56"/>
      <c r="E583" s="13"/>
      <c r="J583" s="16"/>
      <c r="W583" s="15"/>
      <c r="X583" s="16"/>
      <c r="Z583" s="172"/>
    </row>
    <row r="584" spans="1:26" s="11" customFormat="1" x14ac:dyDescent="0.2">
      <c r="A584" s="13"/>
      <c r="B584" s="13"/>
      <c r="C584" s="13"/>
      <c r="D584" s="56"/>
      <c r="E584" s="13"/>
      <c r="J584" s="16"/>
      <c r="W584" s="15"/>
      <c r="X584" s="16"/>
      <c r="Z584" s="172"/>
    </row>
    <row r="585" spans="1:26" s="11" customFormat="1" x14ac:dyDescent="0.2">
      <c r="A585" s="13"/>
      <c r="B585" s="13"/>
      <c r="C585" s="13"/>
      <c r="D585" s="56"/>
      <c r="E585" s="13"/>
      <c r="J585" s="16"/>
      <c r="W585" s="15"/>
      <c r="X585" s="16"/>
      <c r="Z585" s="172"/>
    </row>
    <row r="586" spans="1:26" s="11" customFormat="1" x14ac:dyDescent="0.2">
      <c r="A586" s="13"/>
      <c r="B586" s="13"/>
      <c r="C586" s="13"/>
      <c r="D586" s="56"/>
      <c r="E586" s="13"/>
      <c r="J586" s="16"/>
      <c r="W586" s="15"/>
      <c r="X586" s="16"/>
      <c r="Z586" s="172"/>
    </row>
    <row r="587" spans="1:26" s="11" customFormat="1" x14ac:dyDescent="0.2">
      <c r="A587" s="13"/>
      <c r="B587" s="13"/>
      <c r="C587" s="13"/>
      <c r="D587" s="56"/>
      <c r="E587" s="13"/>
      <c r="J587" s="16"/>
      <c r="W587" s="15"/>
      <c r="X587" s="16"/>
      <c r="Z587" s="172"/>
    </row>
    <row r="588" spans="1:26" s="11" customFormat="1" x14ac:dyDescent="0.2">
      <c r="A588" s="13"/>
      <c r="B588" s="13"/>
      <c r="C588" s="13"/>
      <c r="D588" s="56"/>
      <c r="E588" s="13"/>
      <c r="J588" s="16"/>
      <c r="W588" s="15"/>
      <c r="X588" s="16"/>
      <c r="Z588" s="172"/>
    </row>
    <row r="589" spans="1:26" s="11" customFormat="1" x14ac:dyDescent="0.2">
      <c r="A589" s="13"/>
      <c r="B589" s="13"/>
      <c r="C589" s="13"/>
      <c r="D589" s="56"/>
      <c r="E589" s="13"/>
      <c r="J589" s="16"/>
      <c r="W589" s="15"/>
      <c r="X589" s="16"/>
      <c r="Z589" s="172"/>
    </row>
    <row r="590" spans="1:26" s="11" customFormat="1" x14ac:dyDescent="0.2">
      <c r="A590" s="13"/>
      <c r="B590" s="13"/>
      <c r="C590" s="13"/>
      <c r="D590" s="56"/>
      <c r="E590" s="13"/>
      <c r="J590" s="16"/>
      <c r="W590" s="15"/>
      <c r="X590" s="16"/>
      <c r="Z590" s="172"/>
    </row>
    <row r="591" spans="1:26" s="11" customFormat="1" x14ac:dyDescent="0.2">
      <c r="A591" s="13"/>
      <c r="B591" s="13"/>
      <c r="C591" s="13"/>
      <c r="D591" s="56"/>
      <c r="E591" s="13"/>
      <c r="J591" s="16"/>
      <c r="W591" s="15"/>
      <c r="X591" s="16"/>
      <c r="Z591" s="172"/>
    </row>
    <row r="592" spans="1:26" s="11" customFormat="1" x14ac:dyDescent="0.2">
      <c r="A592" s="13"/>
      <c r="B592" s="13"/>
      <c r="C592" s="13"/>
      <c r="D592" s="56"/>
      <c r="E592" s="13"/>
      <c r="J592" s="16"/>
      <c r="W592" s="15"/>
      <c r="X592" s="16"/>
      <c r="Z592" s="172"/>
    </row>
    <row r="593" spans="1:26" s="11" customFormat="1" x14ac:dyDescent="0.2">
      <c r="A593" s="13"/>
      <c r="B593" s="13"/>
      <c r="C593" s="13"/>
      <c r="D593" s="56"/>
      <c r="E593" s="13"/>
      <c r="J593" s="16"/>
      <c r="W593" s="15"/>
      <c r="X593" s="16"/>
      <c r="Z593" s="172"/>
    </row>
    <row r="594" spans="1:26" s="11" customFormat="1" x14ac:dyDescent="0.2">
      <c r="A594" s="13"/>
      <c r="B594" s="13"/>
      <c r="C594" s="13"/>
      <c r="D594" s="56"/>
      <c r="E594" s="13"/>
      <c r="J594" s="16"/>
      <c r="W594" s="15"/>
      <c r="X594" s="16"/>
      <c r="Z594" s="172"/>
    </row>
    <row r="595" spans="1:26" s="11" customFormat="1" x14ac:dyDescent="0.2">
      <c r="A595" s="13"/>
      <c r="B595" s="13"/>
      <c r="C595" s="13"/>
      <c r="D595" s="56"/>
      <c r="E595" s="13"/>
      <c r="J595" s="16"/>
      <c r="W595" s="15"/>
      <c r="X595" s="16"/>
      <c r="Z595" s="172"/>
    </row>
    <row r="596" spans="1:26" s="11" customFormat="1" x14ac:dyDescent="0.2">
      <c r="A596" s="13"/>
      <c r="B596" s="13"/>
      <c r="C596" s="13"/>
      <c r="D596" s="56"/>
      <c r="E596" s="13"/>
      <c r="J596" s="16"/>
      <c r="W596" s="15"/>
      <c r="X596" s="16"/>
      <c r="Z596" s="172"/>
    </row>
    <row r="597" spans="1:26" s="11" customFormat="1" x14ac:dyDescent="0.2">
      <c r="A597" s="13"/>
      <c r="B597" s="13"/>
      <c r="C597" s="13"/>
      <c r="D597" s="56"/>
      <c r="E597" s="13"/>
      <c r="J597" s="16"/>
      <c r="W597" s="15"/>
      <c r="X597" s="16"/>
      <c r="Z597" s="172"/>
    </row>
    <row r="598" spans="1:26" s="11" customFormat="1" x14ac:dyDescent="0.2">
      <c r="A598" s="13"/>
      <c r="B598" s="13"/>
      <c r="C598" s="13"/>
      <c r="D598" s="56"/>
      <c r="E598" s="13"/>
      <c r="J598" s="16"/>
      <c r="W598" s="15"/>
      <c r="X598" s="16"/>
      <c r="Z598" s="172"/>
    </row>
    <row r="599" spans="1:26" s="11" customFormat="1" x14ac:dyDescent="0.2">
      <c r="A599" s="13"/>
      <c r="B599" s="13"/>
      <c r="C599" s="13"/>
      <c r="D599" s="56"/>
      <c r="E599" s="13"/>
      <c r="J599" s="16"/>
      <c r="W599" s="15"/>
      <c r="X599" s="16"/>
      <c r="Z599" s="172"/>
    </row>
    <row r="600" spans="1:26" s="11" customFormat="1" x14ac:dyDescent="0.2">
      <c r="A600" s="13"/>
      <c r="B600" s="13"/>
      <c r="C600" s="13"/>
      <c r="D600" s="56"/>
      <c r="E600" s="13"/>
      <c r="J600" s="16"/>
      <c r="W600" s="15"/>
      <c r="X600" s="16"/>
      <c r="Z600" s="172"/>
    </row>
    <row r="601" spans="1:26" s="11" customFormat="1" x14ac:dyDescent="0.2">
      <c r="A601" s="13"/>
      <c r="B601" s="13"/>
      <c r="C601" s="13"/>
      <c r="D601" s="56"/>
      <c r="E601" s="13"/>
      <c r="J601" s="16"/>
      <c r="W601" s="15"/>
      <c r="X601" s="16"/>
      <c r="Z601" s="172"/>
    </row>
    <row r="602" spans="1:26" s="11" customFormat="1" x14ac:dyDescent="0.2">
      <c r="A602" s="13"/>
      <c r="B602" s="13"/>
      <c r="C602" s="13"/>
      <c r="D602" s="56"/>
      <c r="E602" s="13"/>
      <c r="J602" s="16"/>
      <c r="W602" s="15"/>
      <c r="X602" s="16"/>
      <c r="Z602" s="172"/>
    </row>
    <row r="603" spans="1:26" s="11" customFormat="1" x14ac:dyDescent="0.2">
      <c r="A603" s="13"/>
      <c r="B603" s="13"/>
      <c r="C603" s="13"/>
      <c r="D603" s="56"/>
      <c r="E603" s="13"/>
      <c r="J603" s="16"/>
      <c r="W603" s="15"/>
      <c r="X603" s="16"/>
      <c r="Z603" s="172"/>
    </row>
    <row r="604" spans="1:26" s="11" customFormat="1" x14ac:dyDescent="0.2">
      <c r="A604" s="13"/>
      <c r="B604" s="13"/>
      <c r="C604" s="13"/>
      <c r="D604" s="56"/>
      <c r="E604" s="13"/>
      <c r="J604" s="16"/>
      <c r="W604" s="15"/>
      <c r="X604" s="16"/>
      <c r="Z604" s="172"/>
    </row>
    <row r="605" spans="1:26" s="11" customFormat="1" x14ac:dyDescent="0.2">
      <c r="A605" s="13"/>
      <c r="B605" s="13"/>
      <c r="C605" s="13"/>
      <c r="D605" s="56"/>
      <c r="E605" s="13"/>
      <c r="J605" s="16"/>
      <c r="W605" s="15"/>
      <c r="X605" s="16"/>
      <c r="Z605" s="172"/>
    </row>
    <row r="606" spans="1:26" s="11" customFormat="1" x14ac:dyDescent="0.2">
      <c r="A606" s="13"/>
      <c r="B606" s="13"/>
      <c r="C606" s="13"/>
      <c r="D606" s="56"/>
      <c r="E606" s="13"/>
      <c r="J606" s="16"/>
      <c r="W606" s="15"/>
      <c r="X606" s="16"/>
      <c r="Z606" s="172"/>
    </row>
    <row r="607" spans="1:26" s="11" customFormat="1" x14ac:dyDescent="0.2">
      <c r="A607" s="13"/>
      <c r="B607" s="13"/>
      <c r="C607" s="13"/>
      <c r="D607" s="56"/>
      <c r="E607" s="13"/>
      <c r="J607" s="16"/>
      <c r="W607" s="15"/>
      <c r="X607" s="16"/>
      <c r="Z607" s="172"/>
    </row>
    <row r="608" spans="1:26" s="11" customFormat="1" x14ac:dyDescent="0.2">
      <c r="A608" s="13"/>
      <c r="B608" s="13"/>
      <c r="C608" s="13"/>
      <c r="D608" s="56"/>
      <c r="E608" s="13"/>
      <c r="J608" s="16"/>
      <c r="W608" s="15"/>
      <c r="X608" s="16"/>
      <c r="Z608" s="172"/>
    </row>
    <row r="609" spans="1:26" s="11" customFormat="1" x14ac:dyDescent="0.2">
      <c r="A609" s="13"/>
      <c r="B609" s="13"/>
      <c r="C609" s="13"/>
      <c r="D609" s="56"/>
      <c r="E609" s="13"/>
      <c r="J609" s="16"/>
      <c r="W609" s="15"/>
      <c r="X609" s="16"/>
      <c r="Z609" s="172"/>
    </row>
    <row r="610" spans="1:26" s="11" customFormat="1" x14ac:dyDescent="0.2">
      <c r="A610" s="13"/>
      <c r="B610" s="13"/>
      <c r="C610" s="13"/>
      <c r="D610" s="56"/>
      <c r="E610" s="13"/>
      <c r="J610" s="16"/>
      <c r="W610" s="15"/>
      <c r="X610" s="16"/>
      <c r="Z610" s="172"/>
    </row>
    <row r="611" spans="1:26" s="11" customFormat="1" x14ac:dyDescent="0.2">
      <c r="A611" s="13"/>
      <c r="B611" s="13"/>
      <c r="C611" s="13"/>
      <c r="D611" s="56"/>
      <c r="E611" s="13"/>
      <c r="J611" s="16"/>
      <c r="W611" s="15"/>
      <c r="X611" s="16"/>
      <c r="Z611" s="172"/>
    </row>
    <row r="612" spans="1:26" s="11" customFormat="1" x14ac:dyDescent="0.2">
      <c r="A612" s="13"/>
      <c r="B612" s="13"/>
      <c r="C612" s="13"/>
      <c r="D612" s="56"/>
      <c r="E612" s="13"/>
      <c r="J612" s="16"/>
      <c r="W612" s="15"/>
      <c r="X612" s="16"/>
      <c r="Z612" s="172"/>
    </row>
    <row r="613" spans="1:26" s="11" customFormat="1" x14ac:dyDescent="0.2">
      <c r="A613" s="13"/>
      <c r="B613" s="13"/>
      <c r="C613" s="13"/>
      <c r="D613" s="56"/>
      <c r="E613" s="13"/>
      <c r="J613" s="16"/>
      <c r="W613" s="15"/>
      <c r="X613" s="16"/>
      <c r="Z613" s="172"/>
    </row>
    <row r="614" spans="1:26" s="11" customFormat="1" x14ac:dyDescent="0.2">
      <c r="A614" s="13"/>
      <c r="B614" s="13"/>
      <c r="C614" s="13"/>
      <c r="D614" s="56"/>
      <c r="E614" s="13"/>
      <c r="J614" s="16"/>
      <c r="W614" s="15"/>
      <c r="X614" s="16"/>
      <c r="Z614" s="172"/>
    </row>
    <row r="615" spans="1:26" s="11" customFormat="1" x14ac:dyDescent="0.2">
      <c r="A615" s="13"/>
      <c r="B615" s="13"/>
      <c r="C615" s="13"/>
      <c r="D615" s="56"/>
      <c r="E615" s="13"/>
      <c r="J615" s="16"/>
      <c r="W615" s="15"/>
      <c r="X615" s="16"/>
      <c r="Z615" s="172"/>
    </row>
    <row r="616" spans="1:26" s="11" customFormat="1" x14ac:dyDescent="0.2">
      <c r="A616" s="13"/>
      <c r="B616" s="13"/>
      <c r="C616" s="13"/>
      <c r="D616" s="56"/>
      <c r="E616" s="13"/>
      <c r="J616" s="16"/>
      <c r="W616" s="15"/>
      <c r="X616" s="16"/>
      <c r="Z616" s="172"/>
    </row>
    <row r="617" spans="1:26" s="11" customFormat="1" x14ac:dyDescent="0.2">
      <c r="A617" s="13"/>
      <c r="B617" s="13"/>
      <c r="C617" s="13"/>
      <c r="D617" s="56"/>
      <c r="E617" s="13"/>
      <c r="J617" s="16"/>
      <c r="W617" s="15"/>
      <c r="X617" s="16"/>
      <c r="Z617" s="172"/>
    </row>
    <row r="618" spans="1:26" s="11" customFormat="1" x14ac:dyDescent="0.2">
      <c r="A618" s="13"/>
      <c r="B618" s="13"/>
      <c r="C618" s="13"/>
      <c r="D618" s="56"/>
      <c r="E618" s="13"/>
      <c r="J618" s="16"/>
      <c r="W618" s="15"/>
      <c r="X618" s="16"/>
      <c r="Z618" s="172"/>
    </row>
    <row r="619" spans="1:26" s="11" customFormat="1" x14ac:dyDescent="0.2">
      <c r="A619" s="13"/>
      <c r="B619" s="13"/>
      <c r="C619" s="13"/>
      <c r="D619" s="56"/>
      <c r="E619" s="13"/>
      <c r="J619" s="16"/>
      <c r="W619" s="15"/>
      <c r="X619" s="16"/>
      <c r="Z619" s="172"/>
    </row>
    <row r="620" spans="1:26" s="11" customFormat="1" x14ac:dyDescent="0.2">
      <c r="A620" s="13"/>
      <c r="B620" s="13"/>
      <c r="C620" s="13"/>
      <c r="D620" s="56"/>
      <c r="E620" s="13"/>
      <c r="J620" s="16"/>
      <c r="W620" s="15"/>
      <c r="X620" s="16"/>
      <c r="Z620" s="172"/>
    </row>
    <row r="621" spans="1:26" s="11" customFormat="1" x14ac:dyDescent="0.2">
      <c r="A621" s="13"/>
      <c r="B621" s="13"/>
      <c r="C621" s="13"/>
      <c r="D621" s="56"/>
      <c r="E621" s="13"/>
      <c r="J621" s="16"/>
      <c r="W621" s="15"/>
      <c r="X621" s="16"/>
      <c r="Z621" s="172"/>
    </row>
    <row r="622" spans="1:26" s="11" customFormat="1" x14ac:dyDescent="0.2">
      <c r="A622" s="13"/>
      <c r="B622" s="13"/>
      <c r="C622" s="13"/>
      <c r="D622" s="56"/>
      <c r="E622" s="13"/>
      <c r="J622" s="16"/>
      <c r="W622" s="15"/>
      <c r="X622" s="16"/>
      <c r="Z622" s="172"/>
    </row>
    <row r="623" spans="1:26" s="11" customFormat="1" x14ac:dyDescent="0.2">
      <c r="A623" s="13"/>
      <c r="B623" s="13"/>
      <c r="C623" s="13"/>
      <c r="D623" s="56"/>
      <c r="E623" s="13"/>
      <c r="J623" s="16"/>
      <c r="W623" s="15"/>
      <c r="X623" s="16"/>
      <c r="Z623" s="172"/>
    </row>
    <row r="624" spans="1:26" s="11" customFormat="1" x14ac:dyDescent="0.2">
      <c r="A624" s="13"/>
      <c r="B624" s="13"/>
      <c r="C624" s="13"/>
      <c r="D624" s="56"/>
      <c r="E624" s="13"/>
      <c r="J624" s="16"/>
      <c r="W624" s="15"/>
      <c r="X624" s="16"/>
      <c r="Z624" s="172"/>
    </row>
    <row r="625" spans="1:26" s="11" customFormat="1" x14ac:dyDescent="0.2">
      <c r="A625" s="13"/>
      <c r="B625" s="13"/>
      <c r="C625" s="13"/>
      <c r="D625" s="56"/>
      <c r="E625" s="13"/>
      <c r="J625" s="16"/>
      <c r="W625" s="15"/>
      <c r="X625" s="16"/>
      <c r="Z625" s="172"/>
    </row>
    <row r="626" spans="1:26" s="11" customFormat="1" x14ac:dyDescent="0.2">
      <c r="A626" s="13"/>
      <c r="B626" s="13"/>
      <c r="C626" s="13"/>
      <c r="D626" s="56"/>
      <c r="E626" s="13"/>
      <c r="J626" s="16"/>
      <c r="W626" s="15"/>
      <c r="X626" s="16"/>
      <c r="Z626" s="172"/>
    </row>
    <row r="627" spans="1:26" s="11" customFormat="1" x14ac:dyDescent="0.2">
      <c r="A627" s="13"/>
      <c r="B627" s="13"/>
      <c r="C627" s="13"/>
      <c r="D627" s="56"/>
      <c r="E627" s="13"/>
      <c r="J627" s="16"/>
      <c r="W627" s="15"/>
      <c r="X627" s="16"/>
      <c r="Z627" s="172"/>
    </row>
    <row r="628" spans="1:26" s="11" customFormat="1" x14ac:dyDescent="0.2">
      <c r="A628" s="13"/>
      <c r="B628" s="13"/>
      <c r="C628" s="13"/>
      <c r="D628" s="56"/>
      <c r="E628" s="13"/>
      <c r="J628" s="16"/>
      <c r="W628" s="15"/>
      <c r="X628" s="16"/>
      <c r="Z628" s="172"/>
    </row>
    <row r="629" spans="1:26" s="11" customFormat="1" x14ac:dyDescent="0.2">
      <c r="A629" s="13"/>
      <c r="B629" s="13"/>
      <c r="C629" s="13"/>
      <c r="D629" s="56"/>
      <c r="E629" s="13"/>
      <c r="J629" s="16"/>
      <c r="W629" s="15"/>
      <c r="X629" s="16"/>
      <c r="Z629" s="172"/>
    </row>
    <row r="630" spans="1:26" s="11" customFormat="1" x14ac:dyDescent="0.2">
      <c r="A630" s="13"/>
      <c r="B630" s="13"/>
      <c r="C630" s="13"/>
      <c r="D630" s="56"/>
      <c r="E630" s="13"/>
      <c r="J630" s="16"/>
      <c r="W630" s="15"/>
      <c r="X630" s="16"/>
      <c r="Z630" s="172"/>
    </row>
    <row r="631" spans="1:26" s="11" customFormat="1" x14ac:dyDescent="0.2">
      <c r="A631" s="13"/>
      <c r="B631" s="13"/>
      <c r="C631" s="13"/>
      <c r="D631" s="56"/>
      <c r="E631" s="13"/>
      <c r="J631" s="16"/>
      <c r="W631" s="15"/>
      <c r="X631" s="16"/>
      <c r="Z631" s="172"/>
    </row>
    <row r="632" spans="1:26" s="11" customFormat="1" x14ac:dyDescent="0.2">
      <c r="A632" s="13"/>
      <c r="B632" s="13"/>
      <c r="C632" s="13"/>
      <c r="D632" s="56"/>
      <c r="E632" s="13"/>
      <c r="J632" s="16"/>
      <c r="W632" s="15"/>
      <c r="X632" s="16"/>
      <c r="Z632" s="172"/>
    </row>
    <row r="633" spans="1:26" s="11" customFormat="1" x14ac:dyDescent="0.2">
      <c r="A633" s="13"/>
      <c r="B633" s="13"/>
      <c r="C633" s="13"/>
      <c r="D633" s="56"/>
      <c r="E633" s="13"/>
      <c r="J633" s="16"/>
      <c r="W633" s="15"/>
      <c r="X633" s="16"/>
      <c r="Z633" s="172"/>
    </row>
    <row r="634" spans="1:26" s="11" customFormat="1" x14ac:dyDescent="0.2">
      <c r="A634" s="13"/>
      <c r="B634" s="13"/>
      <c r="C634" s="13"/>
      <c r="D634" s="56"/>
      <c r="E634" s="13"/>
      <c r="J634" s="16"/>
      <c r="W634" s="15"/>
      <c r="X634" s="16"/>
      <c r="Z634" s="172"/>
    </row>
    <row r="635" spans="1:26" s="11" customFormat="1" x14ac:dyDescent="0.2">
      <c r="A635" s="13"/>
      <c r="B635" s="13"/>
      <c r="C635" s="13"/>
      <c r="D635" s="56"/>
      <c r="E635" s="13"/>
      <c r="J635" s="16"/>
      <c r="W635" s="15"/>
      <c r="X635" s="16"/>
      <c r="Z635" s="172"/>
    </row>
    <row r="636" spans="1:26" s="11" customFormat="1" x14ac:dyDescent="0.2">
      <c r="A636" s="13"/>
      <c r="B636" s="13"/>
      <c r="C636" s="13"/>
      <c r="D636" s="56"/>
      <c r="E636" s="13"/>
      <c r="J636" s="16"/>
      <c r="W636" s="15"/>
      <c r="X636" s="16"/>
      <c r="Z636" s="172"/>
    </row>
    <row r="637" spans="1:26" s="11" customFormat="1" x14ac:dyDescent="0.2">
      <c r="A637" s="13"/>
      <c r="B637" s="13"/>
      <c r="C637" s="13"/>
      <c r="D637" s="56"/>
      <c r="E637" s="13"/>
      <c r="J637" s="16"/>
      <c r="W637" s="15"/>
      <c r="X637" s="16"/>
      <c r="Z637" s="172"/>
    </row>
    <row r="638" spans="1:26" s="11" customFormat="1" x14ac:dyDescent="0.2">
      <c r="A638" s="13"/>
      <c r="B638" s="13"/>
      <c r="C638" s="13"/>
      <c r="D638" s="56"/>
      <c r="E638" s="13"/>
      <c r="J638" s="16"/>
      <c r="W638" s="15"/>
      <c r="X638" s="16"/>
      <c r="Z638" s="172"/>
    </row>
    <row r="639" spans="1:26" s="11" customFormat="1" x14ac:dyDescent="0.2">
      <c r="A639" s="13"/>
      <c r="B639" s="13"/>
      <c r="C639" s="13"/>
      <c r="D639" s="56"/>
      <c r="E639" s="13"/>
      <c r="J639" s="16"/>
      <c r="W639" s="15"/>
      <c r="X639" s="16"/>
      <c r="Z639" s="172"/>
    </row>
    <row r="640" spans="1:26" s="11" customFormat="1" x14ac:dyDescent="0.2">
      <c r="A640" s="13"/>
      <c r="B640" s="13"/>
      <c r="C640" s="13"/>
      <c r="D640" s="56"/>
      <c r="E640" s="13"/>
      <c r="J640" s="16"/>
      <c r="W640" s="15"/>
      <c r="X640" s="16"/>
      <c r="Z640" s="172"/>
    </row>
    <row r="641" spans="1:26" s="11" customFormat="1" x14ac:dyDescent="0.2">
      <c r="A641" s="13"/>
      <c r="B641" s="13"/>
      <c r="C641" s="13"/>
      <c r="D641" s="56"/>
      <c r="E641" s="13"/>
      <c r="J641" s="16"/>
      <c r="W641" s="15"/>
      <c r="X641" s="16"/>
      <c r="Z641" s="172"/>
    </row>
    <row r="642" spans="1:26" s="11" customFormat="1" x14ac:dyDescent="0.2">
      <c r="A642" s="13"/>
      <c r="B642" s="13"/>
      <c r="C642" s="13"/>
      <c r="D642" s="56"/>
      <c r="E642" s="13"/>
      <c r="J642" s="16"/>
      <c r="W642" s="15"/>
      <c r="X642" s="16"/>
      <c r="Z642" s="172"/>
    </row>
    <row r="643" spans="1:26" s="11" customFormat="1" x14ac:dyDescent="0.2">
      <c r="A643" s="13"/>
      <c r="B643" s="13"/>
      <c r="C643" s="13"/>
      <c r="D643" s="56"/>
      <c r="E643" s="13"/>
      <c r="J643" s="16"/>
      <c r="W643" s="15"/>
      <c r="X643" s="16"/>
      <c r="Z643" s="172"/>
    </row>
    <row r="644" spans="1:26" s="11" customFormat="1" x14ac:dyDescent="0.2">
      <c r="A644" s="13"/>
      <c r="B644" s="13"/>
      <c r="C644" s="13"/>
      <c r="D644" s="56"/>
      <c r="E644" s="13"/>
      <c r="J644" s="16"/>
      <c r="W644" s="15"/>
      <c r="X644" s="16"/>
      <c r="Z644" s="172"/>
    </row>
    <row r="645" spans="1:26" s="11" customFormat="1" x14ac:dyDescent="0.2">
      <c r="A645" s="13"/>
      <c r="B645" s="13"/>
      <c r="C645" s="13"/>
      <c r="D645" s="56"/>
      <c r="E645" s="13"/>
      <c r="J645" s="16"/>
      <c r="W645" s="15"/>
      <c r="X645" s="16"/>
      <c r="Z645" s="172"/>
    </row>
    <row r="646" spans="1:26" s="11" customFormat="1" x14ac:dyDescent="0.2">
      <c r="A646" s="13"/>
      <c r="B646" s="13"/>
      <c r="C646" s="13"/>
      <c r="D646" s="56"/>
      <c r="E646" s="13"/>
      <c r="J646" s="16"/>
      <c r="W646" s="15"/>
      <c r="X646" s="16"/>
      <c r="Z646" s="172"/>
    </row>
    <row r="647" spans="1:26" s="11" customFormat="1" x14ac:dyDescent="0.2">
      <c r="A647" s="13"/>
      <c r="B647" s="13"/>
      <c r="C647" s="13"/>
      <c r="D647" s="56"/>
      <c r="E647" s="13"/>
      <c r="J647" s="16"/>
      <c r="W647" s="15"/>
      <c r="X647" s="16"/>
      <c r="Z647" s="172"/>
    </row>
    <row r="648" spans="1:26" s="11" customFormat="1" x14ac:dyDescent="0.2">
      <c r="A648" s="13"/>
      <c r="B648" s="13"/>
      <c r="C648" s="13"/>
      <c r="D648" s="56"/>
      <c r="E648" s="13"/>
      <c r="J648" s="16"/>
      <c r="W648" s="15"/>
      <c r="X648" s="16"/>
      <c r="Z648" s="172"/>
    </row>
    <row r="649" spans="1:26" s="11" customFormat="1" x14ac:dyDescent="0.2">
      <c r="A649" s="13"/>
      <c r="B649" s="13"/>
      <c r="C649" s="13"/>
      <c r="D649" s="56"/>
      <c r="E649" s="13"/>
      <c r="J649" s="16"/>
      <c r="W649" s="15"/>
      <c r="X649" s="16"/>
      <c r="Z649" s="172"/>
    </row>
    <row r="650" spans="1:26" s="11" customFormat="1" x14ac:dyDescent="0.2">
      <c r="A650" s="13"/>
      <c r="B650" s="13"/>
      <c r="C650" s="13"/>
      <c r="D650" s="56"/>
      <c r="E650" s="13"/>
      <c r="J650" s="16"/>
      <c r="W650" s="15"/>
      <c r="X650" s="16"/>
      <c r="Z650" s="172"/>
    </row>
    <row r="651" spans="1:26" s="11" customFormat="1" x14ac:dyDescent="0.2">
      <c r="A651" s="13"/>
      <c r="B651" s="13"/>
      <c r="C651" s="13"/>
      <c r="D651" s="56"/>
      <c r="E651" s="13"/>
      <c r="J651" s="16"/>
      <c r="W651" s="15"/>
      <c r="X651" s="16"/>
      <c r="Z651" s="172"/>
    </row>
    <row r="652" spans="1:26" s="11" customFormat="1" x14ac:dyDescent="0.2">
      <c r="A652" s="13"/>
      <c r="B652" s="13"/>
      <c r="C652" s="13"/>
      <c r="D652" s="56"/>
      <c r="E652" s="13"/>
      <c r="J652" s="16"/>
      <c r="W652" s="15"/>
      <c r="X652" s="16"/>
      <c r="Z652" s="172"/>
    </row>
    <row r="653" spans="1:26" s="11" customFormat="1" x14ac:dyDescent="0.2">
      <c r="A653" s="13"/>
      <c r="B653" s="13"/>
      <c r="C653" s="13"/>
      <c r="D653" s="56"/>
      <c r="E653" s="13"/>
      <c r="J653" s="16"/>
      <c r="W653" s="15"/>
      <c r="X653" s="16"/>
      <c r="Z653" s="172"/>
    </row>
    <row r="654" spans="1:26" s="11" customFormat="1" x14ac:dyDescent="0.2">
      <c r="A654" s="13"/>
      <c r="B654" s="13"/>
      <c r="C654" s="13"/>
      <c r="D654" s="56"/>
      <c r="E654" s="13"/>
      <c r="J654" s="16"/>
      <c r="W654" s="15"/>
      <c r="X654" s="16"/>
      <c r="Z654" s="172"/>
    </row>
    <row r="655" spans="1:26" s="11" customFormat="1" x14ac:dyDescent="0.2">
      <c r="A655" s="13"/>
      <c r="B655" s="13"/>
      <c r="C655" s="13"/>
      <c r="D655" s="56"/>
      <c r="E655" s="13"/>
      <c r="J655" s="16"/>
      <c r="W655" s="15"/>
      <c r="X655" s="16"/>
      <c r="Z655" s="172"/>
    </row>
    <row r="656" spans="1:26" s="11" customFormat="1" x14ac:dyDescent="0.2">
      <c r="A656" s="13"/>
      <c r="B656" s="13"/>
      <c r="C656" s="13"/>
      <c r="D656" s="56"/>
      <c r="E656" s="13"/>
      <c r="J656" s="16"/>
      <c r="W656" s="15"/>
      <c r="X656" s="16"/>
      <c r="Z656" s="172"/>
    </row>
    <row r="657" spans="1:26" s="11" customFormat="1" x14ac:dyDescent="0.2">
      <c r="A657" s="13"/>
      <c r="B657" s="13"/>
      <c r="C657" s="13"/>
      <c r="D657" s="56"/>
      <c r="E657" s="13"/>
      <c r="J657" s="16"/>
      <c r="W657" s="15"/>
      <c r="X657" s="16"/>
      <c r="Z657" s="172"/>
    </row>
    <row r="658" spans="1:26" s="11" customFormat="1" x14ac:dyDescent="0.2">
      <c r="A658" s="13"/>
      <c r="B658" s="13"/>
      <c r="C658" s="13"/>
      <c r="D658" s="56"/>
      <c r="E658" s="13"/>
      <c r="J658" s="16"/>
      <c r="W658" s="15"/>
      <c r="X658" s="16"/>
      <c r="Z658" s="172"/>
    </row>
    <row r="659" spans="1:26" s="11" customFormat="1" x14ac:dyDescent="0.2">
      <c r="A659" s="13"/>
      <c r="B659" s="13"/>
      <c r="C659" s="13"/>
      <c r="D659" s="56"/>
      <c r="E659" s="13"/>
      <c r="J659" s="16"/>
      <c r="W659" s="15"/>
      <c r="X659" s="16"/>
      <c r="Z659" s="172"/>
    </row>
    <row r="660" spans="1:26" s="11" customFormat="1" x14ac:dyDescent="0.2">
      <c r="A660" s="13"/>
      <c r="B660" s="13"/>
      <c r="C660" s="13"/>
      <c r="D660" s="56"/>
      <c r="E660" s="13"/>
      <c r="J660" s="16"/>
      <c r="W660" s="15"/>
      <c r="X660" s="16"/>
      <c r="Z660" s="172"/>
    </row>
    <row r="661" spans="1:26" s="11" customFormat="1" x14ac:dyDescent="0.2">
      <c r="A661" s="13"/>
      <c r="B661" s="13"/>
      <c r="C661" s="13"/>
      <c r="D661" s="56"/>
      <c r="E661" s="13"/>
      <c r="J661" s="16"/>
      <c r="W661" s="15"/>
      <c r="X661" s="16"/>
      <c r="Z661" s="172"/>
    </row>
    <row r="662" spans="1:26" s="11" customFormat="1" x14ac:dyDescent="0.2">
      <c r="A662" s="13"/>
      <c r="B662" s="13"/>
      <c r="C662" s="13"/>
      <c r="D662" s="56"/>
      <c r="E662" s="13"/>
      <c r="J662" s="16"/>
      <c r="W662" s="15"/>
      <c r="X662" s="16"/>
      <c r="Z662" s="172"/>
    </row>
    <row r="663" spans="1:26" s="11" customFormat="1" x14ac:dyDescent="0.2">
      <c r="A663" s="13"/>
      <c r="B663" s="13"/>
      <c r="C663" s="13"/>
      <c r="D663" s="56"/>
      <c r="E663" s="13"/>
      <c r="J663" s="16"/>
      <c r="W663" s="15"/>
      <c r="X663" s="16"/>
      <c r="Z663" s="172"/>
    </row>
    <row r="664" spans="1:26" s="11" customFormat="1" x14ac:dyDescent="0.2">
      <c r="A664" s="13"/>
      <c r="B664" s="13"/>
      <c r="C664" s="13"/>
      <c r="D664" s="56"/>
      <c r="E664" s="13"/>
      <c r="J664" s="16"/>
      <c r="W664" s="15"/>
      <c r="X664" s="16"/>
      <c r="Z664" s="172"/>
    </row>
    <row r="665" spans="1:26" s="11" customFormat="1" x14ac:dyDescent="0.2">
      <c r="A665" s="13"/>
      <c r="B665" s="13"/>
      <c r="C665" s="13"/>
      <c r="D665" s="56"/>
      <c r="E665" s="13"/>
      <c r="J665" s="16"/>
      <c r="W665" s="15"/>
      <c r="X665" s="16"/>
      <c r="Z665" s="172"/>
    </row>
    <row r="666" spans="1:26" s="11" customFormat="1" x14ac:dyDescent="0.2">
      <c r="A666" s="13"/>
      <c r="B666" s="13"/>
      <c r="C666" s="13"/>
      <c r="D666" s="56"/>
      <c r="E666" s="13"/>
      <c r="J666" s="16"/>
      <c r="W666" s="15"/>
      <c r="X666" s="16"/>
      <c r="Z666" s="172"/>
    </row>
    <row r="667" spans="1:26" s="11" customFormat="1" x14ac:dyDescent="0.2">
      <c r="A667" s="13"/>
      <c r="B667" s="13"/>
      <c r="C667" s="13"/>
      <c r="D667" s="56"/>
      <c r="E667" s="13"/>
      <c r="J667" s="16"/>
      <c r="W667" s="15"/>
      <c r="X667" s="16"/>
      <c r="Z667" s="172"/>
    </row>
    <row r="668" spans="1:26" s="11" customFormat="1" x14ac:dyDescent="0.2">
      <c r="A668" s="13"/>
      <c r="B668" s="13"/>
      <c r="C668" s="13"/>
      <c r="D668" s="56"/>
      <c r="E668" s="13"/>
      <c r="J668" s="16"/>
      <c r="W668" s="15"/>
      <c r="X668" s="16"/>
      <c r="Z668" s="172"/>
    </row>
    <row r="669" spans="1:26" s="11" customFormat="1" x14ac:dyDescent="0.2">
      <c r="A669" s="13"/>
      <c r="B669" s="13"/>
      <c r="C669" s="13"/>
      <c r="D669" s="56"/>
      <c r="E669" s="13"/>
      <c r="J669" s="16"/>
      <c r="W669" s="15"/>
      <c r="X669" s="16"/>
      <c r="Z669" s="172"/>
    </row>
    <row r="670" spans="1:26" s="11" customFormat="1" x14ac:dyDescent="0.2">
      <c r="A670" s="13"/>
      <c r="B670" s="13"/>
      <c r="C670" s="13"/>
      <c r="D670" s="56"/>
      <c r="E670" s="13"/>
      <c r="J670" s="16"/>
      <c r="W670" s="15"/>
      <c r="X670" s="16"/>
      <c r="Z670" s="172"/>
    </row>
    <row r="671" spans="1:26" s="11" customFormat="1" x14ac:dyDescent="0.2">
      <c r="A671" s="13"/>
      <c r="B671" s="13"/>
      <c r="C671" s="13"/>
      <c r="D671" s="56"/>
      <c r="E671" s="13"/>
      <c r="J671" s="16"/>
      <c r="W671" s="15"/>
      <c r="X671" s="16"/>
      <c r="Z671" s="172"/>
    </row>
    <row r="672" spans="1:26" s="11" customFormat="1" x14ac:dyDescent="0.2">
      <c r="A672" s="13"/>
      <c r="B672" s="13"/>
      <c r="C672" s="13"/>
      <c r="D672" s="56"/>
      <c r="E672" s="13"/>
      <c r="J672" s="16"/>
      <c r="W672" s="15"/>
      <c r="X672" s="16"/>
      <c r="Z672" s="172"/>
    </row>
    <row r="673" spans="1:26" s="11" customFormat="1" x14ac:dyDescent="0.2">
      <c r="A673" s="13"/>
      <c r="B673" s="13"/>
      <c r="C673" s="13"/>
      <c r="D673" s="56"/>
      <c r="E673" s="13"/>
      <c r="J673" s="16"/>
      <c r="W673" s="15"/>
      <c r="X673" s="16"/>
      <c r="Z673" s="172"/>
    </row>
    <row r="674" spans="1:26" s="11" customFormat="1" x14ac:dyDescent="0.2">
      <c r="A674" s="13"/>
      <c r="B674" s="13"/>
      <c r="C674" s="13"/>
      <c r="D674" s="56"/>
      <c r="E674" s="13"/>
      <c r="J674" s="16"/>
      <c r="W674" s="15"/>
      <c r="X674" s="16"/>
      <c r="Z674" s="172"/>
    </row>
    <row r="675" spans="1:26" s="11" customFormat="1" x14ac:dyDescent="0.2">
      <c r="A675" s="13"/>
      <c r="B675" s="13"/>
      <c r="C675" s="13"/>
      <c r="D675" s="56"/>
      <c r="E675" s="13"/>
      <c r="J675" s="16"/>
      <c r="W675" s="15"/>
      <c r="X675" s="16"/>
      <c r="Z675" s="172"/>
    </row>
    <row r="676" spans="1:26" s="11" customFormat="1" x14ac:dyDescent="0.2">
      <c r="A676" s="13"/>
      <c r="B676" s="13"/>
      <c r="C676" s="13"/>
      <c r="D676" s="56"/>
      <c r="E676" s="13"/>
      <c r="J676" s="16"/>
      <c r="W676" s="15"/>
      <c r="X676" s="16"/>
      <c r="Z676" s="172"/>
    </row>
    <row r="677" spans="1:26" s="11" customFormat="1" x14ac:dyDescent="0.2">
      <c r="A677" s="13"/>
      <c r="B677" s="13"/>
      <c r="C677" s="13"/>
      <c r="D677" s="56"/>
      <c r="E677" s="13"/>
      <c r="J677" s="16"/>
      <c r="W677" s="15"/>
      <c r="X677" s="16"/>
      <c r="Z677" s="172"/>
    </row>
    <row r="678" spans="1:26" s="11" customFormat="1" x14ac:dyDescent="0.2">
      <c r="A678" s="13"/>
      <c r="B678" s="13"/>
      <c r="C678" s="13"/>
      <c r="D678" s="56"/>
      <c r="E678" s="13"/>
      <c r="J678" s="16"/>
      <c r="W678" s="15"/>
      <c r="X678" s="16"/>
      <c r="Z678" s="172"/>
    </row>
    <row r="679" spans="1:26" s="11" customFormat="1" x14ac:dyDescent="0.2">
      <c r="A679" s="13"/>
      <c r="B679" s="13"/>
      <c r="C679" s="13"/>
      <c r="D679" s="56"/>
      <c r="E679" s="13"/>
      <c r="J679" s="16"/>
      <c r="W679" s="15"/>
      <c r="X679" s="16"/>
      <c r="Z679" s="172"/>
    </row>
    <row r="680" spans="1:26" s="11" customFormat="1" x14ac:dyDescent="0.2">
      <c r="A680" s="13"/>
      <c r="B680" s="13"/>
      <c r="C680" s="13"/>
      <c r="D680" s="56"/>
      <c r="E680" s="13"/>
      <c r="J680" s="16"/>
      <c r="W680" s="15"/>
      <c r="X680" s="16"/>
      <c r="Z680" s="172"/>
    </row>
    <row r="681" spans="1:26" s="11" customFormat="1" x14ac:dyDescent="0.2">
      <c r="A681" s="13"/>
      <c r="B681" s="13"/>
      <c r="C681" s="13"/>
      <c r="D681" s="56"/>
      <c r="E681" s="13"/>
      <c r="J681" s="16"/>
      <c r="W681" s="15"/>
      <c r="X681" s="16"/>
      <c r="Z681" s="172"/>
    </row>
    <row r="682" spans="1:26" s="11" customFormat="1" x14ac:dyDescent="0.2">
      <c r="A682" s="13"/>
      <c r="B682" s="13"/>
      <c r="C682" s="13"/>
      <c r="D682" s="56"/>
      <c r="E682" s="13"/>
      <c r="J682" s="16"/>
      <c r="W682" s="15"/>
      <c r="X682" s="16"/>
      <c r="Z682" s="172"/>
    </row>
    <row r="683" spans="1:26" s="11" customFormat="1" x14ac:dyDescent="0.2">
      <c r="A683" s="13"/>
      <c r="B683" s="13"/>
      <c r="C683" s="13"/>
      <c r="D683" s="56"/>
      <c r="E683" s="13"/>
      <c r="J683" s="16"/>
      <c r="W683" s="15"/>
      <c r="X683" s="16"/>
      <c r="Z683" s="172"/>
    </row>
    <row r="684" spans="1:26" s="11" customFormat="1" x14ac:dyDescent="0.2">
      <c r="A684" s="13"/>
      <c r="B684" s="13"/>
      <c r="C684" s="13"/>
      <c r="D684" s="56"/>
      <c r="E684" s="13"/>
      <c r="J684" s="16"/>
      <c r="W684" s="15"/>
      <c r="X684" s="16"/>
      <c r="Z684" s="172"/>
    </row>
    <row r="685" spans="1:26" s="11" customFormat="1" x14ac:dyDescent="0.2">
      <c r="A685" s="13"/>
      <c r="B685" s="13"/>
      <c r="C685" s="13"/>
      <c r="D685" s="56"/>
      <c r="E685" s="13"/>
      <c r="J685" s="16"/>
      <c r="W685" s="15"/>
      <c r="X685" s="16"/>
      <c r="Z685" s="172"/>
    </row>
    <row r="686" spans="1:26" s="11" customFormat="1" x14ac:dyDescent="0.2">
      <c r="A686" s="13"/>
      <c r="B686" s="13"/>
      <c r="C686" s="13"/>
      <c r="D686" s="56"/>
      <c r="E686" s="13"/>
      <c r="J686" s="16"/>
      <c r="W686" s="15"/>
      <c r="X686" s="16"/>
      <c r="Z686" s="172"/>
    </row>
    <row r="687" spans="1:26" s="11" customFormat="1" x14ac:dyDescent="0.2">
      <c r="A687" s="13"/>
      <c r="B687" s="13"/>
      <c r="C687" s="13"/>
      <c r="D687" s="56"/>
      <c r="E687" s="13"/>
      <c r="J687" s="16"/>
      <c r="W687" s="15"/>
      <c r="X687" s="16"/>
      <c r="Z687" s="172"/>
    </row>
    <row r="688" spans="1:26" s="11" customFormat="1" x14ac:dyDescent="0.2">
      <c r="A688" s="13"/>
      <c r="B688" s="13"/>
      <c r="C688" s="13"/>
      <c r="D688" s="56"/>
      <c r="E688" s="13"/>
      <c r="J688" s="16"/>
      <c r="W688" s="15"/>
      <c r="X688" s="16"/>
      <c r="Z688" s="172"/>
    </row>
    <row r="689" spans="1:26" s="11" customFormat="1" x14ac:dyDescent="0.2">
      <c r="A689" s="13"/>
      <c r="B689" s="13"/>
      <c r="C689" s="13"/>
      <c r="D689" s="56"/>
      <c r="E689" s="13"/>
      <c r="J689" s="16"/>
      <c r="W689" s="15"/>
      <c r="X689" s="16"/>
      <c r="Z689" s="172"/>
    </row>
    <row r="690" spans="1:26" s="11" customFormat="1" x14ac:dyDescent="0.2">
      <c r="A690" s="13"/>
      <c r="B690" s="13"/>
      <c r="C690" s="13"/>
      <c r="D690" s="56"/>
      <c r="E690" s="13"/>
      <c r="J690" s="16"/>
      <c r="W690" s="15"/>
      <c r="X690" s="16"/>
      <c r="Z690" s="172"/>
    </row>
    <row r="691" spans="1:26" s="11" customFormat="1" x14ac:dyDescent="0.2">
      <c r="A691" s="13"/>
      <c r="B691" s="13"/>
      <c r="C691" s="13"/>
      <c r="D691" s="56"/>
      <c r="E691" s="13"/>
      <c r="J691" s="16"/>
      <c r="W691" s="15"/>
      <c r="X691" s="16"/>
      <c r="Z691" s="172"/>
    </row>
    <row r="692" spans="1:26" s="11" customFormat="1" x14ac:dyDescent="0.2">
      <c r="A692" s="13"/>
      <c r="B692" s="13"/>
      <c r="C692" s="13"/>
      <c r="D692" s="56"/>
      <c r="E692" s="13"/>
      <c r="J692" s="16"/>
      <c r="W692" s="15"/>
      <c r="X692" s="16"/>
      <c r="Z692" s="172"/>
    </row>
    <row r="693" spans="1:26" s="11" customFormat="1" x14ac:dyDescent="0.2">
      <c r="A693" s="13"/>
      <c r="B693" s="13"/>
      <c r="C693" s="13"/>
      <c r="D693" s="56"/>
      <c r="E693" s="13"/>
      <c r="J693" s="16"/>
      <c r="W693" s="15"/>
      <c r="X693" s="16"/>
      <c r="Z693" s="172"/>
    </row>
    <row r="694" spans="1:26" s="11" customFormat="1" x14ac:dyDescent="0.2">
      <c r="A694" s="13"/>
      <c r="B694" s="13"/>
      <c r="C694" s="13"/>
      <c r="D694" s="56"/>
      <c r="E694" s="13"/>
      <c r="J694" s="16"/>
      <c r="W694" s="15"/>
      <c r="X694" s="16"/>
      <c r="Z694" s="172"/>
    </row>
    <row r="695" spans="1:26" s="11" customFormat="1" x14ac:dyDescent="0.2">
      <c r="A695" s="13"/>
      <c r="B695" s="13"/>
      <c r="C695" s="13"/>
      <c r="D695" s="56"/>
      <c r="E695" s="13"/>
      <c r="J695" s="16"/>
      <c r="W695" s="15"/>
      <c r="X695" s="16"/>
      <c r="Z695" s="172"/>
    </row>
    <row r="696" spans="1:26" s="11" customFormat="1" x14ac:dyDescent="0.2">
      <c r="A696" s="13"/>
      <c r="B696" s="13"/>
      <c r="C696" s="13"/>
      <c r="D696" s="56"/>
      <c r="E696" s="13"/>
      <c r="J696" s="16"/>
      <c r="W696" s="15"/>
      <c r="X696" s="16"/>
      <c r="Z696" s="172"/>
    </row>
    <row r="697" spans="1:26" s="11" customFormat="1" x14ac:dyDescent="0.2">
      <c r="A697" s="13"/>
      <c r="B697" s="13"/>
      <c r="C697" s="13"/>
      <c r="D697" s="56"/>
      <c r="E697" s="13"/>
      <c r="J697" s="16"/>
      <c r="W697" s="15"/>
      <c r="X697" s="16"/>
      <c r="Z697" s="172"/>
    </row>
    <row r="698" spans="1:26" s="11" customFormat="1" x14ac:dyDescent="0.2">
      <c r="A698" s="13"/>
      <c r="B698" s="13"/>
      <c r="C698" s="13"/>
      <c r="D698" s="56"/>
      <c r="E698" s="13"/>
      <c r="J698" s="16"/>
      <c r="W698" s="15"/>
      <c r="X698" s="16"/>
      <c r="Z698" s="172"/>
    </row>
    <row r="699" spans="1:26" s="11" customFormat="1" x14ac:dyDescent="0.2">
      <c r="A699" s="13"/>
      <c r="B699" s="13"/>
      <c r="C699" s="13"/>
      <c r="D699" s="56"/>
      <c r="E699" s="13"/>
      <c r="J699" s="16"/>
      <c r="W699" s="15"/>
      <c r="X699" s="16"/>
      <c r="Z699" s="172"/>
    </row>
    <row r="700" spans="1:26" s="11" customFormat="1" x14ac:dyDescent="0.2">
      <c r="A700" s="13"/>
      <c r="B700" s="13"/>
      <c r="C700" s="13"/>
      <c r="D700" s="56"/>
      <c r="E700" s="13"/>
      <c r="J700" s="16"/>
      <c r="W700" s="15"/>
      <c r="X700" s="16"/>
      <c r="Z700" s="172"/>
    </row>
    <row r="701" spans="1:26" s="11" customFormat="1" x14ac:dyDescent="0.2">
      <c r="A701" s="13"/>
      <c r="B701" s="13"/>
      <c r="C701" s="13"/>
      <c r="D701" s="56"/>
      <c r="E701" s="13"/>
      <c r="J701" s="16"/>
      <c r="W701" s="15"/>
      <c r="X701" s="16"/>
      <c r="Z701" s="172"/>
    </row>
    <row r="702" spans="1:26" s="11" customFormat="1" x14ac:dyDescent="0.2">
      <c r="A702" s="13"/>
      <c r="B702" s="13"/>
      <c r="C702" s="13"/>
      <c r="D702" s="56"/>
      <c r="E702" s="13"/>
      <c r="J702" s="16"/>
      <c r="W702" s="15"/>
      <c r="X702" s="16"/>
      <c r="Z702" s="172"/>
    </row>
    <row r="703" spans="1:26" s="11" customFormat="1" x14ac:dyDescent="0.2">
      <c r="A703" s="13"/>
      <c r="B703" s="13"/>
      <c r="C703" s="13"/>
      <c r="D703" s="56"/>
      <c r="E703" s="13"/>
      <c r="J703" s="16"/>
      <c r="W703" s="15"/>
      <c r="X703" s="16"/>
      <c r="Z703" s="172"/>
    </row>
    <row r="704" spans="1:26" s="11" customFormat="1" x14ac:dyDescent="0.2">
      <c r="A704" s="13"/>
      <c r="B704" s="13"/>
      <c r="C704" s="13"/>
      <c r="D704" s="56"/>
      <c r="E704" s="13"/>
      <c r="J704" s="16"/>
      <c r="W704" s="15"/>
      <c r="X704" s="16"/>
      <c r="Z704" s="172"/>
    </row>
    <row r="705" spans="1:26" s="11" customFormat="1" x14ac:dyDescent="0.2">
      <c r="A705" s="13"/>
      <c r="B705" s="13"/>
      <c r="C705" s="13"/>
      <c r="D705" s="56"/>
      <c r="E705" s="13"/>
      <c r="J705" s="16"/>
      <c r="W705" s="15"/>
      <c r="X705" s="16"/>
      <c r="Z705" s="172"/>
    </row>
    <row r="706" spans="1:26" s="11" customFormat="1" x14ac:dyDescent="0.2">
      <c r="A706" s="13"/>
      <c r="B706" s="13"/>
      <c r="C706" s="13"/>
      <c r="D706" s="56"/>
      <c r="E706" s="13"/>
      <c r="J706" s="16"/>
      <c r="W706" s="15"/>
      <c r="X706" s="16"/>
      <c r="Z706" s="172"/>
    </row>
    <row r="707" spans="1:26" s="11" customFormat="1" x14ac:dyDescent="0.2">
      <c r="A707" s="13"/>
      <c r="B707" s="13"/>
      <c r="C707" s="13"/>
      <c r="D707" s="56"/>
      <c r="E707" s="13"/>
      <c r="J707" s="16"/>
      <c r="W707" s="15"/>
      <c r="X707" s="16"/>
      <c r="Z707" s="172"/>
    </row>
    <row r="708" spans="1:26" s="11" customFormat="1" x14ac:dyDescent="0.2">
      <c r="A708" s="13"/>
      <c r="B708" s="13"/>
      <c r="C708" s="13"/>
      <c r="D708" s="56"/>
      <c r="E708" s="13"/>
      <c r="J708" s="16"/>
      <c r="W708" s="15"/>
      <c r="X708" s="16"/>
      <c r="Z708" s="172"/>
    </row>
    <row r="709" spans="1:26" s="11" customFormat="1" x14ac:dyDescent="0.2">
      <c r="A709" s="13"/>
      <c r="B709" s="13"/>
      <c r="C709" s="13"/>
      <c r="D709" s="56"/>
      <c r="E709" s="13"/>
      <c r="J709" s="16"/>
      <c r="W709" s="15"/>
      <c r="X709" s="16"/>
      <c r="Z709" s="172"/>
    </row>
    <row r="710" spans="1:26" s="11" customFormat="1" x14ac:dyDescent="0.2">
      <c r="A710" s="13"/>
      <c r="B710" s="13"/>
      <c r="C710" s="13"/>
      <c r="D710" s="56"/>
      <c r="E710" s="13"/>
      <c r="J710" s="16"/>
      <c r="W710" s="15"/>
      <c r="X710" s="16"/>
      <c r="Z710" s="172"/>
    </row>
    <row r="711" spans="1:26" s="11" customFormat="1" x14ac:dyDescent="0.2">
      <c r="A711" s="13"/>
      <c r="B711" s="13"/>
      <c r="C711" s="13"/>
      <c r="D711" s="56"/>
      <c r="E711" s="13"/>
      <c r="J711" s="16"/>
      <c r="W711" s="15"/>
      <c r="X711" s="16"/>
      <c r="Z711" s="172"/>
    </row>
    <row r="712" spans="1:26" s="11" customFormat="1" x14ac:dyDescent="0.2">
      <c r="A712" s="13"/>
      <c r="B712" s="13"/>
      <c r="C712" s="13"/>
      <c r="D712" s="56"/>
      <c r="E712" s="13"/>
      <c r="J712" s="16"/>
      <c r="W712" s="15"/>
      <c r="X712" s="16"/>
      <c r="Z712" s="172"/>
    </row>
    <row r="713" spans="1:26" s="11" customFormat="1" x14ac:dyDescent="0.2">
      <c r="A713" s="13"/>
      <c r="B713" s="13"/>
      <c r="C713" s="13"/>
      <c r="D713" s="56"/>
      <c r="E713" s="13"/>
      <c r="J713" s="16"/>
      <c r="W713" s="15"/>
      <c r="X713" s="16"/>
      <c r="Z713" s="172"/>
    </row>
    <row r="714" spans="1:26" s="11" customFormat="1" x14ac:dyDescent="0.2">
      <c r="A714" s="13"/>
      <c r="B714" s="13"/>
      <c r="C714" s="13"/>
      <c r="D714" s="56"/>
      <c r="E714" s="13"/>
      <c r="J714" s="16"/>
      <c r="W714" s="15"/>
      <c r="X714" s="16"/>
      <c r="Z714" s="172"/>
    </row>
    <row r="715" spans="1:26" s="11" customFormat="1" x14ac:dyDescent="0.2">
      <c r="A715" s="13"/>
      <c r="B715" s="13"/>
      <c r="C715" s="13"/>
      <c r="D715" s="56"/>
      <c r="E715" s="13"/>
      <c r="J715" s="16"/>
      <c r="W715" s="15"/>
      <c r="X715" s="16"/>
      <c r="Z715" s="172"/>
    </row>
    <row r="716" spans="1:26" s="11" customFormat="1" x14ac:dyDescent="0.2">
      <c r="A716" s="13"/>
      <c r="B716" s="13"/>
      <c r="C716" s="13"/>
      <c r="D716" s="56"/>
      <c r="E716" s="13"/>
      <c r="J716" s="16"/>
      <c r="W716" s="15"/>
      <c r="X716" s="16"/>
      <c r="Z716" s="172"/>
    </row>
    <row r="717" spans="1:26" s="11" customFormat="1" x14ac:dyDescent="0.2">
      <c r="A717" s="13"/>
      <c r="B717" s="13"/>
      <c r="C717" s="13"/>
      <c r="D717" s="56"/>
      <c r="E717" s="13"/>
      <c r="J717" s="16"/>
      <c r="W717" s="15"/>
      <c r="X717" s="16"/>
      <c r="Z717" s="172"/>
    </row>
    <row r="718" spans="1:26" s="11" customFormat="1" x14ac:dyDescent="0.2">
      <c r="A718" s="13"/>
      <c r="B718" s="13"/>
      <c r="C718" s="13"/>
      <c r="D718" s="56"/>
      <c r="E718" s="13"/>
      <c r="J718" s="16"/>
      <c r="W718" s="15"/>
      <c r="X718" s="16"/>
      <c r="Z718" s="172"/>
    </row>
    <row r="719" spans="1:26" s="11" customFormat="1" x14ac:dyDescent="0.2">
      <c r="A719" s="13"/>
      <c r="B719" s="13"/>
      <c r="C719" s="13"/>
      <c r="D719" s="56"/>
      <c r="E719" s="13"/>
      <c r="J719" s="16"/>
      <c r="W719" s="15"/>
      <c r="X719" s="16"/>
      <c r="Z719" s="172"/>
    </row>
    <row r="720" spans="1:26" s="11" customFormat="1" x14ac:dyDescent="0.2">
      <c r="A720" s="13"/>
      <c r="B720" s="13"/>
      <c r="C720" s="13"/>
      <c r="D720" s="56"/>
      <c r="E720" s="13"/>
      <c r="J720" s="16"/>
      <c r="W720" s="15"/>
      <c r="X720" s="16"/>
      <c r="Z720" s="172"/>
    </row>
    <row r="721" spans="1:26" s="11" customFormat="1" x14ac:dyDescent="0.2">
      <c r="A721" s="13"/>
      <c r="B721" s="13"/>
      <c r="C721" s="13"/>
      <c r="D721" s="56"/>
      <c r="E721" s="13"/>
      <c r="J721" s="16"/>
      <c r="W721" s="15"/>
      <c r="X721" s="16"/>
      <c r="Z721" s="172"/>
    </row>
    <row r="722" spans="1:26" s="11" customFormat="1" x14ac:dyDescent="0.2">
      <c r="A722" s="13"/>
      <c r="B722" s="13"/>
      <c r="C722" s="13"/>
      <c r="D722" s="56"/>
      <c r="E722" s="13"/>
      <c r="J722" s="16"/>
      <c r="W722" s="15"/>
      <c r="X722" s="16"/>
      <c r="Z722" s="172"/>
    </row>
    <row r="723" spans="1:26" s="11" customFormat="1" x14ac:dyDescent="0.2">
      <c r="A723" s="13"/>
      <c r="B723" s="13"/>
      <c r="C723" s="13"/>
      <c r="D723" s="56"/>
      <c r="E723" s="13"/>
      <c r="J723" s="16"/>
      <c r="W723" s="15"/>
      <c r="X723" s="16"/>
      <c r="Z723" s="172"/>
    </row>
    <row r="724" spans="1:26" s="11" customFormat="1" x14ac:dyDescent="0.2">
      <c r="A724" s="13"/>
      <c r="B724" s="13"/>
      <c r="C724" s="13"/>
      <c r="D724" s="56"/>
      <c r="E724" s="13"/>
      <c r="J724" s="16"/>
      <c r="W724" s="15"/>
      <c r="X724" s="16"/>
      <c r="Z724" s="172"/>
    </row>
    <row r="725" spans="1:26" s="11" customFormat="1" x14ac:dyDescent="0.2">
      <c r="A725" s="13"/>
      <c r="B725" s="13"/>
      <c r="C725" s="13"/>
      <c r="D725" s="56"/>
      <c r="E725" s="13"/>
      <c r="J725" s="16"/>
      <c r="W725" s="15"/>
      <c r="X725" s="16"/>
      <c r="Z725" s="172"/>
    </row>
    <row r="726" spans="1:26" s="11" customFormat="1" x14ac:dyDescent="0.2">
      <c r="A726" s="13"/>
      <c r="B726" s="13"/>
      <c r="C726" s="13"/>
      <c r="D726" s="56"/>
      <c r="E726" s="13"/>
      <c r="J726" s="16"/>
      <c r="W726" s="15"/>
      <c r="X726" s="16"/>
      <c r="Z726" s="172"/>
    </row>
    <row r="727" spans="1:26" s="11" customFormat="1" x14ac:dyDescent="0.2">
      <c r="A727" s="13"/>
      <c r="B727" s="13"/>
      <c r="C727" s="13"/>
      <c r="D727" s="56"/>
      <c r="E727" s="13"/>
      <c r="J727" s="16"/>
      <c r="W727" s="15"/>
      <c r="X727" s="16"/>
      <c r="Z727" s="172"/>
    </row>
    <row r="728" spans="1:26" s="11" customFormat="1" x14ac:dyDescent="0.2">
      <c r="A728" s="13"/>
      <c r="B728" s="13"/>
      <c r="C728" s="13"/>
      <c r="D728" s="56"/>
      <c r="E728" s="13"/>
      <c r="J728" s="16"/>
      <c r="W728" s="15"/>
      <c r="X728" s="16"/>
      <c r="Z728" s="172"/>
    </row>
    <row r="729" spans="1:26" s="11" customFormat="1" x14ac:dyDescent="0.2">
      <c r="A729" s="13"/>
      <c r="B729" s="13"/>
      <c r="C729" s="13"/>
      <c r="D729" s="56"/>
      <c r="E729" s="13"/>
      <c r="J729" s="16"/>
      <c r="W729" s="15"/>
      <c r="X729" s="16"/>
      <c r="Z729" s="172"/>
    </row>
    <row r="730" spans="1:26" s="11" customFormat="1" x14ac:dyDescent="0.2">
      <c r="A730" s="13"/>
      <c r="B730" s="13"/>
      <c r="C730" s="13"/>
      <c r="D730" s="56"/>
      <c r="E730" s="13"/>
      <c r="J730" s="16"/>
      <c r="W730" s="15"/>
      <c r="X730" s="16"/>
      <c r="Z730" s="172"/>
    </row>
    <row r="731" spans="1:26" s="11" customFormat="1" x14ac:dyDescent="0.2">
      <c r="A731" s="13"/>
      <c r="B731" s="13"/>
      <c r="C731" s="13"/>
      <c r="D731" s="56"/>
      <c r="E731" s="13"/>
      <c r="J731" s="16"/>
      <c r="W731" s="15"/>
      <c r="X731" s="16"/>
      <c r="Z731" s="172"/>
    </row>
    <row r="732" spans="1:26" s="11" customFormat="1" x14ac:dyDescent="0.2">
      <c r="A732" s="13"/>
      <c r="B732" s="13"/>
      <c r="C732" s="13"/>
      <c r="D732" s="56"/>
      <c r="E732" s="13"/>
      <c r="J732" s="16"/>
      <c r="W732" s="15"/>
      <c r="X732" s="16"/>
      <c r="Z732" s="172"/>
    </row>
    <row r="733" spans="1:26" s="11" customFormat="1" x14ac:dyDescent="0.2">
      <c r="A733" s="13"/>
      <c r="B733" s="13"/>
      <c r="C733" s="13"/>
      <c r="D733" s="56"/>
      <c r="E733" s="13"/>
      <c r="J733" s="16"/>
      <c r="W733" s="15"/>
      <c r="X733" s="16"/>
      <c r="Z733" s="172"/>
    </row>
    <row r="734" spans="1:26" s="11" customFormat="1" x14ac:dyDescent="0.2">
      <c r="A734" s="13"/>
      <c r="B734" s="13"/>
      <c r="C734" s="13"/>
      <c r="D734" s="56"/>
      <c r="E734" s="13"/>
      <c r="J734" s="16"/>
      <c r="W734" s="15"/>
      <c r="X734" s="16"/>
      <c r="Z734" s="172"/>
    </row>
    <row r="735" spans="1:26" s="11" customFormat="1" x14ac:dyDescent="0.2">
      <c r="A735" s="13"/>
      <c r="B735" s="13"/>
      <c r="C735" s="13"/>
      <c r="D735" s="56"/>
      <c r="E735" s="13"/>
      <c r="J735" s="16"/>
      <c r="W735" s="15"/>
      <c r="X735" s="16"/>
      <c r="Z735" s="172"/>
    </row>
    <row r="736" spans="1:26" s="11" customFormat="1" x14ac:dyDescent="0.2">
      <c r="A736" s="13"/>
      <c r="B736" s="13"/>
      <c r="C736" s="13"/>
      <c r="D736" s="56"/>
      <c r="E736" s="13"/>
      <c r="J736" s="16"/>
      <c r="W736" s="15"/>
      <c r="X736" s="16"/>
      <c r="Z736" s="172"/>
    </row>
    <row r="737" spans="1:26" s="11" customFormat="1" x14ac:dyDescent="0.2">
      <c r="A737" s="13"/>
      <c r="B737" s="13"/>
      <c r="C737" s="13"/>
      <c r="D737" s="56"/>
      <c r="E737" s="13"/>
      <c r="J737" s="16"/>
      <c r="W737" s="15"/>
      <c r="X737" s="16"/>
      <c r="Z737" s="172"/>
    </row>
    <row r="738" spans="1:26" s="11" customFormat="1" x14ac:dyDescent="0.2">
      <c r="A738" s="13"/>
      <c r="B738" s="13"/>
      <c r="C738" s="13"/>
      <c r="D738" s="56"/>
      <c r="E738" s="13"/>
      <c r="J738" s="16"/>
      <c r="W738" s="15"/>
      <c r="X738" s="16"/>
      <c r="Z738" s="172"/>
    </row>
    <row r="739" spans="1:26" s="11" customFormat="1" x14ac:dyDescent="0.2">
      <c r="A739" s="13"/>
      <c r="B739" s="13"/>
      <c r="C739" s="13"/>
      <c r="D739" s="56"/>
      <c r="E739" s="13"/>
      <c r="J739" s="16"/>
      <c r="W739" s="15"/>
      <c r="X739" s="16"/>
      <c r="Z739" s="172"/>
    </row>
    <row r="740" spans="1:26" s="11" customFormat="1" x14ac:dyDescent="0.2">
      <c r="A740" s="13"/>
      <c r="B740" s="13"/>
      <c r="C740" s="13"/>
      <c r="D740" s="56"/>
      <c r="E740" s="13"/>
      <c r="J740" s="16"/>
      <c r="W740" s="15"/>
      <c r="X740" s="16"/>
      <c r="Z740" s="172"/>
    </row>
    <row r="741" spans="1:26" s="11" customFormat="1" x14ac:dyDescent="0.2">
      <c r="A741" s="13"/>
      <c r="B741" s="13"/>
      <c r="C741" s="13"/>
      <c r="D741" s="56"/>
      <c r="E741" s="13"/>
      <c r="J741" s="16"/>
      <c r="W741" s="15"/>
      <c r="X741" s="16"/>
      <c r="Z741" s="172"/>
    </row>
    <row r="742" spans="1:26" s="11" customFormat="1" x14ac:dyDescent="0.2">
      <c r="A742" s="13"/>
      <c r="B742" s="13"/>
      <c r="C742" s="13"/>
      <c r="D742" s="56"/>
      <c r="E742" s="13"/>
      <c r="J742" s="16"/>
      <c r="W742" s="15"/>
      <c r="X742" s="16"/>
      <c r="Z742" s="172"/>
    </row>
    <row r="743" spans="1:26" s="11" customFormat="1" x14ac:dyDescent="0.2">
      <c r="A743" s="13"/>
      <c r="B743" s="13"/>
      <c r="C743" s="13"/>
      <c r="D743" s="56"/>
      <c r="E743" s="13"/>
      <c r="J743" s="16"/>
      <c r="W743" s="15"/>
      <c r="X743" s="16"/>
      <c r="Z743" s="172"/>
    </row>
    <row r="744" spans="1:26" s="11" customFormat="1" x14ac:dyDescent="0.2">
      <c r="A744" s="13"/>
      <c r="B744" s="13"/>
      <c r="C744" s="13"/>
      <c r="D744" s="56"/>
      <c r="E744" s="13"/>
      <c r="J744" s="16"/>
      <c r="W744" s="15"/>
      <c r="X744" s="16"/>
      <c r="Z744" s="172"/>
    </row>
    <row r="745" spans="1:26" s="11" customFormat="1" x14ac:dyDescent="0.2">
      <c r="A745" s="13"/>
      <c r="B745" s="13"/>
      <c r="C745" s="13"/>
      <c r="D745" s="56"/>
      <c r="E745" s="13"/>
      <c r="J745" s="16"/>
      <c r="W745" s="15"/>
      <c r="X745" s="16"/>
      <c r="Z745" s="172"/>
    </row>
    <row r="746" spans="1:26" s="11" customFormat="1" x14ac:dyDescent="0.2">
      <c r="A746" s="13"/>
      <c r="B746" s="13"/>
      <c r="C746" s="13"/>
      <c r="D746" s="56"/>
      <c r="E746" s="13"/>
      <c r="J746" s="16"/>
      <c r="W746" s="15"/>
      <c r="X746" s="16"/>
      <c r="Z746" s="172"/>
    </row>
    <row r="747" spans="1:26" s="11" customFormat="1" x14ac:dyDescent="0.2">
      <c r="A747" s="13"/>
      <c r="B747" s="13"/>
      <c r="C747" s="13"/>
      <c r="D747" s="56"/>
      <c r="E747" s="13"/>
      <c r="J747" s="16"/>
      <c r="W747" s="15"/>
      <c r="X747" s="16"/>
      <c r="Z747" s="172"/>
    </row>
    <row r="748" spans="1:26" s="11" customFormat="1" x14ac:dyDescent="0.2">
      <c r="A748" s="13"/>
      <c r="B748" s="13"/>
      <c r="C748" s="13"/>
      <c r="D748" s="56"/>
      <c r="E748" s="13"/>
      <c r="J748" s="16"/>
      <c r="W748" s="15"/>
      <c r="X748" s="16"/>
      <c r="Z748" s="172"/>
    </row>
    <row r="749" spans="1:26" s="11" customFormat="1" x14ac:dyDescent="0.2">
      <c r="A749" s="13"/>
      <c r="B749" s="13"/>
      <c r="C749" s="13"/>
      <c r="D749" s="56"/>
      <c r="E749" s="13"/>
      <c r="J749" s="16"/>
      <c r="W749" s="15"/>
      <c r="X749" s="16"/>
      <c r="Z749" s="172"/>
    </row>
    <row r="750" spans="1:26" s="11" customFormat="1" x14ac:dyDescent="0.2">
      <c r="A750" s="13"/>
      <c r="B750" s="13"/>
      <c r="C750" s="13"/>
      <c r="D750" s="56"/>
      <c r="E750" s="13"/>
      <c r="J750" s="16"/>
      <c r="W750" s="15"/>
      <c r="X750" s="16"/>
      <c r="Z750" s="172"/>
    </row>
    <row r="751" spans="1:26" s="11" customFormat="1" x14ac:dyDescent="0.2">
      <c r="A751" s="13"/>
      <c r="B751" s="13"/>
      <c r="C751" s="13"/>
      <c r="D751" s="56"/>
      <c r="E751" s="13"/>
      <c r="J751" s="16"/>
      <c r="W751" s="15"/>
      <c r="X751" s="16"/>
      <c r="Z751" s="172"/>
    </row>
    <row r="752" spans="1:26" s="11" customFormat="1" x14ac:dyDescent="0.2">
      <c r="A752" s="13"/>
      <c r="B752" s="13"/>
      <c r="C752" s="13"/>
      <c r="D752" s="56"/>
      <c r="E752" s="13"/>
      <c r="J752" s="16"/>
      <c r="W752" s="15"/>
      <c r="X752" s="16"/>
      <c r="Z752" s="172"/>
    </row>
    <row r="753" spans="1:26" s="11" customFormat="1" x14ac:dyDescent="0.2">
      <c r="A753" s="13"/>
      <c r="B753" s="13"/>
      <c r="C753" s="13"/>
      <c r="D753" s="56"/>
      <c r="E753" s="13"/>
      <c r="J753" s="16"/>
      <c r="W753" s="15"/>
      <c r="X753" s="16"/>
      <c r="Z753" s="172"/>
    </row>
    <row r="754" spans="1:26" s="11" customFormat="1" x14ac:dyDescent="0.2">
      <c r="A754" s="13"/>
      <c r="B754" s="13"/>
      <c r="C754" s="13"/>
      <c r="D754" s="56"/>
      <c r="E754" s="13"/>
      <c r="J754" s="16"/>
      <c r="W754" s="15"/>
      <c r="X754" s="16"/>
      <c r="Z754" s="172"/>
    </row>
    <row r="755" spans="1:26" s="11" customFormat="1" x14ac:dyDescent="0.2">
      <c r="A755" s="13"/>
      <c r="B755" s="13"/>
      <c r="C755" s="13"/>
      <c r="D755" s="56"/>
      <c r="E755" s="13"/>
      <c r="J755" s="16"/>
      <c r="W755" s="15"/>
      <c r="X755" s="16"/>
      <c r="Z755" s="172"/>
    </row>
    <row r="756" spans="1:26" s="11" customFormat="1" x14ac:dyDescent="0.2">
      <c r="A756" s="13"/>
      <c r="B756" s="13"/>
      <c r="C756" s="13"/>
      <c r="D756" s="56"/>
      <c r="E756" s="13"/>
      <c r="J756" s="16"/>
      <c r="W756" s="15"/>
      <c r="X756" s="16"/>
      <c r="Z756" s="172"/>
    </row>
    <row r="757" spans="1:26" s="11" customFormat="1" x14ac:dyDescent="0.2">
      <c r="A757" s="13"/>
      <c r="B757" s="13"/>
      <c r="C757" s="13"/>
      <c r="D757" s="56"/>
      <c r="E757" s="13"/>
      <c r="J757" s="16"/>
      <c r="W757" s="15"/>
      <c r="X757" s="16"/>
      <c r="Z757" s="172"/>
    </row>
    <row r="758" spans="1:26" s="11" customFormat="1" x14ac:dyDescent="0.2">
      <c r="A758" s="13"/>
      <c r="B758" s="13"/>
      <c r="C758" s="13"/>
      <c r="D758" s="56"/>
      <c r="E758" s="13"/>
      <c r="J758" s="16"/>
      <c r="W758" s="15"/>
      <c r="X758" s="16"/>
      <c r="Z758" s="172"/>
    </row>
    <row r="759" spans="1:26" s="11" customFormat="1" x14ac:dyDescent="0.2">
      <c r="A759" s="13"/>
      <c r="B759" s="13"/>
      <c r="C759" s="13"/>
      <c r="D759" s="56"/>
      <c r="E759" s="13"/>
      <c r="J759" s="16"/>
      <c r="W759" s="15"/>
      <c r="X759" s="16"/>
      <c r="Z759" s="172"/>
    </row>
    <row r="760" spans="1:26" s="11" customFormat="1" x14ac:dyDescent="0.2">
      <c r="A760" s="13"/>
      <c r="B760" s="13"/>
      <c r="C760" s="13"/>
      <c r="D760" s="56"/>
      <c r="E760" s="13"/>
      <c r="J760" s="16"/>
      <c r="W760" s="15"/>
      <c r="X760" s="16"/>
      <c r="Z760" s="172"/>
    </row>
    <row r="761" spans="1:26" s="11" customFormat="1" x14ac:dyDescent="0.2">
      <c r="A761" s="13"/>
      <c r="B761" s="13"/>
      <c r="C761" s="13"/>
      <c r="D761" s="56"/>
      <c r="E761" s="13"/>
      <c r="J761" s="16"/>
      <c r="W761" s="15"/>
      <c r="X761" s="16"/>
      <c r="Z761" s="172"/>
    </row>
    <row r="762" spans="1:26" s="11" customFormat="1" x14ac:dyDescent="0.2">
      <c r="A762" s="13"/>
      <c r="B762" s="13"/>
      <c r="C762" s="13"/>
      <c r="D762" s="56"/>
      <c r="E762" s="13"/>
      <c r="J762" s="16"/>
      <c r="W762" s="15"/>
      <c r="X762" s="16"/>
      <c r="Z762" s="172"/>
    </row>
    <row r="763" spans="1:26" s="11" customFormat="1" x14ac:dyDescent="0.2">
      <c r="A763" s="13"/>
      <c r="B763" s="13"/>
      <c r="C763" s="13"/>
      <c r="D763" s="56"/>
      <c r="E763" s="13"/>
      <c r="J763" s="16"/>
      <c r="W763" s="15"/>
      <c r="X763" s="16"/>
      <c r="Z763" s="172"/>
    </row>
    <row r="764" spans="1:26" s="11" customFormat="1" x14ac:dyDescent="0.2">
      <c r="A764" s="13"/>
      <c r="B764" s="13"/>
      <c r="C764" s="13"/>
      <c r="D764" s="56"/>
      <c r="E764" s="13"/>
      <c r="J764" s="16"/>
      <c r="W764" s="15"/>
      <c r="X764" s="16"/>
      <c r="Z764" s="172"/>
    </row>
    <row r="765" spans="1:26" s="11" customFormat="1" x14ac:dyDescent="0.2">
      <c r="A765" s="13"/>
      <c r="B765" s="13"/>
      <c r="C765" s="13"/>
      <c r="D765" s="56"/>
      <c r="E765" s="13"/>
      <c r="J765" s="16"/>
      <c r="W765" s="15"/>
      <c r="X765" s="16"/>
      <c r="Z765" s="172"/>
    </row>
    <row r="766" spans="1:26" s="11" customFormat="1" x14ac:dyDescent="0.2">
      <c r="A766" s="13"/>
      <c r="B766" s="13"/>
      <c r="C766" s="13"/>
      <c r="D766" s="56"/>
      <c r="E766" s="13"/>
      <c r="J766" s="16"/>
      <c r="W766" s="15"/>
      <c r="X766" s="16"/>
      <c r="Z766" s="172"/>
    </row>
    <row r="767" spans="1:26" s="11" customFormat="1" x14ac:dyDescent="0.2">
      <c r="A767" s="13"/>
      <c r="B767" s="13"/>
      <c r="C767" s="13"/>
      <c r="D767" s="56"/>
      <c r="E767" s="13"/>
      <c r="J767" s="16"/>
      <c r="W767" s="15"/>
      <c r="X767" s="16"/>
      <c r="Z767" s="172"/>
    </row>
    <row r="768" spans="1:26" s="11" customFormat="1" x14ac:dyDescent="0.2">
      <c r="A768" s="13"/>
      <c r="B768" s="13"/>
      <c r="C768" s="13"/>
      <c r="D768" s="56"/>
      <c r="E768" s="13"/>
      <c r="J768" s="16"/>
      <c r="W768" s="15"/>
      <c r="X768" s="16"/>
      <c r="Z768" s="172"/>
    </row>
    <row r="769" spans="1:26" s="11" customFormat="1" x14ac:dyDescent="0.2">
      <c r="A769" s="13"/>
      <c r="B769" s="13"/>
      <c r="C769" s="13"/>
      <c r="D769" s="56"/>
      <c r="E769" s="13"/>
      <c r="J769" s="16"/>
      <c r="W769" s="15"/>
      <c r="X769" s="16"/>
      <c r="Z769" s="172"/>
    </row>
    <row r="770" spans="1:26" s="11" customFormat="1" x14ac:dyDescent="0.2">
      <c r="A770" s="13"/>
      <c r="B770" s="13"/>
      <c r="C770" s="13"/>
      <c r="D770" s="56"/>
      <c r="E770" s="13"/>
      <c r="J770" s="16"/>
      <c r="W770" s="15"/>
      <c r="X770" s="16"/>
      <c r="Z770" s="172"/>
    </row>
    <row r="771" spans="1:26" s="11" customFormat="1" x14ac:dyDescent="0.2">
      <c r="A771" s="13"/>
      <c r="B771" s="13"/>
      <c r="C771" s="13"/>
      <c r="D771" s="56"/>
      <c r="E771" s="13"/>
      <c r="J771" s="16"/>
      <c r="W771" s="15"/>
      <c r="X771" s="16"/>
      <c r="Z771" s="172"/>
    </row>
    <row r="772" spans="1:26" s="11" customFormat="1" x14ac:dyDescent="0.2">
      <c r="A772" s="13"/>
      <c r="B772" s="13"/>
      <c r="C772" s="13"/>
      <c r="D772" s="56"/>
      <c r="E772" s="13"/>
      <c r="J772" s="16"/>
      <c r="W772" s="15"/>
      <c r="X772" s="16"/>
      <c r="Z772" s="172"/>
    </row>
    <row r="773" spans="1:26" s="11" customFormat="1" x14ac:dyDescent="0.2">
      <c r="A773" s="13"/>
      <c r="B773" s="13"/>
      <c r="C773" s="13"/>
      <c r="D773" s="56"/>
      <c r="E773" s="13"/>
      <c r="J773" s="16"/>
      <c r="W773" s="15"/>
      <c r="X773" s="16"/>
      <c r="Z773" s="172"/>
    </row>
    <row r="774" spans="1:26" s="11" customFormat="1" x14ac:dyDescent="0.2">
      <c r="A774" s="13"/>
      <c r="B774" s="13"/>
      <c r="C774" s="13"/>
      <c r="D774" s="56"/>
      <c r="E774" s="13"/>
      <c r="J774" s="16"/>
      <c r="W774" s="15"/>
      <c r="X774" s="16"/>
      <c r="Z774" s="172"/>
    </row>
    <row r="775" spans="1:26" s="11" customFormat="1" x14ac:dyDescent="0.2">
      <c r="A775" s="13"/>
      <c r="B775" s="13"/>
      <c r="C775" s="13"/>
      <c r="D775" s="56"/>
      <c r="E775" s="13"/>
      <c r="J775" s="16"/>
      <c r="W775" s="15"/>
      <c r="X775" s="16"/>
      <c r="Z775" s="172"/>
    </row>
    <row r="776" spans="1:26" s="11" customFormat="1" x14ac:dyDescent="0.2">
      <c r="A776" s="13"/>
      <c r="B776" s="13"/>
      <c r="C776" s="13"/>
      <c r="D776" s="56"/>
      <c r="E776" s="13"/>
      <c r="J776" s="16"/>
      <c r="W776" s="15"/>
      <c r="X776" s="16"/>
      <c r="Z776" s="172"/>
    </row>
    <row r="777" spans="1:26" s="11" customFormat="1" x14ac:dyDescent="0.2">
      <c r="A777" s="13"/>
      <c r="B777" s="13"/>
      <c r="C777" s="13"/>
      <c r="D777" s="56"/>
      <c r="E777" s="13"/>
      <c r="J777" s="16"/>
      <c r="W777" s="15"/>
      <c r="X777" s="16"/>
      <c r="Z777" s="172"/>
    </row>
    <row r="778" spans="1:26" s="11" customFormat="1" x14ac:dyDescent="0.2">
      <c r="A778" s="13"/>
      <c r="B778" s="13"/>
      <c r="C778" s="13"/>
      <c r="D778" s="56"/>
      <c r="E778" s="13"/>
      <c r="J778" s="16"/>
      <c r="W778" s="15"/>
      <c r="X778" s="16"/>
      <c r="Z778" s="172"/>
    </row>
    <row r="779" spans="1:26" s="11" customFormat="1" x14ac:dyDescent="0.2">
      <c r="A779" s="13"/>
      <c r="B779" s="13"/>
      <c r="C779" s="13"/>
      <c r="D779" s="56"/>
      <c r="E779" s="13"/>
      <c r="J779" s="16"/>
      <c r="W779" s="15"/>
      <c r="X779" s="16"/>
      <c r="Z779" s="172"/>
    </row>
    <row r="780" spans="1:26" s="11" customFormat="1" x14ac:dyDescent="0.2">
      <c r="A780" s="13"/>
      <c r="B780" s="13"/>
      <c r="C780" s="13"/>
      <c r="D780" s="56"/>
      <c r="E780" s="13"/>
      <c r="J780" s="16"/>
      <c r="W780" s="15"/>
      <c r="X780" s="16"/>
      <c r="Z780" s="172"/>
    </row>
    <row r="781" spans="1:26" s="11" customFormat="1" x14ac:dyDescent="0.2">
      <c r="A781" s="13"/>
      <c r="B781" s="13"/>
      <c r="C781" s="13"/>
      <c r="D781" s="56"/>
      <c r="E781" s="13"/>
      <c r="J781" s="16"/>
      <c r="W781" s="15"/>
      <c r="X781" s="16"/>
      <c r="Z781" s="172"/>
    </row>
    <row r="782" spans="1:26" s="11" customFormat="1" x14ac:dyDescent="0.2">
      <c r="A782" s="13"/>
      <c r="B782" s="13"/>
      <c r="C782" s="13"/>
      <c r="D782" s="56"/>
      <c r="E782" s="13"/>
      <c r="J782" s="16"/>
      <c r="W782" s="15"/>
      <c r="X782" s="16"/>
      <c r="Z782" s="172"/>
    </row>
    <row r="783" spans="1:26" s="11" customFormat="1" x14ac:dyDescent="0.2">
      <c r="A783" s="13"/>
      <c r="B783" s="13"/>
      <c r="C783" s="13"/>
      <c r="D783" s="56"/>
      <c r="E783" s="13"/>
      <c r="J783" s="16"/>
      <c r="W783" s="15"/>
      <c r="X783" s="16"/>
      <c r="Z783" s="172"/>
    </row>
    <row r="784" spans="1:26" s="11" customFormat="1" x14ac:dyDescent="0.2">
      <c r="A784" s="13"/>
      <c r="B784" s="13"/>
      <c r="C784" s="13"/>
      <c r="D784" s="56"/>
      <c r="E784" s="13"/>
      <c r="J784" s="16"/>
      <c r="W784" s="15"/>
      <c r="X784" s="16"/>
      <c r="Z784" s="172"/>
    </row>
    <row r="785" spans="1:26" s="11" customFormat="1" x14ac:dyDescent="0.2">
      <c r="A785" s="13"/>
      <c r="B785" s="13"/>
      <c r="C785" s="13"/>
      <c r="D785" s="56"/>
      <c r="E785" s="13"/>
      <c r="J785" s="16"/>
      <c r="W785" s="15"/>
      <c r="X785" s="16"/>
      <c r="Z785" s="172"/>
    </row>
    <row r="786" spans="1:26" s="11" customFormat="1" x14ac:dyDescent="0.2">
      <c r="A786" s="13"/>
      <c r="B786" s="13"/>
      <c r="C786" s="13"/>
      <c r="D786" s="56"/>
      <c r="E786" s="13"/>
      <c r="J786" s="16"/>
      <c r="W786" s="15"/>
      <c r="X786" s="16"/>
      <c r="Z786" s="172"/>
    </row>
    <row r="787" spans="1:26" s="11" customFormat="1" x14ac:dyDescent="0.2">
      <c r="A787" s="13"/>
      <c r="B787" s="13"/>
      <c r="C787" s="13"/>
      <c r="D787" s="56"/>
      <c r="E787" s="13"/>
      <c r="J787" s="16"/>
      <c r="W787" s="15"/>
      <c r="X787" s="16"/>
      <c r="Z787" s="172"/>
    </row>
    <row r="788" spans="1:26" s="11" customFormat="1" x14ac:dyDescent="0.2">
      <c r="A788" s="13"/>
      <c r="B788" s="13"/>
      <c r="C788" s="13"/>
      <c r="D788" s="56"/>
      <c r="E788" s="13"/>
      <c r="J788" s="16"/>
      <c r="W788" s="15"/>
      <c r="X788" s="16"/>
      <c r="Z788" s="172"/>
    </row>
    <row r="789" spans="1:26" s="11" customFormat="1" x14ac:dyDescent="0.2">
      <c r="A789" s="13"/>
      <c r="B789" s="13"/>
      <c r="C789" s="13"/>
      <c r="D789" s="56"/>
      <c r="E789" s="13"/>
      <c r="J789" s="16"/>
      <c r="W789" s="15"/>
      <c r="X789" s="16"/>
      <c r="Z789" s="172"/>
    </row>
    <row r="790" spans="1:26" s="11" customFormat="1" x14ac:dyDescent="0.2">
      <c r="A790" s="13"/>
      <c r="B790" s="13"/>
      <c r="C790" s="13"/>
      <c r="D790" s="56"/>
      <c r="E790" s="13"/>
      <c r="J790" s="16"/>
      <c r="W790" s="15"/>
      <c r="X790" s="16"/>
      <c r="Z790" s="172"/>
    </row>
    <row r="791" spans="1:26" s="11" customFormat="1" x14ac:dyDescent="0.2">
      <c r="A791" s="13"/>
      <c r="B791" s="13"/>
      <c r="C791" s="13"/>
      <c r="D791" s="56"/>
      <c r="E791" s="13"/>
      <c r="J791" s="16"/>
      <c r="W791" s="15"/>
      <c r="X791" s="16"/>
      <c r="Z791" s="172"/>
    </row>
    <row r="792" spans="1:26" s="11" customFormat="1" x14ac:dyDescent="0.2">
      <c r="A792" s="13"/>
      <c r="B792" s="13"/>
      <c r="C792" s="13"/>
      <c r="D792" s="56"/>
      <c r="E792" s="13"/>
      <c r="J792" s="16"/>
      <c r="W792" s="15"/>
      <c r="X792" s="16"/>
      <c r="Z792" s="172"/>
    </row>
    <row r="793" spans="1:26" s="11" customFormat="1" x14ac:dyDescent="0.2">
      <c r="A793" s="13"/>
      <c r="B793" s="13"/>
      <c r="C793" s="13"/>
      <c r="D793" s="56"/>
      <c r="E793" s="13"/>
      <c r="J793" s="16"/>
      <c r="W793" s="15"/>
      <c r="X793" s="16"/>
      <c r="Z793" s="172"/>
    </row>
    <row r="794" spans="1:26" s="11" customFormat="1" x14ac:dyDescent="0.2">
      <c r="A794" s="13"/>
      <c r="B794" s="13"/>
      <c r="C794" s="13"/>
      <c r="D794" s="56"/>
      <c r="E794" s="13"/>
      <c r="J794" s="16"/>
      <c r="W794" s="15"/>
      <c r="X794" s="16"/>
      <c r="Z794" s="172"/>
    </row>
    <row r="795" spans="1:26" s="11" customFormat="1" x14ac:dyDescent="0.2">
      <c r="A795" s="13"/>
      <c r="B795" s="13"/>
      <c r="C795" s="13"/>
      <c r="D795" s="56"/>
      <c r="E795" s="13"/>
      <c r="J795" s="16"/>
      <c r="W795" s="15"/>
      <c r="X795" s="16"/>
      <c r="Z795" s="172"/>
    </row>
    <row r="796" spans="1:26" s="11" customFormat="1" x14ac:dyDescent="0.2">
      <c r="A796" s="13"/>
      <c r="B796" s="13"/>
      <c r="C796" s="13"/>
      <c r="D796" s="56"/>
      <c r="E796" s="13"/>
      <c r="J796" s="16"/>
      <c r="W796" s="15"/>
      <c r="X796" s="16"/>
      <c r="Z796" s="172"/>
    </row>
    <row r="797" spans="1:26" s="11" customFormat="1" x14ac:dyDescent="0.2">
      <c r="A797" s="13"/>
      <c r="B797" s="13"/>
      <c r="C797" s="13"/>
      <c r="D797" s="56"/>
      <c r="E797" s="13"/>
      <c r="J797" s="16"/>
      <c r="W797" s="15"/>
      <c r="X797" s="16"/>
      <c r="Z797" s="172"/>
    </row>
    <row r="798" spans="1:26" s="11" customFormat="1" x14ac:dyDescent="0.2">
      <c r="A798" s="13"/>
      <c r="B798" s="13"/>
      <c r="C798" s="13"/>
      <c r="D798" s="56"/>
      <c r="E798" s="13"/>
      <c r="J798" s="16"/>
      <c r="W798" s="15"/>
      <c r="X798" s="16"/>
      <c r="Z798" s="172"/>
    </row>
    <row r="799" spans="1:26" s="11" customFormat="1" x14ac:dyDescent="0.2">
      <c r="A799" s="13"/>
      <c r="B799" s="13"/>
      <c r="C799" s="13"/>
      <c r="D799" s="56"/>
      <c r="E799" s="13"/>
      <c r="J799" s="16"/>
      <c r="W799" s="15"/>
      <c r="X799" s="16"/>
      <c r="Z799" s="172"/>
    </row>
    <row r="800" spans="1:26" s="11" customFormat="1" x14ac:dyDescent="0.2">
      <c r="A800" s="13"/>
      <c r="B800" s="13"/>
      <c r="C800" s="13"/>
      <c r="D800" s="56"/>
      <c r="E800" s="13"/>
      <c r="J800" s="16"/>
      <c r="W800" s="15"/>
      <c r="X800" s="16"/>
      <c r="Z800" s="172"/>
    </row>
    <row r="801" spans="1:26" s="11" customFormat="1" x14ac:dyDescent="0.2">
      <c r="A801" s="13"/>
      <c r="B801" s="13"/>
      <c r="C801" s="13"/>
      <c r="D801" s="56"/>
      <c r="E801" s="13"/>
      <c r="J801" s="16"/>
      <c r="W801" s="15"/>
      <c r="X801" s="16"/>
      <c r="Z801" s="172"/>
    </row>
    <row r="802" spans="1:26" s="11" customFormat="1" x14ac:dyDescent="0.2">
      <c r="A802" s="13"/>
      <c r="B802" s="13"/>
      <c r="C802" s="13"/>
      <c r="D802" s="56"/>
      <c r="E802" s="13"/>
      <c r="J802" s="16"/>
      <c r="W802" s="15"/>
      <c r="X802" s="16"/>
      <c r="Z802" s="172"/>
    </row>
    <row r="803" spans="1:26" s="11" customFormat="1" x14ac:dyDescent="0.2">
      <c r="A803" s="13"/>
      <c r="B803" s="13"/>
      <c r="C803" s="13"/>
      <c r="D803" s="56"/>
      <c r="E803" s="13"/>
      <c r="J803" s="16"/>
      <c r="W803" s="15"/>
      <c r="X803" s="16"/>
      <c r="Z803" s="172"/>
    </row>
    <row r="804" spans="1:26" s="11" customFormat="1" x14ac:dyDescent="0.2">
      <c r="A804" s="13"/>
      <c r="B804" s="13"/>
      <c r="C804" s="13"/>
      <c r="D804" s="56"/>
      <c r="E804" s="13"/>
      <c r="J804" s="16"/>
      <c r="W804" s="15"/>
      <c r="X804" s="16"/>
      <c r="Z804" s="172"/>
    </row>
    <row r="805" spans="1:26" s="11" customFormat="1" x14ac:dyDescent="0.2">
      <c r="A805" s="13"/>
      <c r="B805" s="13"/>
      <c r="C805" s="13"/>
      <c r="D805" s="56"/>
      <c r="E805" s="13"/>
      <c r="J805" s="16"/>
      <c r="W805" s="15"/>
      <c r="X805" s="16"/>
      <c r="Z805" s="172"/>
    </row>
    <row r="806" spans="1:26" s="11" customFormat="1" x14ac:dyDescent="0.2">
      <c r="A806" s="13"/>
      <c r="B806" s="13"/>
      <c r="C806" s="13"/>
      <c r="D806" s="56"/>
      <c r="E806" s="13"/>
      <c r="J806" s="16"/>
      <c r="W806" s="15"/>
      <c r="X806" s="16"/>
      <c r="Z806" s="172"/>
    </row>
    <row r="807" spans="1:26" s="11" customFormat="1" x14ac:dyDescent="0.2">
      <c r="A807" s="13"/>
      <c r="B807" s="13"/>
      <c r="C807" s="13"/>
      <c r="D807" s="56"/>
      <c r="E807" s="13"/>
      <c r="J807" s="16"/>
      <c r="W807" s="15"/>
      <c r="X807" s="16"/>
      <c r="Z807" s="172"/>
    </row>
    <row r="808" spans="1:26" s="11" customFormat="1" x14ac:dyDescent="0.2">
      <c r="A808" s="13"/>
      <c r="B808" s="13"/>
      <c r="C808" s="13"/>
      <c r="D808" s="56"/>
      <c r="E808" s="13"/>
      <c r="J808" s="16"/>
      <c r="W808" s="15"/>
      <c r="X808" s="16"/>
      <c r="Z808" s="172"/>
    </row>
    <row r="809" spans="1:26" s="11" customFormat="1" x14ac:dyDescent="0.2">
      <c r="A809" s="13"/>
      <c r="B809" s="13"/>
      <c r="C809" s="13"/>
      <c r="D809" s="56"/>
      <c r="E809" s="13"/>
      <c r="J809" s="16"/>
      <c r="W809" s="15"/>
      <c r="X809" s="16"/>
      <c r="Z809" s="172"/>
    </row>
    <row r="810" spans="1:26" s="11" customFormat="1" x14ac:dyDescent="0.2">
      <c r="A810" s="13"/>
      <c r="B810" s="13"/>
      <c r="C810" s="13"/>
      <c r="D810" s="56"/>
      <c r="E810" s="13"/>
      <c r="J810" s="16"/>
      <c r="W810" s="15"/>
      <c r="X810" s="16"/>
      <c r="Z810" s="172"/>
    </row>
    <row r="811" spans="1:26" s="11" customFormat="1" x14ac:dyDescent="0.2">
      <c r="A811" s="13"/>
      <c r="B811" s="13"/>
      <c r="C811" s="13"/>
      <c r="D811" s="56"/>
      <c r="E811" s="13"/>
      <c r="J811" s="16"/>
      <c r="W811" s="15"/>
      <c r="X811" s="16"/>
      <c r="Z811" s="172"/>
    </row>
    <row r="812" spans="1:26" s="11" customFormat="1" x14ac:dyDescent="0.2">
      <c r="A812" s="13"/>
      <c r="B812" s="13"/>
      <c r="C812" s="13"/>
      <c r="D812" s="56"/>
      <c r="E812" s="13"/>
      <c r="J812" s="16"/>
      <c r="W812" s="15"/>
      <c r="X812" s="16"/>
      <c r="Z812" s="172"/>
    </row>
    <row r="813" spans="1:26" s="11" customFormat="1" x14ac:dyDescent="0.2">
      <c r="A813" s="13"/>
      <c r="B813" s="13"/>
      <c r="C813" s="13"/>
      <c r="D813" s="56"/>
      <c r="E813" s="13"/>
      <c r="J813" s="16"/>
      <c r="W813" s="15"/>
      <c r="X813" s="16"/>
      <c r="Z813" s="172"/>
    </row>
    <row r="814" spans="1:26" s="11" customFormat="1" x14ac:dyDescent="0.2">
      <c r="A814" s="13"/>
      <c r="B814" s="13"/>
      <c r="C814" s="13"/>
      <c r="D814" s="56"/>
      <c r="E814" s="13"/>
      <c r="J814" s="16"/>
      <c r="W814" s="15"/>
      <c r="X814" s="16"/>
      <c r="Z814" s="172"/>
    </row>
    <row r="815" spans="1:26" s="11" customFormat="1" x14ac:dyDescent="0.2">
      <c r="A815" s="13"/>
      <c r="B815" s="13"/>
      <c r="C815" s="13"/>
      <c r="D815" s="56"/>
      <c r="E815" s="13"/>
      <c r="J815" s="16"/>
      <c r="W815" s="15"/>
      <c r="X815" s="16"/>
      <c r="Z815" s="172"/>
    </row>
    <row r="816" spans="1:26" s="11" customFormat="1" x14ac:dyDescent="0.2">
      <c r="A816" s="13"/>
      <c r="B816" s="13"/>
      <c r="C816" s="13"/>
      <c r="D816" s="56"/>
      <c r="E816" s="13"/>
      <c r="J816" s="16"/>
      <c r="W816" s="15"/>
      <c r="X816" s="16"/>
      <c r="Z816" s="172"/>
    </row>
    <row r="817" spans="1:26" s="11" customFormat="1" x14ac:dyDescent="0.2">
      <c r="A817" s="13"/>
      <c r="B817" s="13"/>
      <c r="C817" s="13"/>
      <c r="D817" s="56"/>
      <c r="E817" s="13"/>
      <c r="J817" s="16"/>
      <c r="W817" s="15"/>
      <c r="X817" s="16"/>
      <c r="Z817" s="172"/>
    </row>
    <row r="818" spans="1:26" s="11" customFormat="1" x14ac:dyDescent="0.2">
      <c r="A818" s="13"/>
      <c r="B818" s="13"/>
      <c r="C818" s="13"/>
      <c r="D818" s="56"/>
      <c r="E818" s="13"/>
      <c r="J818" s="16"/>
      <c r="W818" s="15"/>
      <c r="X818" s="16"/>
      <c r="Z818" s="172"/>
    </row>
    <row r="819" spans="1:26" s="11" customFormat="1" x14ac:dyDescent="0.2">
      <c r="A819" s="13"/>
      <c r="B819" s="13"/>
      <c r="C819" s="13"/>
      <c r="D819" s="56"/>
      <c r="E819" s="13"/>
      <c r="J819" s="16"/>
      <c r="W819" s="15"/>
      <c r="X819" s="16"/>
      <c r="Z819" s="172"/>
    </row>
    <row r="820" spans="1:26" s="11" customFormat="1" x14ac:dyDescent="0.2">
      <c r="A820" s="13"/>
      <c r="B820" s="13"/>
      <c r="C820" s="13"/>
      <c r="D820" s="56"/>
      <c r="E820" s="13"/>
      <c r="J820" s="16"/>
      <c r="W820" s="15"/>
      <c r="X820" s="16"/>
      <c r="Z820" s="172"/>
    </row>
    <row r="821" spans="1:26" s="11" customFormat="1" x14ac:dyDescent="0.2">
      <c r="A821" s="13"/>
      <c r="B821" s="13"/>
      <c r="C821" s="13"/>
      <c r="D821" s="56"/>
      <c r="E821" s="13"/>
      <c r="J821" s="16"/>
      <c r="W821" s="15"/>
      <c r="X821" s="16"/>
      <c r="Z821" s="172"/>
    </row>
    <row r="822" spans="1:26" s="11" customFormat="1" x14ac:dyDescent="0.2">
      <c r="A822" s="13"/>
      <c r="B822" s="13"/>
      <c r="C822" s="13"/>
      <c r="D822" s="56"/>
      <c r="E822" s="13"/>
      <c r="J822" s="16"/>
      <c r="W822" s="15"/>
      <c r="X822" s="16"/>
      <c r="Z822" s="172"/>
    </row>
    <row r="823" spans="1:26" s="11" customFormat="1" x14ac:dyDescent="0.2">
      <c r="A823" s="13"/>
      <c r="B823" s="13"/>
      <c r="C823" s="13"/>
      <c r="D823" s="56"/>
      <c r="E823" s="13"/>
      <c r="J823" s="16"/>
      <c r="W823" s="15"/>
      <c r="X823" s="16"/>
      <c r="Z823" s="172"/>
    </row>
    <row r="824" spans="1:26" s="11" customFormat="1" x14ac:dyDescent="0.2">
      <c r="A824" s="13"/>
      <c r="B824" s="13"/>
      <c r="C824" s="13"/>
      <c r="D824" s="56"/>
      <c r="E824" s="13"/>
      <c r="J824" s="16"/>
      <c r="W824" s="15"/>
      <c r="X824" s="16"/>
      <c r="Z824" s="172"/>
    </row>
    <row r="825" spans="1:26" s="11" customFormat="1" x14ac:dyDescent="0.2">
      <c r="A825" s="13"/>
      <c r="B825" s="13"/>
      <c r="C825" s="13"/>
      <c r="D825" s="56"/>
      <c r="E825" s="13"/>
      <c r="J825" s="16"/>
      <c r="W825" s="15"/>
      <c r="X825" s="16"/>
      <c r="Z825" s="172"/>
    </row>
    <row r="826" spans="1:26" s="11" customFormat="1" x14ac:dyDescent="0.2">
      <c r="A826" s="13"/>
      <c r="B826" s="13"/>
      <c r="C826" s="13"/>
      <c r="D826" s="56"/>
      <c r="E826" s="13"/>
      <c r="J826" s="16"/>
      <c r="W826" s="15"/>
      <c r="X826" s="16"/>
      <c r="Z826" s="172"/>
    </row>
    <row r="827" spans="1:26" s="11" customFormat="1" x14ac:dyDescent="0.2">
      <c r="A827" s="13"/>
      <c r="B827" s="13"/>
      <c r="C827" s="13"/>
      <c r="D827" s="56"/>
      <c r="E827" s="13"/>
      <c r="J827" s="16"/>
      <c r="W827" s="15"/>
      <c r="X827" s="16"/>
      <c r="Z827" s="172"/>
    </row>
    <row r="828" spans="1:26" s="11" customFormat="1" x14ac:dyDescent="0.2">
      <c r="A828" s="13"/>
      <c r="B828" s="13"/>
      <c r="C828" s="13"/>
      <c r="D828" s="56"/>
      <c r="E828" s="13"/>
      <c r="J828" s="16"/>
      <c r="W828" s="15"/>
      <c r="X828" s="16"/>
      <c r="Z828" s="172"/>
    </row>
    <row r="829" spans="1:26" s="11" customFormat="1" x14ac:dyDescent="0.2">
      <c r="A829" s="13"/>
      <c r="B829" s="13"/>
      <c r="C829" s="13"/>
      <c r="D829" s="56"/>
      <c r="E829" s="13"/>
      <c r="J829" s="16"/>
      <c r="W829" s="15"/>
      <c r="X829" s="16"/>
      <c r="Z829" s="172"/>
    </row>
    <row r="830" spans="1:26" s="11" customFormat="1" x14ac:dyDescent="0.2">
      <c r="A830" s="13"/>
      <c r="B830" s="13"/>
      <c r="C830" s="13"/>
      <c r="D830" s="56"/>
      <c r="E830" s="13"/>
      <c r="J830" s="16"/>
      <c r="W830" s="15"/>
      <c r="X830" s="16"/>
      <c r="Z830" s="172"/>
    </row>
    <row r="831" spans="1:26" s="11" customFormat="1" x14ac:dyDescent="0.2">
      <c r="A831" s="13"/>
      <c r="B831" s="13"/>
      <c r="C831" s="13"/>
      <c r="D831" s="56"/>
      <c r="E831" s="13"/>
      <c r="J831" s="16"/>
      <c r="W831" s="15"/>
      <c r="X831" s="16"/>
      <c r="Z831" s="172"/>
    </row>
    <row r="832" spans="1:26" s="11" customFormat="1" x14ac:dyDescent="0.2">
      <c r="A832" s="13"/>
      <c r="B832" s="13"/>
      <c r="C832" s="13"/>
      <c r="D832" s="56"/>
      <c r="E832" s="13"/>
      <c r="J832" s="16"/>
      <c r="W832" s="15"/>
      <c r="X832" s="16"/>
      <c r="Z832" s="172"/>
    </row>
    <row r="833" spans="1:26" s="11" customFormat="1" x14ac:dyDescent="0.2">
      <c r="A833" s="13"/>
      <c r="B833" s="13"/>
      <c r="C833" s="13"/>
      <c r="D833" s="56"/>
      <c r="E833" s="13"/>
      <c r="J833" s="16"/>
      <c r="W833" s="15"/>
      <c r="X833" s="16"/>
      <c r="Z833" s="172"/>
    </row>
    <row r="834" spans="1:26" s="11" customFormat="1" x14ac:dyDescent="0.2">
      <c r="A834" s="13"/>
      <c r="B834" s="13"/>
      <c r="C834" s="13"/>
      <c r="D834" s="56"/>
      <c r="E834" s="13"/>
      <c r="J834" s="16"/>
      <c r="W834" s="15"/>
      <c r="X834" s="16"/>
      <c r="Z834" s="172"/>
    </row>
    <row r="835" spans="1:26" s="11" customFormat="1" x14ac:dyDescent="0.2">
      <c r="A835" s="13"/>
      <c r="B835" s="13"/>
      <c r="C835" s="13"/>
      <c r="D835" s="56"/>
      <c r="E835" s="13"/>
      <c r="J835" s="16"/>
      <c r="W835" s="15"/>
      <c r="X835" s="16"/>
      <c r="Z835" s="172"/>
    </row>
    <row r="836" spans="1:26" s="11" customFormat="1" x14ac:dyDescent="0.2">
      <c r="A836" s="13"/>
      <c r="B836" s="13"/>
      <c r="C836" s="13"/>
      <c r="D836" s="56"/>
      <c r="E836" s="13"/>
      <c r="J836" s="16"/>
      <c r="W836" s="15"/>
      <c r="X836" s="16"/>
      <c r="Z836" s="172"/>
    </row>
    <row r="837" spans="1:26" s="11" customFormat="1" x14ac:dyDescent="0.2">
      <c r="A837" s="13"/>
      <c r="B837" s="13"/>
      <c r="C837" s="13"/>
      <c r="D837" s="56"/>
      <c r="E837" s="13"/>
      <c r="J837" s="16"/>
      <c r="W837" s="15"/>
      <c r="X837" s="16"/>
      <c r="Z837" s="172"/>
    </row>
    <row r="838" spans="1:26" s="11" customFormat="1" x14ac:dyDescent="0.2">
      <c r="A838" s="13"/>
      <c r="B838" s="13"/>
      <c r="C838" s="13"/>
      <c r="D838" s="56"/>
      <c r="E838" s="13"/>
      <c r="J838" s="16"/>
      <c r="W838" s="15"/>
      <c r="X838" s="16"/>
      <c r="Z838" s="172"/>
    </row>
    <row r="839" spans="1:26" s="11" customFormat="1" x14ac:dyDescent="0.2">
      <c r="A839" s="13"/>
      <c r="B839" s="13"/>
      <c r="C839" s="13"/>
      <c r="D839" s="56"/>
      <c r="E839" s="13"/>
      <c r="J839" s="16"/>
      <c r="W839" s="15"/>
      <c r="X839" s="16"/>
      <c r="Z839" s="172"/>
    </row>
    <row r="840" spans="1:26" s="11" customFormat="1" x14ac:dyDescent="0.2">
      <c r="A840" s="13"/>
      <c r="B840" s="13"/>
      <c r="C840" s="13"/>
      <c r="D840" s="56"/>
      <c r="E840" s="13"/>
      <c r="J840" s="16"/>
      <c r="W840" s="15"/>
      <c r="X840" s="16"/>
      <c r="Z840" s="172"/>
    </row>
    <row r="841" spans="1:26" s="11" customFormat="1" x14ac:dyDescent="0.2">
      <c r="A841" s="13"/>
      <c r="B841" s="13"/>
      <c r="C841" s="13"/>
      <c r="D841" s="56"/>
      <c r="E841" s="13"/>
      <c r="J841" s="16"/>
      <c r="W841" s="15"/>
      <c r="X841" s="16"/>
      <c r="Z841" s="172"/>
    </row>
    <row r="842" spans="1:26" s="11" customFormat="1" x14ac:dyDescent="0.2">
      <c r="A842" s="13"/>
      <c r="B842" s="13"/>
      <c r="C842" s="13"/>
      <c r="D842" s="56"/>
      <c r="E842" s="13"/>
      <c r="J842" s="16"/>
      <c r="W842" s="15"/>
      <c r="X842" s="16"/>
      <c r="Z842" s="172"/>
    </row>
    <row r="843" spans="1:26" s="11" customFormat="1" x14ac:dyDescent="0.2">
      <c r="A843" s="13"/>
      <c r="B843" s="13"/>
      <c r="C843" s="13"/>
      <c r="D843" s="56"/>
      <c r="E843" s="13"/>
      <c r="J843" s="16"/>
      <c r="W843" s="15"/>
      <c r="X843" s="16"/>
      <c r="Z843" s="172"/>
    </row>
    <row r="844" spans="1:26" s="11" customFormat="1" x14ac:dyDescent="0.2">
      <c r="A844" s="13"/>
      <c r="B844" s="13"/>
      <c r="C844" s="13"/>
      <c r="D844" s="56"/>
      <c r="E844" s="13"/>
      <c r="J844" s="16"/>
      <c r="W844" s="15"/>
      <c r="X844" s="16"/>
      <c r="Z844" s="172"/>
    </row>
    <row r="845" spans="1:26" s="11" customFormat="1" x14ac:dyDescent="0.2">
      <c r="A845" s="13"/>
      <c r="B845" s="13"/>
      <c r="C845" s="13"/>
      <c r="D845" s="56"/>
      <c r="E845" s="13"/>
      <c r="J845" s="16"/>
      <c r="W845" s="15"/>
      <c r="X845" s="16"/>
      <c r="Z845" s="172"/>
    </row>
    <row r="846" spans="1:26" s="11" customFormat="1" x14ac:dyDescent="0.2">
      <c r="A846" s="13"/>
      <c r="B846" s="13"/>
      <c r="C846" s="13"/>
      <c r="D846" s="56"/>
      <c r="E846" s="13"/>
      <c r="J846" s="16"/>
      <c r="W846" s="15"/>
      <c r="X846" s="16"/>
      <c r="Z846" s="172"/>
    </row>
    <row r="847" spans="1:26" s="11" customFormat="1" x14ac:dyDescent="0.2">
      <c r="A847" s="13"/>
      <c r="B847" s="13"/>
      <c r="C847" s="13"/>
      <c r="D847" s="56"/>
      <c r="E847" s="13"/>
      <c r="J847" s="16"/>
      <c r="W847" s="15"/>
      <c r="X847" s="16"/>
      <c r="Z847" s="172"/>
    </row>
    <row r="848" spans="1:26" s="11" customFormat="1" x14ac:dyDescent="0.2">
      <c r="A848" s="13"/>
      <c r="B848" s="13"/>
      <c r="C848" s="13"/>
      <c r="D848" s="56"/>
      <c r="E848" s="13"/>
      <c r="J848" s="16"/>
      <c r="W848" s="15"/>
      <c r="X848" s="16"/>
      <c r="Z848" s="172"/>
    </row>
    <row r="849" spans="1:26" s="11" customFormat="1" x14ac:dyDescent="0.2">
      <c r="A849" s="13"/>
      <c r="B849" s="13"/>
      <c r="C849" s="13"/>
      <c r="D849" s="56"/>
      <c r="E849" s="13"/>
      <c r="J849" s="16"/>
      <c r="W849" s="15"/>
      <c r="X849" s="16"/>
      <c r="Z849" s="172"/>
    </row>
    <row r="850" spans="1:26" s="11" customFormat="1" x14ac:dyDescent="0.2">
      <c r="A850" s="13"/>
      <c r="B850" s="13"/>
      <c r="C850" s="13"/>
      <c r="D850" s="56"/>
      <c r="E850" s="13"/>
      <c r="J850" s="16"/>
      <c r="W850" s="15"/>
      <c r="X850" s="16"/>
      <c r="Z850" s="172"/>
    </row>
    <row r="851" spans="1:26" s="11" customFormat="1" x14ac:dyDescent="0.2">
      <c r="A851" s="13"/>
      <c r="B851" s="13"/>
      <c r="C851" s="13"/>
      <c r="D851" s="56"/>
      <c r="E851" s="13"/>
      <c r="J851" s="16"/>
      <c r="W851" s="15"/>
      <c r="X851" s="16"/>
      <c r="Z851" s="172"/>
    </row>
    <row r="852" spans="1:26" s="11" customFormat="1" x14ac:dyDescent="0.2">
      <c r="A852" s="13"/>
      <c r="B852" s="13"/>
      <c r="C852" s="13"/>
      <c r="D852" s="56"/>
      <c r="E852" s="13"/>
      <c r="J852" s="16"/>
      <c r="W852" s="15"/>
      <c r="X852" s="16"/>
      <c r="Z852" s="172"/>
    </row>
    <row r="853" spans="1:26" s="11" customFormat="1" x14ac:dyDescent="0.2">
      <c r="A853" s="13"/>
      <c r="B853" s="13"/>
      <c r="C853" s="13"/>
      <c r="D853" s="56"/>
      <c r="E853" s="13"/>
      <c r="J853" s="16"/>
      <c r="W853" s="15"/>
      <c r="X853" s="16"/>
      <c r="Z853" s="172"/>
    </row>
    <row r="854" spans="1:26" s="11" customFormat="1" x14ac:dyDescent="0.2">
      <c r="A854" s="13"/>
      <c r="B854" s="13"/>
      <c r="C854" s="13"/>
      <c r="D854" s="56"/>
      <c r="E854" s="13"/>
      <c r="J854" s="16"/>
      <c r="W854" s="15"/>
      <c r="X854" s="16"/>
      <c r="Z854" s="172"/>
    </row>
    <row r="855" spans="1:26" s="11" customFormat="1" x14ac:dyDescent="0.2">
      <c r="A855" s="13"/>
      <c r="B855" s="13"/>
      <c r="C855" s="13"/>
      <c r="D855" s="56"/>
      <c r="E855" s="13"/>
      <c r="J855" s="16"/>
      <c r="W855" s="15"/>
      <c r="X855" s="16"/>
      <c r="Z855" s="172"/>
    </row>
    <row r="856" spans="1:26" s="11" customFormat="1" x14ac:dyDescent="0.2">
      <c r="A856" s="13"/>
      <c r="B856" s="13"/>
      <c r="C856" s="13"/>
      <c r="D856" s="56"/>
      <c r="E856" s="13"/>
      <c r="J856" s="16"/>
      <c r="W856" s="15"/>
      <c r="X856" s="16"/>
      <c r="Z856" s="172"/>
    </row>
    <row r="857" spans="1:26" s="11" customFormat="1" x14ac:dyDescent="0.2">
      <c r="A857" s="13"/>
      <c r="B857" s="13"/>
      <c r="C857" s="13"/>
      <c r="D857" s="56"/>
      <c r="E857" s="13"/>
      <c r="J857" s="16"/>
      <c r="W857" s="15"/>
      <c r="X857" s="16"/>
      <c r="Z857" s="172"/>
    </row>
    <row r="858" spans="1:26" s="11" customFormat="1" x14ac:dyDescent="0.2">
      <c r="A858" s="13"/>
      <c r="B858" s="13"/>
      <c r="C858" s="13"/>
      <c r="D858" s="56"/>
      <c r="E858" s="13"/>
      <c r="J858" s="16"/>
      <c r="W858" s="15"/>
      <c r="X858" s="16"/>
      <c r="Z858" s="172"/>
    </row>
    <row r="859" spans="1:26" s="11" customFormat="1" x14ac:dyDescent="0.2">
      <c r="A859" s="13"/>
      <c r="B859" s="13"/>
      <c r="C859" s="13"/>
      <c r="D859" s="56"/>
      <c r="E859" s="13"/>
      <c r="J859" s="16"/>
      <c r="W859" s="15"/>
      <c r="X859" s="16"/>
      <c r="Z859" s="172"/>
    </row>
    <row r="860" spans="1:26" s="11" customFormat="1" x14ac:dyDescent="0.2">
      <c r="A860" s="13"/>
      <c r="B860" s="13"/>
      <c r="C860" s="13"/>
      <c r="D860" s="56"/>
      <c r="E860" s="13"/>
      <c r="J860" s="16"/>
      <c r="W860" s="15"/>
      <c r="X860" s="16"/>
      <c r="Z860" s="172"/>
    </row>
    <row r="861" spans="1:26" s="11" customFormat="1" x14ac:dyDescent="0.2">
      <c r="A861" s="13"/>
      <c r="B861" s="13"/>
      <c r="C861" s="13"/>
      <c r="D861" s="56"/>
      <c r="E861" s="13"/>
      <c r="J861" s="16"/>
      <c r="W861" s="15"/>
      <c r="X861" s="16"/>
      <c r="Z861" s="172"/>
    </row>
    <row r="862" spans="1:26" s="11" customFormat="1" x14ac:dyDescent="0.2">
      <c r="A862" s="13"/>
      <c r="B862" s="13"/>
      <c r="C862" s="13"/>
      <c r="D862" s="56"/>
      <c r="E862" s="13"/>
      <c r="J862" s="16"/>
      <c r="W862" s="15"/>
      <c r="X862" s="16"/>
      <c r="Z862" s="172"/>
    </row>
    <row r="863" spans="1:26" s="11" customFormat="1" x14ac:dyDescent="0.2">
      <c r="A863" s="13"/>
      <c r="B863" s="13"/>
      <c r="C863" s="13"/>
      <c r="D863" s="56"/>
      <c r="E863" s="13"/>
      <c r="J863" s="16"/>
      <c r="W863" s="15"/>
      <c r="X863" s="16"/>
      <c r="Z863" s="172"/>
    </row>
    <row r="864" spans="1:26" s="11" customFormat="1" x14ac:dyDescent="0.2">
      <c r="A864" s="13"/>
      <c r="B864" s="13"/>
      <c r="C864" s="13"/>
      <c r="D864" s="56"/>
      <c r="E864" s="13"/>
      <c r="J864" s="16"/>
      <c r="W864" s="15"/>
      <c r="X864" s="16"/>
      <c r="Z864" s="172"/>
    </row>
    <row r="865" spans="1:26" s="11" customFormat="1" x14ac:dyDescent="0.2">
      <c r="A865" s="13"/>
      <c r="B865" s="13"/>
      <c r="C865" s="13"/>
      <c r="D865" s="56"/>
      <c r="E865" s="13"/>
      <c r="J865" s="16"/>
      <c r="W865" s="15"/>
      <c r="X865" s="16"/>
      <c r="Z865" s="172"/>
    </row>
    <row r="866" spans="1:26" s="11" customFormat="1" x14ac:dyDescent="0.2">
      <c r="A866" s="13"/>
      <c r="B866" s="13"/>
      <c r="C866" s="13"/>
      <c r="D866" s="56"/>
      <c r="E866" s="13"/>
      <c r="J866" s="16"/>
      <c r="W866" s="15"/>
      <c r="X866" s="16"/>
      <c r="Z866" s="172"/>
    </row>
    <row r="867" spans="1:26" s="11" customFormat="1" x14ac:dyDescent="0.2">
      <c r="A867" s="13"/>
      <c r="B867" s="13"/>
      <c r="C867" s="13"/>
      <c r="D867" s="56"/>
      <c r="E867" s="13"/>
      <c r="J867" s="16"/>
      <c r="W867" s="15"/>
      <c r="X867" s="16"/>
      <c r="Z867" s="172"/>
    </row>
    <row r="868" spans="1:26" s="11" customFormat="1" x14ac:dyDescent="0.2">
      <c r="A868" s="13"/>
      <c r="B868" s="13"/>
      <c r="C868" s="13"/>
      <c r="D868" s="56"/>
      <c r="E868" s="13"/>
      <c r="J868" s="16"/>
      <c r="W868" s="15"/>
      <c r="X868" s="16"/>
      <c r="Z868" s="172"/>
    </row>
    <row r="869" spans="1:26" s="11" customFormat="1" x14ac:dyDescent="0.2">
      <c r="A869" s="13"/>
      <c r="B869" s="13"/>
      <c r="C869" s="13"/>
      <c r="D869" s="56"/>
      <c r="E869" s="13"/>
      <c r="J869" s="16"/>
      <c r="W869" s="15"/>
      <c r="X869" s="16"/>
      <c r="Z869" s="172"/>
    </row>
    <row r="870" spans="1:26" s="11" customFormat="1" x14ac:dyDescent="0.2">
      <c r="A870" s="13"/>
      <c r="B870" s="13"/>
      <c r="C870" s="13"/>
      <c r="D870" s="56"/>
      <c r="E870" s="13"/>
      <c r="J870" s="16"/>
      <c r="W870" s="15"/>
      <c r="X870" s="16"/>
      <c r="Z870" s="172"/>
    </row>
    <row r="871" spans="1:26" s="11" customFormat="1" x14ac:dyDescent="0.2">
      <c r="A871" s="13"/>
      <c r="B871" s="13"/>
      <c r="C871" s="13"/>
      <c r="D871" s="56"/>
      <c r="E871" s="13"/>
      <c r="J871" s="16"/>
      <c r="W871" s="15"/>
      <c r="X871" s="16"/>
      <c r="Z871" s="172"/>
    </row>
    <row r="872" spans="1:26" s="11" customFormat="1" x14ac:dyDescent="0.2">
      <c r="A872" s="13"/>
      <c r="B872" s="13"/>
      <c r="C872" s="13"/>
      <c r="D872" s="56"/>
      <c r="E872" s="13"/>
      <c r="J872" s="16"/>
      <c r="W872" s="15"/>
      <c r="X872" s="16"/>
      <c r="Z872" s="172"/>
    </row>
    <row r="873" spans="1:26" s="11" customFormat="1" x14ac:dyDescent="0.2">
      <c r="A873" s="13"/>
      <c r="B873" s="13"/>
      <c r="C873" s="13"/>
      <c r="D873" s="56"/>
      <c r="E873" s="13"/>
      <c r="J873" s="16"/>
      <c r="W873" s="15"/>
      <c r="X873" s="16"/>
      <c r="Z873" s="172"/>
    </row>
    <row r="874" spans="1:26" s="11" customFormat="1" x14ac:dyDescent="0.2">
      <c r="A874" s="13"/>
      <c r="B874" s="13"/>
      <c r="C874" s="13"/>
      <c r="D874" s="56"/>
      <c r="E874" s="13"/>
      <c r="J874" s="16"/>
      <c r="W874" s="15"/>
      <c r="X874" s="16"/>
      <c r="Z874" s="172"/>
    </row>
    <row r="875" spans="1:26" s="11" customFormat="1" x14ac:dyDescent="0.2">
      <c r="A875" s="13"/>
      <c r="B875" s="13"/>
      <c r="C875" s="13"/>
      <c r="D875" s="56"/>
      <c r="E875" s="13"/>
      <c r="J875" s="16"/>
      <c r="W875" s="15"/>
      <c r="X875" s="16"/>
      <c r="Z875" s="172"/>
    </row>
    <row r="876" spans="1:26" s="11" customFormat="1" x14ac:dyDescent="0.2">
      <c r="A876" s="13"/>
      <c r="B876" s="13"/>
      <c r="C876" s="13"/>
      <c r="D876" s="56"/>
      <c r="E876" s="13"/>
      <c r="J876" s="16"/>
      <c r="W876" s="15"/>
      <c r="X876" s="16"/>
      <c r="Z876" s="172"/>
    </row>
    <row r="877" spans="1:26" s="11" customFormat="1" x14ac:dyDescent="0.2">
      <c r="A877" s="13"/>
      <c r="B877" s="13"/>
      <c r="C877" s="13"/>
      <c r="D877" s="56"/>
      <c r="E877" s="13"/>
      <c r="J877" s="16"/>
      <c r="W877" s="15"/>
      <c r="X877" s="16"/>
      <c r="Z877" s="172"/>
    </row>
    <row r="878" spans="1:26" s="11" customFormat="1" x14ac:dyDescent="0.2">
      <c r="A878" s="13"/>
      <c r="B878" s="13"/>
      <c r="C878" s="13"/>
      <c r="D878" s="56"/>
      <c r="E878" s="13"/>
      <c r="J878" s="16"/>
      <c r="W878" s="15"/>
      <c r="X878" s="16"/>
      <c r="Z878" s="172"/>
    </row>
    <row r="879" spans="1:26" s="11" customFormat="1" x14ac:dyDescent="0.2">
      <c r="A879" s="13"/>
      <c r="B879" s="13"/>
      <c r="C879" s="13"/>
      <c r="D879" s="56"/>
      <c r="E879" s="13"/>
      <c r="J879" s="16"/>
      <c r="W879" s="15"/>
      <c r="X879" s="16"/>
      <c r="Z879" s="172"/>
    </row>
    <row r="880" spans="1:26" s="11" customFormat="1" x14ac:dyDescent="0.2">
      <c r="A880" s="13"/>
      <c r="B880" s="13"/>
      <c r="C880" s="13"/>
      <c r="D880" s="56"/>
      <c r="E880" s="13"/>
      <c r="J880" s="16"/>
      <c r="W880" s="15"/>
      <c r="X880" s="16"/>
      <c r="Z880" s="172"/>
    </row>
    <row r="881" spans="1:26" s="11" customFormat="1" x14ac:dyDescent="0.2">
      <c r="A881" s="13"/>
      <c r="B881" s="13"/>
      <c r="C881" s="13"/>
      <c r="D881" s="56"/>
      <c r="E881" s="13"/>
      <c r="J881" s="16"/>
      <c r="W881" s="15"/>
      <c r="X881" s="16"/>
      <c r="Z881" s="172"/>
    </row>
    <row r="882" spans="1:26" s="11" customFormat="1" x14ac:dyDescent="0.2">
      <c r="A882" s="13"/>
      <c r="B882" s="13"/>
      <c r="C882" s="13"/>
      <c r="D882" s="56"/>
      <c r="E882" s="13"/>
      <c r="J882" s="16"/>
      <c r="W882" s="15"/>
      <c r="X882" s="16"/>
      <c r="Z882" s="172"/>
    </row>
    <row r="883" spans="1:26" s="11" customFormat="1" x14ac:dyDescent="0.2">
      <c r="A883" s="13"/>
      <c r="B883" s="13"/>
      <c r="C883" s="13"/>
      <c r="D883" s="56"/>
      <c r="E883" s="13"/>
      <c r="J883" s="16"/>
      <c r="W883" s="15"/>
      <c r="X883" s="16"/>
      <c r="Z883" s="172"/>
    </row>
    <row r="884" spans="1:26" s="11" customFormat="1" x14ac:dyDescent="0.2">
      <c r="A884" s="13"/>
      <c r="B884" s="13"/>
      <c r="C884" s="13"/>
      <c r="D884" s="56"/>
      <c r="E884" s="13"/>
      <c r="J884" s="16"/>
      <c r="W884" s="15"/>
      <c r="X884" s="16"/>
      <c r="Z884" s="172"/>
    </row>
    <row r="885" spans="1:26" s="11" customFormat="1" x14ac:dyDescent="0.2">
      <c r="A885" s="13"/>
      <c r="B885" s="13"/>
      <c r="C885" s="13"/>
      <c r="D885" s="56"/>
      <c r="E885" s="13"/>
      <c r="J885" s="16"/>
      <c r="W885" s="15"/>
      <c r="X885" s="16"/>
      <c r="Z885" s="172"/>
    </row>
    <row r="886" spans="1:26" s="11" customFormat="1" x14ac:dyDescent="0.2">
      <c r="A886" s="13"/>
      <c r="B886" s="13"/>
      <c r="C886" s="13"/>
      <c r="D886" s="56"/>
      <c r="E886" s="13"/>
      <c r="J886" s="16"/>
      <c r="W886" s="15"/>
      <c r="X886" s="16"/>
      <c r="Z886" s="172"/>
    </row>
    <row r="887" spans="1:26" s="11" customFormat="1" x14ac:dyDescent="0.2">
      <c r="A887" s="13"/>
      <c r="B887" s="13"/>
      <c r="C887" s="13"/>
      <c r="D887" s="56"/>
      <c r="E887" s="13"/>
      <c r="J887" s="16"/>
      <c r="W887" s="15"/>
      <c r="X887" s="16"/>
      <c r="Z887" s="172"/>
    </row>
    <row r="888" spans="1:26" s="11" customFormat="1" x14ac:dyDescent="0.2">
      <c r="A888" s="13"/>
      <c r="B888" s="13"/>
      <c r="C888" s="13"/>
      <c r="D888" s="56"/>
      <c r="E888" s="13"/>
      <c r="J888" s="16"/>
      <c r="W888" s="15"/>
      <c r="X888" s="16"/>
      <c r="Z888" s="172"/>
    </row>
    <row r="889" spans="1:26" s="11" customFormat="1" x14ac:dyDescent="0.2">
      <c r="A889" s="13"/>
      <c r="B889" s="13"/>
      <c r="C889" s="13"/>
      <c r="D889" s="56"/>
      <c r="E889" s="13"/>
      <c r="J889" s="16"/>
      <c r="W889" s="15"/>
      <c r="X889" s="16"/>
      <c r="Z889" s="172"/>
    </row>
    <row r="890" spans="1:26" s="11" customFormat="1" x14ac:dyDescent="0.2">
      <c r="A890" s="13"/>
      <c r="B890" s="13"/>
      <c r="C890" s="13"/>
      <c r="D890" s="56"/>
      <c r="E890" s="13"/>
      <c r="J890" s="16"/>
      <c r="W890" s="15"/>
      <c r="X890" s="16"/>
      <c r="Z890" s="172"/>
    </row>
    <row r="891" spans="1:26" s="11" customFormat="1" x14ac:dyDescent="0.2">
      <c r="A891" s="13"/>
      <c r="B891" s="13"/>
      <c r="C891" s="13"/>
      <c r="D891" s="56"/>
      <c r="E891" s="13"/>
      <c r="J891" s="16"/>
      <c r="W891" s="15"/>
      <c r="X891" s="16"/>
      <c r="Z891" s="172"/>
    </row>
    <row r="892" spans="1:26" s="11" customFormat="1" x14ac:dyDescent="0.2">
      <c r="A892" s="13"/>
      <c r="B892" s="13"/>
      <c r="C892" s="13"/>
      <c r="D892" s="56"/>
      <c r="E892" s="13"/>
      <c r="J892" s="16"/>
      <c r="W892" s="15"/>
      <c r="X892" s="16"/>
      <c r="Z892" s="172"/>
    </row>
    <row r="893" spans="1:26" s="11" customFormat="1" x14ac:dyDescent="0.2">
      <c r="A893" s="13"/>
      <c r="B893" s="13"/>
      <c r="C893" s="13"/>
      <c r="D893" s="56"/>
      <c r="E893" s="13"/>
      <c r="J893" s="16"/>
      <c r="W893" s="15"/>
      <c r="X893" s="16"/>
      <c r="Z893" s="172"/>
    </row>
    <row r="894" spans="1:26" s="11" customFormat="1" x14ac:dyDescent="0.2">
      <c r="A894" s="13"/>
      <c r="B894" s="13"/>
      <c r="C894" s="13"/>
      <c r="D894" s="56"/>
      <c r="E894" s="13"/>
      <c r="J894" s="16"/>
      <c r="W894" s="15"/>
      <c r="X894" s="16"/>
      <c r="Z894" s="172"/>
    </row>
    <row r="895" spans="1:26" s="11" customFormat="1" x14ac:dyDescent="0.2">
      <c r="A895" s="13"/>
      <c r="B895" s="13"/>
      <c r="C895" s="13"/>
      <c r="D895" s="56"/>
      <c r="E895" s="13"/>
      <c r="J895" s="16"/>
      <c r="W895" s="15"/>
      <c r="X895" s="16"/>
      <c r="Z895" s="172"/>
    </row>
    <row r="896" spans="1:26" s="11" customFormat="1" x14ac:dyDescent="0.2">
      <c r="A896" s="13"/>
      <c r="B896" s="13"/>
      <c r="C896" s="13"/>
      <c r="D896" s="56"/>
      <c r="E896" s="13"/>
      <c r="J896" s="16"/>
      <c r="W896" s="15"/>
      <c r="X896" s="16"/>
      <c r="Z896" s="172"/>
    </row>
    <row r="897" spans="1:26" s="11" customFormat="1" x14ac:dyDescent="0.2">
      <c r="A897" s="13"/>
      <c r="B897" s="13"/>
      <c r="C897" s="13"/>
      <c r="D897" s="56"/>
      <c r="E897" s="13"/>
      <c r="J897" s="16"/>
      <c r="W897" s="15"/>
      <c r="X897" s="16"/>
      <c r="Z897" s="172"/>
    </row>
    <row r="898" spans="1:26" s="11" customFormat="1" x14ac:dyDescent="0.2">
      <c r="A898" s="13"/>
      <c r="B898" s="13"/>
      <c r="C898" s="13"/>
      <c r="D898" s="56"/>
      <c r="E898" s="13"/>
      <c r="J898" s="16"/>
      <c r="W898" s="15"/>
      <c r="X898" s="16"/>
      <c r="Z898" s="172"/>
    </row>
    <row r="899" spans="1:26" s="11" customFormat="1" x14ac:dyDescent="0.2">
      <c r="A899" s="13"/>
      <c r="B899" s="13"/>
      <c r="C899" s="13"/>
      <c r="D899" s="56"/>
      <c r="E899" s="13"/>
      <c r="J899" s="16"/>
      <c r="W899" s="15"/>
      <c r="X899" s="16"/>
      <c r="Z899" s="172"/>
    </row>
    <row r="900" spans="1:26" s="11" customFormat="1" x14ac:dyDescent="0.2">
      <c r="A900" s="13"/>
      <c r="B900" s="13"/>
      <c r="C900" s="13"/>
      <c r="D900" s="56"/>
      <c r="E900" s="13"/>
      <c r="J900" s="16"/>
      <c r="W900" s="15"/>
      <c r="X900" s="16"/>
      <c r="Z900" s="172"/>
    </row>
    <row r="901" spans="1:26" s="11" customFormat="1" x14ac:dyDescent="0.2">
      <c r="A901" s="13"/>
      <c r="B901" s="13"/>
      <c r="C901" s="13"/>
      <c r="D901" s="56"/>
      <c r="E901" s="13"/>
      <c r="J901" s="16"/>
      <c r="W901" s="15"/>
      <c r="X901" s="16"/>
      <c r="Z901" s="172"/>
    </row>
    <row r="902" spans="1:26" s="11" customFormat="1" x14ac:dyDescent="0.2">
      <c r="A902" s="13"/>
      <c r="B902" s="13"/>
      <c r="C902" s="13"/>
      <c r="D902" s="56"/>
      <c r="E902" s="13"/>
      <c r="J902" s="16"/>
      <c r="W902" s="15"/>
      <c r="X902" s="16"/>
      <c r="Z902" s="172"/>
    </row>
    <row r="903" spans="1:26" s="11" customFormat="1" x14ac:dyDescent="0.2">
      <c r="A903" s="13"/>
      <c r="B903" s="13"/>
      <c r="C903" s="13"/>
      <c r="D903" s="56"/>
      <c r="E903" s="13"/>
      <c r="J903" s="16"/>
      <c r="W903" s="15"/>
      <c r="X903" s="16"/>
      <c r="Z903" s="172"/>
    </row>
    <row r="904" spans="1:26" s="11" customFormat="1" x14ac:dyDescent="0.2">
      <c r="A904" s="13"/>
      <c r="B904" s="13"/>
      <c r="C904" s="13"/>
      <c r="D904" s="56"/>
      <c r="E904" s="13"/>
      <c r="J904" s="16"/>
      <c r="W904" s="15"/>
      <c r="X904" s="16"/>
      <c r="Z904" s="172"/>
    </row>
    <row r="905" spans="1:26" s="11" customFormat="1" x14ac:dyDescent="0.2">
      <c r="A905" s="13"/>
      <c r="B905" s="13"/>
      <c r="C905" s="13"/>
      <c r="D905" s="56"/>
      <c r="E905" s="13"/>
      <c r="J905" s="16"/>
      <c r="W905" s="15"/>
      <c r="X905" s="16"/>
      <c r="Z905" s="172"/>
    </row>
    <row r="906" spans="1:26" s="11" customFormat="1" x14ac:dyDescent="0.2">
      <c r="A906" s="13"/>
      <c r="B906" s="13"/>
      <c r="C906" s="13"/>
      <c r="D906" s="56"/>
      <c r="E906" s="13"/>
      <c r="J906" s="16"/>
      <c r="W906" s="15"/>
      <c r="X906" s="16"/>
      <c r="Z906" s="172"/>
    </row>
    <row r="907" spans="1:26" s="11" customFormat="1" x14ac:dyDescent="0.2">
      <c r="A907" s="13"/>
      <c r="B907" s="13"/>
      <c r="C907" s="13"/>
      <c r="D907" s="56"/>
      <c r="E907" s="13"/>
      <c r="J907" s="16"/>
      <c r="W907" s="15"/>
      <c r="X907" s="16"/>
      <c r="Z907" s="172"/>
    </row>
    <row r="908" spans="1:26" s="11" customFormat="1" x14ac:dyDescent="0.2">
      <c r="A908" s="13"/>
      <c r="B908" s="13"/>
      <c r="C908" s="13"/>
      <c r="D908" s="56"/>
      <c r="E908" s="13"/>
      <c r="J908" s="16"/>
      <c r="W908" s="15"/>
      <c r="X908" s="16"/>
      <c r="Z908" s="172"/>
    </row>
    <row r="909" spans="1:26" s="11" customFormat="1" x14ac:dyDescent="0.2">
      <c r="A909" s="13"/>
      <c r="B909" s="13"/>
      <c r="C909" s="13"/>
      <c r="D909" s="56"/>
      <c r="E909" s="13"/>
      <c r="J909" s="16"/>
      <c r="W909" s="15"/>
      <c r="X909" s="16"/>
      <c r="Z909" s="172"/>
    </row>
    <row r="910" spans="1:26" s="11" customFormat="1" x14ac:dyDescent="0.2">
      <c r="A910" s="13"/>
      <c r="B910" s="13"/>
      <c r="C910" s="13"/>
      <c r="D910" s="56"/>
      <c r="E910" s="13"/>
      <c r="J910" s="16"/>
      <c r="W910" s="15"/>
      <c r="X910" s="16"/>
      <c r="Z910" s="172"/>
    </row>
    <row r="911" spans="1:26" s="11" customFormat="1" x14ac:dyDescent="0.2">
      <c r="A911" s="13"/>
      <c r="B911" s="13"/>
      <c r="C911" s="13"/>
      <c r="D911" s="56"/>
      <c r="E911" s="13"/>
      <c r="J911" s="16"/>
      <c r="W911" s="15"/>
      <c r="X911" s="16"/>
      <c r="Z911" s="172"/>
    </row>
    <row r="912" spans="1:26" s="11" customFormat="1" x14ac:dyDescent="0.2">
      <c r="A912" s="13"/>
      <c r="B912" s="13"/>
      <c r="C912" s="13"/>
      <c r="D912" s="56"/>
      <c r="E912" s="13"/>
      <c r="J912" s="16"/>
      <c r="W912" s="15"/>
      <c r="X912" s="16"/>
      <c r="Z912" s="172"/>
    </row>
    <row r="913" spans="1:26" s="11" customFormat="1" x14ac:dyDescent="0.2">
      <c r="A913" s="13"/>
      <c r="B913" s="13"/>
      <c r="C913" s="13"/>
      <c r="D913" s="56"/>
      <c r="E913" s="13"/>
      <c r="J913" s="16"/>
      <c r="W913" s="15"/>
      <c r="X913" s="16"/>
      <c r="Z913" s="172"/>
    </row>
    <row r="914" spans="1:26" s="11" customFormat="1" x14ac:dyDescent="0.2">
      <c r="A914" s="13"/>
      <c r="B914" s="13"/>
      <c r="C914" s="13"/>
      <c r="D914" s="56"/>
      <c r="E914" s="13"/>
      <c r="J914" s="16"/>
      <c r="W914" s="15"/>
      <c r="X914" s="16"/>
      <c r="Z914" s="172"/>
    </row>
    <row r="915" spans="1:26" s="11" customFormat="1" x14ac:dyDescent="0.2">
      <c r="A915" s="13"/>
      <c r="B915" s="13"/>
      <c r="C915" s="13"/>
      <c r="D915" s="56"/>
      <c r="E915" s="13"/>
      <c r="J915" s="16"/>
      <c r="W915" s="15"/>
      <c r="X915" s="16"/>
      <c r="Z915" s="172"/>
    </row>
    <row r="916" spans="1:26" s="11" customFormat="1" x14ac:dyDescent="0.2">
      <c r="A916" s="13"/>
      <c r="B916" s="13"/>
      <c r="C916" s="13"/>
      <c r="D916" s="56"/>
      <c r="E916" s="13"/>
      <c r="J916" s="16"/>
      <c r="W916" s="15"/>
      <c r="X916" s="16"/>
      <c r="Z916" s="172"/>
    </row>
    <row r="917" spans="1:26" s="11" customFormat="1" x14ac:dyDescent="0.2">
      <c r="A917" s="13"/>
      <c r="B917" s="13"/>
      <c r="C917" s="13"/>
      <c r="D917" s="56"/>
      <c r="E917" s="13"/>
      <c r="J917" s="16"/>
      <c r="W917" s="15"/>
      <c r="X917" s="16"/>
      <c r="Z917" s="172"/>
    </row>
    <row r="918" spans="1:26" s="11" customFormat="1" x14ac:dyDescent="0.2">
      <c r="A918" s="13"/>
      <c r="B918" s="13"/>
      <c r="C918" s="13"/>
      <c r="D918" s="56"/>
      <c r="E918" s="13"/>
      <c r="J918" s="16"/>
      <c r="W918" s="15"/>
      <c r="X918" s="16"/>
      <c r="Z918" s="172"/>
    </row>
    <row r="919" spans="1:26" s="11" customFormat="1" x14ac:dyDescent="0.2">
      <c r="A919" s="13"/>
      <c r="B919" s="13"/>
      <c r="C919" s="13"/>
      <c r="D919" s="56"/>
      <c r="E919" s="13"/>
      <c r="J919" s="16"/>
      <c r="W919" s="15"/>
      <c r="X919" s="16"/>
      <c r="Z919" s="172"/>
    </row>
    <row r="920" spans="1:26" s="11" customFormat="1" x14ac:dyDescent="0.2">
      <c r="A920" s="13"/>
      <c r="B920" s="13"/>
      <c r="C920" s="13"/>
      <c r="D920" s="56"/>
      <c r="E920" s="13"/>
      <c r="J920" s="16"/>
      <c r="W920" s="15"/>
      <c r="X920" s="16"/>
      <c r="Z920" s="172"/>
    </row>
    <row r="921" spans="1:26" s="11" customFormat="1" x14ac:dyDescent="0.2">
      <c r="A921" s="13"/>
      <c r="B921" s="13"/>
      <c r="C921" s="13"/>
      <c r="D921" s="56"/>
      <c r="E921" s="13"/>
      <c r="J921" s="16"/>
      <c r="W921" s="15"/>
      <c r="X921" s="16"/>
      <c r="Z921" s="172"/>
    </row>
    <row r="922" spans="1:26" s="11" customFormat="1" x14ac:dyDescent="0.2">
      <c r="A922" s="13"/>
      <c r="B922" s="13"/>
      <c r="C922" s="13"/>
      <c r="D922" s="56"/>
      <c r="E922" s="13"/>
      <c r="J922" s="16"/>
      <c r="W922" s="15"/>
      <c r="X922" s="16"/>
      <c r="Z922" s="172"/>
    </row>
    <row r="923" spans="1:26" s="11" customFormat="1" x14ac:dyDescent="0.2">
      <c r="A923" s="13"/>
      <c r="B923" s="13"/>
      <c r="C923" s="13"/>
      <c r="D923" s="56"/>
      <c r="E923" s="13"/>
      <c r="J923" s="16"/>
      <c r="W923" s="15"/>
      <c r="X923" s="16"/>
      <c r="Z923" s="172"/>
    </row>
    <row r="924" spans="1:26" s="11" customFormat="1" x14ac:dyDescent="0.2">
      <c r="A924" s="13"/>
      <c r="B924" s="13"/>
      <c r="C924" s="13"/>
      <c r="D924" s="56"/>
      <c r="E924" s="13"/>
      <c r="J924" s="16"/>
      <c r="W924" s="15"/>
      <c r="X924" s="16"/>
      <c r="Z924" s="172"/>
    </row>
    <row r="925" spans="1:26" s="11" customFormat="1" x14ac:dyDescent="0.2">
      <c r="A925" s="13"/>
      <c r="B925" s="13"/>
      <c r="C925" s="13"/>
      <c r="D925" s="56"/>
      <c r="E925" s="13"/>
      <c r="J925" s="16"/>
      <c r="W925" s="15"/>
      <c r="X925" s="16"/>
      <c r="Z925" s="172"/>
    </row>
    <row r="926" spans="1:26" s="11" customFormat="1" x14ac:dyDescent="0.2">
      <c r="A926" s="13"/>
      <c r="B926" s="13"/>
      <c r="C926" s="13"/>
      <c r="D926" s="56"/>
      <c r="E926" s="13"/>
      <c r="J926" s="16"/>
      <c r="W926" s="15"/>
      <c r="X926" s="16"/>
      <c r="Z926" s="172"/>
    </row>
    <row r="927" spans="1:26" s="11" customFormat="1" x14ac:dyDescent="0.2">
      <c r="A927" s="13"/>
      <c r="B927" s="13"/>
      <c r="C927" s="13"/>
      <c r="D927" s="56"/>
      <c r="E927" s="13"/>
      <c r="J927" s="16"/>
      <c r="W927" s="15"/>
      <c r="X927" s="16"/>
      <c r="Z927" s="172"/>
    </row>
    <row r="928" spans="1:26" s="11" customFormat="1" x14ac:dyDescent="0.2">
      <c r="A928" s="13"/>
      <c r="B928" s="13"/>
      <c r="C928" s="13"/>
      <c r="D928" s="56"/>
      <c r="E928" s="13"/>
      <c r="J928" s="16"/>
      <c r="W928" s="15"/>
      <c r="X928" s="16"/>
      <c r="Z928" s="172"/>
    </row>
    <row r="929" spans="1:26" s="11" customFormat="1" x14ac:dyDescent="0.2">
      <c r="A929" s="13"/>
      <c r="B929" s="13"/>
      <c r="C929" s="13"/>
      <c r="D929" s="56"/>
      <c r="E929" s="13"/>
      <c r="J929" s="16"/>
      <c r="W929" s="15"/>
      <c r="X929" s="16"/>
      <c r="Z929" s="172"/>
    </row>
    <row r="930" spans="1:26" s="11" customFormat="1" x14ac:dyDescent="0.2">
      <c r="A930" s="13"/>
      <c r="B930" s="13"/>
      <c r="C930" s="13"/>
      <c r="D930" s="56"/>
      <c r="E930" s="13"/>
      <c r="J930" s="16"/>
      <c r="W930" s="15"/>
      <c r="X930" s="16"/>
      <c r="Z930" s="172"/>
    </row>
    <row r="931" spans="1:26" s="11" customFormat="1" x14ac:dyDescent="0.2">
      <c r="A931" s="13"/>
      <c r="B931" s="13"/>
      <c r="C931" s="13"/>
      <c r="D931" s="56"/>
      <c r="E931" s="13"/>
      <c r="J931" s="16"/>
      <c r="W931" s="15"/>
      <c r="X931" s="16"/>
      <c r="Z931" s="172"/>
    </row>
    <row r="932" spans="1:26" s="11" customFormat="1" x14ac:dyDescent="0.2">
      <c r="A932" s="13"/>
      <c r="B932" s="13"/>
      <c r="C932" s="13"/>
      <c r="D932" s="56"/>
      <c r="E932" s="13"/>
      <c r="J932" s="16"/>
      <c r="W932" s="15"/>
      <c r="X932" s="16"/>
      <c r="Z932" s="172"/>
    </row>
    <row r="933" spans="1:26" s="11" customFormat="1" x14ac:dyDescent="0.2">
      <c r="A933" s="13"/>
      <c r="B933" s="13"/>
      <c r="C933" s="13"/>
      <c r="D933" s="56"/>
      <c r="E933" s="13"/>
      <c r="J933" s="16"/>
      <c r="W933" s="15"/>
      <c r="X933" s="16"/>
      <c r="Z933" s="172"/>
    </row>
    <row r="934" spans="1:26" s="11" customFormat="1" x14ac:dyDescent="0.2">
      <c r="A934" s="13"/>
      <c r="B934" s="13"/>
      <c r="C934" s="13"/>
      <c r="D934" s="56"/>
      <c r="E934" s="13"/>
      <c r="J934" s="16"/>
      <c r="W934" s="15"/>
      <c r="X934" s="16"/>
      <c r="Z934" s="172"/>
    </row>
    <row r="935" spans="1:26" s="11" customFormat="1" x14ac:dyDescent="0.2">
      <c r="A935" s="13"/>
      <c r="B935" s="13"/>
      <c r="C935" s="13"/>
      <c r="D935" s="56"/>
      <c r="E935" s="13"/>
      <c r="J935" s="16"/>
      <c r="W935" s="15"/>
      <c r="X935" s="16"/>
      <c r="Z935" s="172"/>
    </row>
    <row r="936" spans="1:26" s="11" customFormat="1" x14ac:dyDescent="0.2">
      <c r="A936" s="13"/>
      <c r="B936" s="13"/>
      <c r="C936" s="13"/>
      <c r="D936" s="56"/>
      <c r="E936" s="13"/>
      <c r="J936" s="16"/>
      <c r="W936" s="15"/>
      <c r="X936" s="16"/>
      <c r="Z936" s="172"/>
    </row>
    <row r="937" spans="1:26" s="11" customFormat="1" x14ac:dyDescent="0.2">
      <c r="A937" s="13"/>
      <c r="B937" s="13"/>
      <c r="C937" s="13"/>
      <c r="D937" s="56"/>
      <c r="E937" s="13"/>
      <c r="J937" s="16"/>
      <c r="W937" s="15"/>
      <c r="X937" s="16"/>
      <c r="Z937" s="172"/>
    </row>
    <row r="938" spans="1:26" s="11" customFormat="1" x14ac:dyDescent="0.2">
      <c r="A938" s="13"/>
      <c r="B938" s="13"/>
      <c r="C938" s="13"/>
      <c r="D938" s="56"/>
      <c r="E938" s="13"/>
      <c r="J938" s="16"/>
      <c r="W938" s="15"/>
      <c r="X938" s="16"/>
      <c r="Z938" s="172"/>
    </row>
    <row r="939" spans="1:26" s="11" customFormat="1" x14ac:dyDescent="0.2">
      <c r="A939" s="13"/>
      <c r="B939" s="13"/>
      <c r="C939" s="13"/>
      <c r="D939" s="56"/>
      <c r="E939" s="13"/>
      <c r="J939" s="16"/>
      <c r="W939" s="15"/>
      <c r="X939" s="16"/>
      <c r="Z939" s="172"/>
    </row>
    <row r="940" spans="1:26" s="11" customFormat="1" x14ac:dyDescent="0.2">
      <c r="A940" s="13"/>
      <c r="B940" s="13"/>
      <c r="C940" s="13"/>
      <c r="D940" s="56"/>
      <c r="E940" s="13"/>
      <c r="J940" s="16"/>
      <c r="W940" s="15"/>
      <c r="X940" s="16"/>
      <c r="Z940" s="172"/>
    </row>
    <row r="941" spans="1:26" s="11" customFormat="1" x14ac:dyDescent="0.2">
      <c r="A941" s="13"/>
      <c r="B941" s="13"/>
      <c r="C941" s="13"/>
      <c r="D941" s="56"/>
      <c r="E941" s="13"/>
      <c r="J941" s="16"/>
      <c r="W941" s="15"/>
      <c r="X941" s="16"/>
      <c r="Z941" s="172"/>
    </row>
    <row r="942" spans="1:26" s="11" customFormat="1" x14ac:dyDescent="0.2">
      <c r="A942" s="13"/>
      <c r="B942" s="13"/>
      <c r="C942" s="13"/>
      <c r="D942" s="56"/>
      <c r="E942" s="13"/>
      <c r="J942" s="16"/>
      <c r="W942" s="15"/>
      <c r="X942" s="16"/>
      <c r="Z942" s="172"/>
    </row>
    <row r="943" spans="1:26" s="11" customFormat="1" x14ac:dyDescent="0.2">
      <c r="A943" s="13"/>
      <c r="B943" s="13"/>
      <c r="C943" s="13"/>
      <c r="D943" s="56"/>
      <c r="E943" s="13"/>
      <c r="J943" s="16"/>
      <c r="W943" s="15"/>
      <c r="X943" s="16"/>
      <c r="Z943" s="172"/>
    </row>
    <row r="944" spans="1:26" s="11" customFormat="1" x14ac:dyDescent="0.2">
      <c r="A944" s="13"/>
      <c r="B944" s="13"/>
      <c r="C944" s="13"/>
      <c r="D944" s="56"/>
      <c r="E944" s="13"/>
      <c r="J944" s="16"/>
      <c r="W944" s="15"/>
      <c r="X944" s="16"/>
      <c r="Z944" s="172"/>
    </row>
    <row r="945" spans="1:26" s="11" customFormat="1" x14ac:dyDescent="0.2">
      <c r="A945" s="13"/>
      <c r="B945" s="13"/>
      <c r="C945" s="13"/>
      <c r="D945" s="56"/>
      <c r="E945" s="13"/>
      <c r="J945" s="16"/>
      <c r="W945" s="15"/>
      <c r="X945" s="16"/>
      <c r="Z945" s="172"/>
    </row>
    <row r="946" spans="1:26" s="11" customFormat="1" x14ac:dyDescent="0.2">
      <c r="A946" s="13"/>
      <c r="B946" s="13"/>
      <c r="C946" s="13"/>
      <c r="D946" s="56"/>
      <c r="E946" s="13"/>
      <c r="J946" s="16"/>
      <c r="W946" s="15"/>
      <c r="X946" s="16"/>
      <c r="Z946" s="172"/>
    </row>
    <row r="947" spans="1:26" s="11" customFormat="1" x14ac:dyDescent="0.2">
      <c r="A947" s="13"/>
      <c r="B947" s="13"/>
      <c r="C947" s="13"/>
      <c r="D947" s="56"/>
      <c r="E947" s="13"/>
      <c r="J947" s="16"/>
      <c r="W947" s="15"/>
      <c r="X947" s="16"/>
      <c r="Z947" s="172"/>
    </row>
    <row r="948" spans="1:26" s="11" customFormat="1" x14ac:dyDescent="0.2">
      <c r="A948" s="13"/>
      <c r="B948" s="13"/>
      <c r="C948" s="13"/>
      <c r="D948" s="56"/>
      <c r="E948" s="13"/>
      <c r="J948" s="16"/>
      <c r="W948" s="15"/>
      <c r="X948" s="16"/>
      <c r="Z948" s="172"/>
    </row>
    <row r="949" spans="1:26" s="11" customFormat="1" x14ac:dyDescent="0.2">
      <c r="A949" s="13"/>
      <c r="B949" s="13"/>
      <c r="C949" s="13"/>
      <c r="D949" s="56"/>
      <c r="E949" s="13"/>
      <c r="J949" s="16"/>
      <c r="W949" s="15"/>
      <c r="X949" s="16"/>
      <c r="Z949" s="172"/>
    </row>
    <row r="950" spans="1:26" s="11" customFormat="1" x14ac:dyDescent="0.2">
      <c r="A950" s="13"/>
      <c r="B950" s="13"/>
      <c r="C950" s="13"/>
      <c r="D950" s="56"/>
      <c r="E950" s="13"/>
      <c r="J950" s="16"/>
      <c r="W950" s="15"/>
      <c r="X950" s="16"/>
      <c r="Z950" s="172"/>
    </row>
    <row r="951" spans="1:26" s="11" customFormat="1" x14ac:dyDescent="0.2">
      <c r="A951" s="13"/>
      <c r="B951" s="13"/>
      <c r="C951" s="13"/>
      <c r="D951" s="56"/>
      <c r="E951" s="13"/>
      <c r="J951" s="16"/>
      <c r="W951" s="15"/>
      <c r="X951" s="16"/>
      <c r="Z951" s="172"/>
    </row>
    <row r="952" spans="1:26" s="11" customFormat="1" x14ac:dyDescent="0.2">
      <c r="A952" s="13"/>
      <c r="B952" s="13"/>
      <c r="C952" s="13"/>
      <c r="D952" s="56"/>
      <c r="E952" s="13"/>
      <c r="J952" s="16"/>
      <c r="W952" s="15"/>
      <c r="X952" s="16"/>
      <c r="Z952" s="172"/>
    </row>
    <row r="953" spans="1:26" s="11" customFormat="1" x14ac:dyDescent="0.2">
      <c r="A953" s="13"/>
      <c r="B953" s="13"/>
      <c r="C953" s="13"/>
      <c r="D953" s="56"/>
      <c r="E953" s="13"/>
      <c r="J953" s="16"/>
      <c r="W953" s="15"/>
      <c r="X953" s="16"/>
      <c r="Z953" s="172"/>
    </row>
    <row r="954" spans="1:26" s="11" customFormat="1" x14ac:dyDescent="0.2">
      <c r="A954" s="13"/>
      <c r="B954" s="13"/>
      <c r="C954" s="13"/>
      <c r="D954" s="56"/>
      <c r="E954" s="13"/>
      <c r="J954" s="16"/>
      <c r="W954" s="15"/>
      <c r="X954" s="16"/>
      <c r="Z954" s="172"/>
    </row>
    <row r="955" spans="1:26" s="11" customFormat="1" x14ac:dyDescent="0.2">
      <c r="A955" s="13"/>
      <c r="B955" s="13"/>
      <c r="C955" s="13"/>
      <c r="D955" s="56"/>
      <c r="E955" s="13"/>
      <c r="J955" s="16"/>
      <c r="W955" s="15"/>
      <c r="X955" s="16"/>
      <c r="Z955" s="172"/>
    </row>
    <row r="956" spans="1:26" s="11" customFormat="1" x14ac:dyDescent="0.2">
      <c r="A956" s="13"/>
      <c r="B956" s="13"/>
      <c r="C956" s="13"/>
      <c r="D956" s="56"/>
      <c r="E956" s="13"/>
      <c r="J956" s="16"/>
      <c r="W956" s="15"/>
      <c r="X956" s="16"/>
      <c r="Z956" s="172"/>
    </row>
    <row r="957" spans="1:26" s="11" customFormat="1" x14ac:dyDescent="0.2">
      <c r="A957" s="13"/>
      <c r="B957" s="13"/>
      <c r="C957" s="13"/>
      <c r="D957" s="56"/>
      <c r="E957" s="13"/>
      <c r="J957" s="16"/>
      <c r="W957" s="15"/>
      <c r="X957" s="16"/>
      <c r="Z957" s="172"/>
    </row>
    <row r="958" spans="1:26" s="11" customFormat="1" x14ac:dyDescent="0.2">
      <c r="A958" s="13"/>
      <c r="B958" s="13"/>
      <c r="C958" s="13"/>
      <c r="D958" s="56"/>
      <c r="E958" s="13"/>
      <c r="J958" s="16"/>
      <c r="W958" s="15"/>
      <c r="X958" s="16"/>
      <c r="Z958" s="172"/>
    </row>
    <row r="959" spans="1:26" s="11" customFormat="1" x14ac:dyDescent="0.2">
      <c r="A959" s="13"/>
      <c r="B959" s="13"/>
      <c r="C959" s="13"/>
      <c r="D959" s="56"/>
      <c r="E959" s="13"/>
      <c r="J959" s="16"/>
      <c r="W959" s="15"/>
      <c r="X959" s="16"/>
      <c r="Z959" s="172"/>
    </row>
    <row r="960" spans="1:26" s="11" customFormat="1" x14ac:dyDescent="0.2">
      <c r="A960" s="13"/>
      <c r="B960" s="13"/>
      <c r="C960" s="13"/>
      <c r="D960" s="56"/>
      <c r="E960" s="13"/>
      <c r="J960" s="16"/>
      <c r="W960" s="15"/>
      <c r="X960" s="16"/>
      <c r="Z960" s="172"/>
    </row>
    <row r="961" spans="1:26" s="11" customFormat="1" x14ac:dyDescent="0.2">
      <c r="A961" s="13"/>
      <c r="B961" s="13"/>
      <c r="C961" s="13"/>
      <c r="D961" s="56"/>
      <c r="E961" s="13"/>
      <c r="J961" s="16"/>
      <c r="W961" s="15"/>
      <c r="X961" s="16"/>
      <c r="Z961" s="172"/>
    </row>
    <row r="962" spans="1:26" s="11" customFormat="1" x14ac:dyDescent="0.2">
      <c r="A962" s="13"/>
      <c r="B962" s="13"/>
      <c r="C962" s="13"/>
      <c r="D962" s="56"/>
      <c r="E962" s="13"/>
      <c r="J962" s="16"/>
      <c r="W962" s="15"/>
      <c r="X962" s="16"/>
      <c r="Z962" s="172"/>
    </row>
    <row r="963" spans="1:26" s="11" customFormat="1" x14ac:dyDescent="0.2">
      <c r="A963" s="13"/>
      <c r="B963" s="13"/>
      <c r="C963" s="13"/>
      <c r="D963" s="56"/>
      <c r="E963" s="13"/>
      <c r="J963" s="16"/>
      <c r="W963" s="15"/>
      <c r="X963" s="16"/>
      <c r="Z963" s="172"/>
    </row>
    <row r="964" spans="1:26" s="11" customFormat="1" x14ac:dyDescent="0.2">
      <c r="A964" s="13"/>
      <c r="B964" s="13"/>
      <c r="C964" s="13"/>
      <c r="D964" s="56"/>
      <c r="E964" s="13"/>
      <c r="J964" s="16"/>
      <c r="W964" s="15"/>
      <c r="X964" s="16"/>
      <c r="Z964" s="172"/>
    </row>
    <row r="965" spans="1:26" s="11" customFormat="1" x14ac:dyDescent="0.2">
      <c r="A965" s="13"/>
      <c r="B965" s="13"/>
      <c r="C965" s="13"/>
      <c r="D965" s="56"/>
      <c r="E965" s="13"/>
      <c r="J965" s="16"/>
      <c r="W965" s="15"/>
      <c r="X965" s="16"/>
      <c r="Z965" s="172"/>
    </row>
    <row r="966" spans="1:26" s="11" customFormat="1" x14ac:dyDescent="0.2">
      <c r="A966" s="13"/>
      <c r="B966" s="13"/>
      <c r="C966" s="13"/>
      <c r="D966" s="56"/>
      <c r="E966" s="13"/>
      <c r="J966" s="16"/>
      <c r="W966" s="15"/>
      <c r="X966" s="16"/>
      <c r="Z966" s="172"/>
    </row>
    <row r="967" spans="1:26" s="11" customFormat="1" x14ac:dyDescent="0.2">
      <c r="A967" s="13"/>
      <c r="B967" s="13"/>
      <c r="C967" s="13"/>
      <c r="D967" s="56"/>
      <c r="E967" s="13"/>
      <c r="J967" s="16"/>
      <c r="W967" s="15"/>
      <c r="X967" s="16"/>
      <c r="Z967" s="172"/>
    </row>
    <row r="968" spans="1:26" s="11" customFormat="1" x14ac:dyDescent="0.2">
      <c r="A968" s="13"/>
      <c r="B968" s="13"/>
      <c r="C968" s="13"/>
      <c r="D968" s="56"/>
      <c r="E968" s="13"/>
      <c r="J968" s="16"/>
      <c r="W968" s="15"/>
      <c r="X968" s="16"/>
      <c r="Z968" s="172"/>
    </row>
    <row r="969" spans="1:26" s="11" customFormat="1" x14ac:dyDescent="0.2">
      <c r="A969" s="13"/>
      <c r="B969" s="13"/>
      <c r="C969" s="13"/>
      <c r="D969" s="56"/>
      <c r="E969" s="13"/>
      <c r="J969" s="16"/>
      <c r="W969" s="15"/>
      <c r="X969" s="16"/>
      <c r="Z969" s="172"/>
    </row>
    <row r="970" spans="1:26" s="11" customFormat="1" x14ac:dyDescent="0.2">
      <c r="A970" s="13"/>
      <c r="B970" s="13"/>
      <c r="C970" s="13"/>
      <c r="D970" s="56"/>
      <c r="E970" s="13"/>
      <c r="J970" s="16"/>
      <c r="W970" s="15"/>
      <c r="X970" s="16"/>
      <c r="Z970" s="172"/>
    </row>
    <row r="971" spans="1:26" s="11" customFormat="1" x14ac:dyDescent="0.2">
      <c r="A971" s="13"/>
      <c r="B971" s="13"/>
      <c r="C971" s="13"/>
      <c r="D971" s="56"/>
      <c r="E971" s="13"/>
      <c r="J971" s="16"/>
      <c r="W971" s="15"/>
      <c r="X971" s="16"/>
      <c r="Z971" s="172"/>
    </row>
    <row r="972" spans="1:26" s="11" customFormat="1" x14ac:dyDescent="0.2">
      <c r="A972" s="13"/>
      <c r="B972" s="13"/>
      <c r="C972" s="13"/>
      <c r="D972" s="56"/>
      <c r="E972" s="13"/>
      <c r="J972" s="16"/>
      <c r="W972" s="15"/>
      <c r="X972" s="16"/>
      <c r="Z972" s="172"/>
    </row>
    <row r="973" spans="1:26" s="11" customFormat="1" x14ac:dyDescent="0.2">
      <c r="A973" s="13"/>
      <c r="B973" s="13"/>
      <c r="C973" s="13"/>
      <c r="D973" s="56"/>
      <c r="E973" s="13"/>
      <c r="J973" s="16"/>
      <c r="W973" s="15"/>
      <c r="X973" s="16"/>
      <c r="Z973" s="172"/>
    </row>
    <row r="974" spans="1:26" s="11" customFormat="1" x14ac:dyDescent="0.2">
      <c r="A974" s="13"/>
      <c r="B974" s="13"/>
      <c r="C974" s="13"/>
      <c r="D974" s="56"/>
      <c r="E974" s="13"/>
      <c r="J974" s="16"/>
      <c r="W974" s="15"/>
      <c r="X974" s="16"/>
      <c r="Z974" s="172"/>
    </row>
    <row r="975" spans="1:26" s="11" customFormat="1" x14ac:dyDescent="0.2">
      <c r="A975" s="13"/>
      <c r="B975" s="13"/>
      <c r="C975" s="13"/>
      <c r="D975" s="56"/>
      <c r="E975" s="13"/>
      <c r="J975" s="16"/>
      <c r="W975" s="15"/>
      <c r="X975" s="16"/>
      <c r="Z975" s="172"/>
    </row>
    <row r="976" spans="1:26" s="11" customFormat="1" x14ac:dyDescent="0.2">
      <c r="A976" s="13"/>
      <c r="B976" s="13"/>
      <c r="C976" s="13"/>
      <c r="D976" s="56"/>
      <c r="E976" s="13"/>
      <c r="J976" s="16"/>
      <c r="W976" s="15"/>
      <c r="X976" s="16"/>
      <c r="Z976" s="172"/>
    </row>
    <row r="977" spans="1:26" s="11" customFormat="1" x14ac:dyDescent="0.2">
      <c r="A977" s="13"/>
      <c r="B977" s="13"/>
      <c r="C977" s="13"/>
      <c r="D977" s="56"/>
      <c r="E977" s="13"/>
      <c r="J977" s="16"/>
      <c r="W977" s="15"/>
      <c r="X977" s="16"/>
      <c r="Z977" s="172"/>
    </row>
    <row r="978" spans="1:26" s="11" customFormat="1" x14ac:dyDescent="0.2">
      <c r="A978" s="13"/>
      <c r="B978" s="13"/>
      <c r="C978" s="13"/>
      <c r="D978" s="56"/>
      <c r="E978" s="13"/>
      <c r="J978" s="16"/>
      <c r="W978" s="15"/>
      <c r="X978" s="16"/>
      <c r="Z978" s="172"/>
    </row>
    <row r="979" spans="1:26" s="11" customFormat="1" x14ac:dyDescent="0.2">
      <c r="A979" s="13"/>
      <c r="B979" s="13"/>
      <c r="C979" s="13"/>
      <c r="D979" s="56"/>
      <c r="E979" s="13"/>
      <c r="J979" s="16"/>
      <c r="W979" s="15"/>
      <c r="X979" s="16"/>
      <c r="Z979" s="172"/>
    </row>
    <row r="980" spans="1:26" s="11" customFormat="1" x14ac:dyDescent="0.2">
      <c r="A980" s="13"/>
      <c r="B980" s="13"/>
      <c r="C980" s="13"/>
      <c r="D980" s="56"/>
      <c r="E980" s="13"/>
      <c r="J980" s="16"/>
      <c r="W980" s="15"/>
      <c r="X980" s="16"/>
      <c r="Z980" s="172"/>
    </row>
    <row r="981" spans="1:26" s="11" customFormat="1" x14ac:dyDescent="0.2">
      <c r="A981" s="13"/>
      <c r="B981" s="13"/>
      <c r="C981" s="13"/>
      <c r="D981" s="56"/>
      <c r="E981" s="13"/>
      <c r="J981" s="16"/>
      <c r="W981" s="15"/>
      <c r="X981" s="16"/>
      <c r="Z981" s="172"/>
    </row>
    <row r="982" spans="1:26" s="11" customFormat="1" x14ac:dyDescent="0.2">
      <c r="A982" s="13"/>
      <c r="B982" s="13"/>
      <c r="C982" s="13"/>
      <c r="D982" s="56"/>
      <c r="E982" s="13"/>
      <c r="J982" s="16"/>
      <c r="W982" s="15"/>
      <c r="X982" s="16"/>
      <c r="Z982" s="172"/>
    </row>
    <row r="983" spans="1:26" s="11" customFormat="1" x14ac:dyDescent="0.2">
      <c r="A983" s="13"/>
      <c r="B983" s="13"/>
      <c r="C983" s="13"/>
      <c r="D983" s="56"/>
      <c r="E983" s="13"/>
      <c r="J983" s="16"/>
      <c r="W983" s="15"/>
      <c r="X983" s="16"/>
      <c r="Z983" s="172"/>
    </row>
    <row r="984" spans="1:26" s="11" customFormat="1" x14ac:dyDescent="0.2">
      <c r="A984" s="13"/>
      <c r="B984" s="13"/>
      <c r="C984" s="13"/>
      <c r="D984" s="56"/>
      <c r="E984" s="13"/>
      <c r="J984" s="16"/>
      <c r="W984" s="15"/>
      <c r="X984" s="16"/>
      <c r="Z984" s="172"/>
    </row>
    <row r="985" spans="1:26" s="11" customFormat="1" x14ac:dyDescent="0.2">
      <c r="A985" s="13"/>
      <c r="B985" s="13"/>
      <c r="C985" s="13"/>
      <c r="D985" s="56"/>
      <c r="E985" s="13"/>
      <c r="J985" s="16"/>
      <c r="W985" s="15"/>
      <c r="X985" s="16"/>
      <c r="Z985" s="172"/>
    </row>
    <row r="986" spans="1:26" s="11" customFormat="1" x14ac:dyDescent="0.2">
      <c r="A986" s="13"/>
      <c r="B986" s="13"/>
      <c r="C986" s="13"/>
      <c r="D986" s="56"/>
      <c r="E986" s="13"/>
      <c r="J986" s="16"/>
      <c r="W986" s="15"/>
      <c r="X986" s="16"/>
      <c r="Z986" s="172"/>
    </row>
    <row r="987" spans="1:26" s="11" customFormat="1" x14ac:dyDescent="0.2">
      <c r="A987" s="13"/>
      <c r="B987" s="13"/>
      <c r="C987" s="13"/>
      <c r="D987" s="56"/>
      <c r="E987" s="13"/>
      <c r="J987" s="16"/>
      <c r="W987" s="15"/>
      <c r="X987" s="16"/>
      <c r="Z987" s="172"/>
    </row>
    <row r="988" spans="1:26" s="11" customFormat="1" x14ac:dyDescent="0.2">
      <c r="A988" s="13"/>
      <c r="B988" s="13"/>
      <c r="C988" s="13"/>
      <c r="D988" s="56"/>
      <c r="E988" s="13"/>
      <c r="J988" s="16"/>
      <c r="W988" s="15"/>
      <c r="X988" s="16"/>
      <c r="Z988" s="172"/>
    </row>
    <row r="989" spans="1:26" s="11" customFormat="1" x14ac:dyDescent="0.2">
      <c r="A989" s="13"/>
      <c r="B989" s="13"/>
      <c r="C989" s="13"/>
      <c r="D989" s="56"/>
      <c r="E989" s="13"/>
      <c r="J989" s="16"/>
      <c r="W989" s="15"/>
      <c r="X989" s="16"/>
      <c r="Z989" s="172"/>
    </row>
    <row r="990" spans="1:26" s="11" customFormat="1" x14ac:dyDescent="0.2">
      <c r="A990" s="13"/>
      <c r="B990" s="13"/>
      <c r="C990" s="13"/>
      <c r="D990" s="56"/>
      <c r="E990" s="13"/>
      <c r="J990" s="16"/>
      <c r="W990" s="15"/>
      <c r="X990" s="16"/>
      <c r="Z990" s="172"/>
    </row>
    <row r="991" spans="1:26" s="11" customFormat="1" x14ac:dyDescent="0.2">
      <c r="A991" s="13"/>
      <c r="B991" s="13"/>
      <c r="C991" s="13"/>
      <c r="D991" s="56"/>
      <c r="E991" s="13"/>
      <c r="J991" s="16"/>
      <c r="W991" s="15"/>
      <c r="X991" s="16"/>
      <c r="Z991" s="172"/>
    </row>
    <row r="992" spans="1:26" s="11" customFormat="1" x14ac:dyDescent="0.2">
      <c r="A992" s="13"/>
      <c r="B992" s="13"/>
      <c r="C992" s="13"/>
      <c r="D992" s="56"/>
      <c r="E992" s="13"/>
      <c r="J992" s="16"/>
      <c r="W992" s="15"/>
      <c r="X992" s="16"/>
      <c r="Z992" s="172"/>
    </row>
    <row r="993" spans="1:26" s="11" customFormat="1" x14ac:dyDescent="0.2">
      <c r="A993" s="13"/>
      <c r="B993" s="13"/>
      <c r="C993" s="13"/>
      <c r="D993" s="56"/>
      <c r="E993" s="13"/>
      <c r="J993" s="16"/>
      <c r="W993" s="15"/>
      <c r="X993" s="16"/>
      <c r="Z993" s="172"/>
    </row>
    <row r="994" spans="1:26" s="11" customFormat="1" x14ac:dyDescent="0.2">
      <c r="A994" s="13"/>
      <c r="B994" s="13"/>
      <c r="C994" s="13"/>
      <c r="D994" s="56"/>
      <c r="E994" s="13"/>
      <c r="J994" s="16"/>
      <c r="W994" s="15"/>
      <c r="X994" s="16"/>
      <c r="Z994" s="172"/>
    </row>
    <row r="995" spans="1:26" s="11" customFormat="1" x14ac:dyDescent="0.2">
      <c r="A995" s="13"/>
      <c r="B995" s="13"/>
      <c r="C995" s="13"/>
      <c r="D995" s="56"/>
      <c r="E995" s="13"/>
      <c r="J995" s="16"/>
      <c r="W995" s="15"/>
      <c r="X995" s="16"/>
      <c r="Z995" s="172"/>
    </row>
    <row r="996" spans="1:26" s="11" customFormat="1" x14ac:dyDescent="0.2">
      <c r="A996" s="13"/>
      <c r="B996" s="13"/>
      <c r="C996" s="13"/>
      <c r="D996" s="56"/>
      <c r="E996" s="13"/>
      <c r="J996" s="16"/>
      <c r="W996" s="15"/>
      <c r="X996" s="16"/>
      <c r="Z996" s="172"/>
    </row>
    <row r="997" spans="1:26" s="11" customFormat="1" x14ac:dyDescent="0.2">
      <c r="A997" s="13"/>
      <c r="B997" s="13"/>
      <c r="C997" s="13"/>
      <c r="D997" s="56"/>
      <c r="E997" s="13"/>
      <c r="J997" s="16"/>
      <c r="W997" s="15"/>
      <c r="X997" s="16"/>
      <c r="Z997" s="172"/>
    </row>
    <row r="998" spans="1:26" s="11" customFormat="1" x14ac:dyDescent="0.2">
      <c r="A998" s="13"/>
      <c r="B998" s="13"/>
      <c r="C998" s="13"/>
      <c r="D998" s="56"/>
      <c r="E998" s="13"/>
      <c r="J998" s="16"/>
      <c r="W998" s="15"/>
      <c r="X998" s="16"/>
      <c r="Z998" s="172"/>
    </row>
    <row r="999" spans="1:26" s="11" customFormat="1" x14ac:dyDescent="0.2">
      <c r="A999" s="13"/>
      <c r="B999" s="13"/>
      <c r="C999" s="13"/>
      <c r="D999" s="56"/>
      <c r="E999" s="13"/>
      <c r="J999" s="16"/>
      <c r="W999" s="15"/>
      <c r="X999" s="16"/>
      <c r="Z999" s="172"/>
    </row>
    <row r="1000" spans="1:26" s="11" customFormat="1" x14ac:dyDescent="0.2">
      <c r="A1000" s="13"/>
      <c r="B1000" s="13"/>
      <c r="C1000" s="13"/>
      <c r="D1000" s="56"/>
      <c r="E1000" s="13"/>
      <c r="J1000" s="16"/>
      <c r="W1000" s="15"/>
      <c r="X1000" s="16"/>
      <c r="Z1000" s="172"/>
    </row>
    <row r="1001" spans="1:26" s="11" customFormat="1" x14ac:dyDescent="0.2">
      <c r="A1001" s="13"/>
      <c r="B1001" s="13"/>
      <c r="C1001" s="13"/>
      <c r="D1001" s="56"/>
      <c r="E1001" s="13"/>
      <c r="J1001" s="16"/>
      <c r="W1001" s="15"/>
      <c r="X1001" s="16"/>
      <c r="Z1001" s="172"/>
    </row>
    <row r="1002" spans="1:26" s="11" customFormat="1" x14ac:dyDescent="0.2">
      <c r="A1002" s="13"/>
      <c r="B1002" s="13"/>
      <c r="C1002" s="13"/>
      <c r="D1002" s="56"/>
      <c r="E1002" s="13"/>
      <c r="J1002" s="16"/>
      <c r="W1002" s="15"/>
      <c r="X1002" s="16"/>
      <c r="Z1002" s="172"/>
    </row>
    <row r="1003" spans="1:26" s="11" customFormat="1" x14ac:dyDescent="0.2">
      <c r="A1003" s="13"/>
      <c r="B1003" s="13"/>
      <c r="C1003" s="13"/>
      <c r="D1003" s="56"/>
      <c r="E1003" s="13"/>
      <c r="J1003" s="16"/>
      <c r="W1003" s="15"/>
      <c r="X1003" s="16"/>
      <c r="Z1003" s="172"/>
    </row>
    <row r="1004" spans="1:26" s="11" customFormat="1" x14ac:dyDescent="0.2">
      <c r="A1004" s="13"/>
      <c r="B1004" s="13"/>
      <c r="C1004" s="13"/>
      <c r="D1004" s="56"/>
      <c r="E1004" s="13"/>
      <c r="J1004" s="16"/>
      <c r="W1004" s="15"/>
      <c r="X1004" s="16"/>
      <c r="Z1004" s="172"/>
    </row>
    <row r="1005" spans="1:26" s="11" customFormat="1" x14ac:dyDescent="0.2">
      <c r="A1005" s="13"/>
      <c r="B1005" s="13"/>
      <c r="C1005" s="13"/>
      <c r="D1005" s="56"/>
      <c r="E1005" s="13"/>
      <c r="J1005" s="16"/>
      <c r="W1005" s="15"/>
      <c r="X1005" s="16"/>
      <c r="Z1005" s="172"/>
    </row>
    <row r="1006" spans="1:26" s="11" customFormat="1" x14ac:dyDescent="0.2">
      <c r="A1006" s="13"/>
      <c r="B1006" s="13"/>
      <c r="C1006" s="13"/>
      <c r="D1006" s="56"/>
      <c r="E1006" s="13"/>
      <c r="J1006" s="16"/>
      <c r="W1006" s="15"/>
      <c r="X1006" s="16"/>
      <c r="Z1006" s="172"/>
    </row>
    <row r="1007" spans="1:26" s="11" customFormat="1" x14ac:dyDescent="0.2">
      <c r="A1007" s="13"/>
      <c r="B1007" s="13"/>
      <c r="C1007" s="13"/>
      <c r="D1007" s="56"/>
      <c r="E1007" s="13"/>
      <c r="J1007" s="16"/>
      <c r="W1007" s="15"/>
      <c r="X1007" s="16"/>
      <c r="Z1007" s="172"/>
    </row>
    <row r="1008" spans="1:26" s="11" customFormat="1" x14ac:dyDescent="0.2">
      <c r="A1008" s="13"/>
      <c r="B1008" s="13"/>
      <c r="C1008" s="13"/>
      <c r="D1008" s="56"/>
      <c r="E1008" s="13"/>
      <c r="J1008" s="16"/>
      <c r="W1008" s="15"/>
      <c r="X1008" s="16"/>
      <c r="Z1008" s="172"/>
    </row>
    <row r="1009" spans="1:26" s="11" customFormat="1" x14ac:dyDescent="0.2">
      <c r="A1009" s="13"/>
      <c r="B1009" s="13"/>
      <c r="C1009" s="13"/>
      <c r="D1009" s="56"/>
      <c r="E1009" s="13"/>
      <c r="J1009" s="16"/>
      <c r="W1009" s="15"/>
      <c r="X1009" s="16"/>
      <c r="Z1009" s="172"/>
    </row>
    <row r="1010" spans="1:26" s="11" customFormat="1" x14ac:dyDescent="0.2">
      <c r="A1010" s="13"/>
      <c r="B1010" s="13"/>
      <c r="C1010" s="13"/>
      <c r="D1010" s="56"/>
      <c r="E1010" s="13"/>
      <c r="J1010" s="16"/>
      <c r="W1010" s="15"/>
      <c r="X1010" s="16"/>
      <c r="Z1010" s="172"/>
    </row>
    <row r="1011" spans="1:26" s="11" customFormat="1" x14ac:dyDescent="0.2">
      <c r="A1011" s="13"/>
      <c r="B1011" s="13"/>
      <c r="C1011" s="13"/>
      <c r="D1011" s="56"/>
      <c r="E1011" s="13"/>
      <c r="J1011" s="16"/>
      <c r="W1011" s="15"/>
      <c r="X1011" s="16"/>
      <c r="Z1011" s="172"/>
    </row>
    <row r="1012" spans="1:26" s="11" customFormat="1" x14ac:dyDescent="0.2">
      <c r="A1012" s="13"/>
      <c r="B1012" s="13"/>
      <c r="C1012" s="13"/>
      <c r="D1012" s="56"/>
      <c r="E1012" s="13"/>
      <c r="J1012" s="16"/>
      <c r="W1012" s="15"/>
      <c r="X1012" s="16"/>
      <c r="Z1012" s="172"/>
    </row>
    <row r="1013" spans="1:26" s="11" customFormat="1" x14ac:dyDescent="0.2">
      <c r="A1013" s="13"/>
      <c r="B1013" s="13"/>
      <c r="C1013" s="13"/>
      <c r="D1013" s="56"/>
      <c r="E1013" s="13"/>
      <c r="J1013" s="16"/>
      <c r="W1013" s="15"/>
      <c r="X1013" s="16"/>
      <c r="Z1013" s="172"/>
    </row>
    <row r="1014" spans="1:26" s="11" customFormat="1" x14ac:dyDescent="0.2">
      <c r="A1014" s="13"/>
      <c r="B1014" s="13"/>
      <c r="C1014" s="13"/>
      <c r="D1014" s="56"/>
      <c r="E1014" s="13"/>
      <c r="J1014" s="16"/>
      <c r="W1014" s="15"/>
      <c r="X1014" s="16"/>
      <c r="Z1014" s="172"/>
    </row>
    <row r="1015" spans="1:26" s="11" customFormat="1" x14ac:dyDescent="0.2">
      <c r="A1015" s="13"/>
      <c r="B1015" s="13"/>
      <c r="C1015" s="13"/>
      <c r="D1015" s="56"/>
      <c r="E1015" s="13"/>
      <c r="J1015" s="16"/>
      <c r="W1015" s="15"/>
      <c r="X1015" s="16"/>
      <c r="Z1015" s="172"/>
    </row>
    <row r="1016" spans="1:26" s="11" customFormat="1" x14ac:dyDescent="0.2">
      <c r="A1016" s="13"/>
      <c r="B1016" s="13"/>
      <c r="C1016" s="13"/>
      <c r="D1016" s="56"/>
      <c r="E1016" s="13"/>
      <c r="J1016" s="16"/>
      <c r="W1016" s="15"/>
      <c r="X1016" s="16"/>
      <c r="Z1016" s="172"/>
    </row>
    <row r="1017" spans="1:26" s="11" customFormat="1" x14ac:dyDescent="0.2">
      <c r="A1017" s="13"/>
      <c r="B1017" s="13"/>
      <c r="C1017" s="13"/>
      <c r="D1017" s="56"/>
      <c r="E1017" s="13"/>
      <c r="J1017" s="16"/>
      <c r="W1017" s="15"/>
      <c r="X1017" s="16"/>
      <c r="Z1017" s="172"/>
    </row>
    <row r="1018" spans="1:26" s="11" customFormat="1" x14ac:dyDescent="0.2">
      <c r="A1018" s="13"/>
      <c r="B1018" s="13"/>
      <c r="C1018" s="13"/>
      <c r="D1018" s="56"/>
      <c r="E1018" s="13"/>
      <c r="J1018" s="16"/>
      <c r="W1018" s="15"/>
      <c r="X1018" s="16"/>
      <c r="Z1018" s="172"/>
    </row>
    <row r="1019" spans="1:26" s="11" customFormat="1" x14ac:dyDescent="0.2">
      <c r="A1019" s="13"/>
      <c r="B1019" s="13"/>
      <c r="C1019" s="13"/>
      <c r="D1019" s="56"/>
      <c r="E1019" s="13"/>
      <c r="J1019" s="16"/>
      <c r="W1019" s="15"/>
      <c r="X1019" s="16"/>
      <c r="Z1019" s="172"/>
    </row>
    <row r="1020" spans="1:26" s="11" customFormat="1" x14ac:dyDescent="0.2">
      <c r="A1020" s="13"/>
      <c r="B1020" s="13"/>
      <c r="C1020" s="13"/>
      <c r="D1020" s="56"/>
      <c r="E1020" s="13"/>
      <c r="J1020" s="16"/>
      <c r="W1020" s="15"/>
      <c r="X1020" s="16"/>
      <c r="Z1020" s="172"/>
    </row>
    <row r="1021" spans="1:26" s="11" customFormat="1" x14ac:dyDescent="0.2">
      <c r="A1021" s="13"/>
      <c r="B1021" s="13"/>
      <c r="C1021" s="13"/>
      <c r="D1021" s="56"/>
      <c r="E1021" s="13"/>
      <c r="J1021" s="16"/>
      <c r="W1021" s="15"/>
      <c r="X1021" s="16"/>
      <c r="Z1021" s="172"/>
    </row>
    <row r="1022" spans="1:26" s="11" customFormat="1" x14ac:dyDescent="0.2">
      <c r="A1022" s="13"/>
      <c r="B1022" s="13"/>
      <c r="C1022" s="13"/>
      <c r="D1022" s="56"/>
      <c r="E1022" s="13"/>
      <c r="J1022" s="16"/>
      <c r="W1022" s="15"/>
      <c r="X1022" s="16"/>
      <c r="Z1022" s="172"/>
    </row>
    <row r="1023" spans="1:26" s="11" customFormat="1" x14ac:dyDescent="0.2">
      <c r="A1023" s="13"/>
      <c r="B1023" s="13"/>
      <c r="C1023" s="13"/>
      <c r="D1023" s="56"/>
      <c r="E1023" s="13"/>
      <c r="J1023" s="16"/>
      <c r="W1023" s="15"/>
      <c r="X1023" s="16"/>
      <c r="Z1023" s="172"/>
    </row>
    <row r="1024" spans="1:26" s="11" customFormat="1" x14ac:dyDescent="0.2">
      <c r="A1024" s="13"/>
      <c r="B1024" s="13"/>
      <c r="C1024" s="13"/>
      <c r="D1024" s="56"/>
      <c r="E1024" s="13"/>
      <c r="J1024" s="16"/>
      <c r="W1024" s="15"/>
      <c r="X1024" s="16"/>
      <c r="Z1024" s="172"/>
    </row>
    <row r="1025" spans="1:26" s="11" customFormat="1" x14ac:dyDescent="0.2">
      <c r="A1025" s="13"/>
      <c r="B1025" s="13"/>
      <c r="C1025" s="13"/>
      <c r="D1025" s="56"/>
      <c r="E1025" s="13"/>
      <c r="J1025" s="16"/>
      <c r="W1025" s="15"/>
      <c r="X1025" s="16"/>
      <c r="Z1025" s="172"/>
    </row>
    <row r="1026" spans="1:26" s="11" customFormat="1" x14ac:dyDescent="0.2">
      <c r="A1026" s="13"/>
      <c r="B1026" s="13"/>
      <c r="C1026" s="13"/>
      <c r="D1026" s="56"/>
      <c r="E1026" s="13"/>
      <c r="J1026" s="16"/>
      <c r="W1026" s="15"/>
      <c r="X1026" s="16"/>
      <c r="Z1026" s="172"/>
    </row>
    <row r="1027" spans="1:26" s="11" customFormat="1" x14ac:dyDescent="0.2">
      <c r="A1027" s="13"/>
      <c r="B1027" s="13"/>
      <c r="C1027" s="13"/>
      <c r="D1027" s="56"/>
      <c r="E1027" s="13"/>
      <c r="J1027" s="16"/>
      <c r="W1027" s="15"/>
      <c r="X1027" s="16"/>
      <c r="Z1027" s="172"/>
    </row>
    <row r="1028" spans="1:26" s="11" customFormat="1" x14ac:dyDescent="0.2">
      <c r="A1028" s="13"/>
      <c r="B1028" s="13"/>
      <c r="C1028" s="13"/>
      <c r="D1028" s="56"/>
      <c r="E1028" s="13"/>
      <c r="J1028" s="16"/>
      <c r="W1028" s="15"/>
      <c r="X1028" s="16"/>
      <c r="Z1028" s="172"/>
    </row>
    <row r="1029" spans="1:26" s="11" customFormat="1" x14ac:dyDescent="0.2">
      <c r="A1029" s="13"/>
      <c r="B1029" s="13"/>
      <c r="C1029" s="13"/>
      <c r="D1029" s="56"/>
      <c r="E1029" s="13"/>
      <c r="J1029" s="16"/>
      <c r="W1029" s="15"/>
      <c r="X1029" s="16"/>
      <c r="Z1029" s="172"/>
    </row>
    <row r="1030" spans="1:26" s="11" customFormat="1" x14ac:dyDescent="0.2">
      <c r="A1030" s="13"/>
      <c r="B1030" s="13"/>
      <c r="C1030" s="13"/>
      <c r="D1030" s="56"/>
      <c r="E1030" s="13"/>
      <c r="J1030" s="16"/>
      <c r="W1030" s="15"/>
      <c r="X1030" s="16"/>
      <c r="Z1030" s="172"/>
    </row>
    <row r="1031" spans="1:26" s="11" customFormat="1" x14ac:dyDescent="0.2">
      <c r="A1031" s="13"/>
      <c r="B1031" s="13"/>
      <c r="C1031" s="13"/>
      <c r="D1031" s="56"/>
      <c r="E1031" s="13"/>
      <c r="J1031" s="16"/>
      <c r="W1031" s="15"/>
      <c r="X1031" s="16"/>
      <c r="Z1031" s="172"/>
    </row>
    <row r="1032" spans="1:26" s="11" customFormat="1" x14ac:dyDescent="0.2">
      <c r="A1032" s="13"/>
      <c r="B1032" s="13"/>
      <c r="C1032" s="13"/>
      <c r="D1032" s="56"/>
      <c r="E1032" s="13"/>
      <c r="J1032" s="16"/>
      <c r="W1032" s="15"/>
      <c r="X1032" s="16"/>
      <c r="Z1032" s="172"/>
    </row>
    <row r="1033" spans="1:26" s="11" customFormat="1" x14ac:dyDescent="0.2">
      <c r="A1033" s="13"/>
      <c r="B1033" s="13"/>
      <c r="C1033" s="13"/>
      <c r="D1033" s="56"/>
      <c r="E1033" s="13"/>
      <c r="J1033" s="16"/>
      <c r="W1033" s="15"/>
      <c r="X1033" s="16"/>
      <c r="Z1033" s="172"/>
    </row>
    <row r="1034" spans="1:26" s="11" customFormat="1" x14ac:dyDescent="0.2">
      <c r="A1034" s="13"/>
      <c r="B1034" s="13"/>
      <c r="C1034" s="13"/>
      <c r="D1034" s="56"/>
      <c r="E1034" s="13"/>
      <c r="J1034" s="16"/>
      <c r="W1034" s="15"/>
      <c r="X1034" s="16"/>
      <c r="Z1034" s="172"/>
    </row>
    <row r="1035" spans="1:26" s="11" customFormat="1" x14ac:dyDescent="0.2">
      <c r="A1035" s="13"/>
      <c r="B1035" s="13"/>
      <c r="C1035" s="13"/>
      <c r="D1035" s="56"/>
      <c r="E1035" s="13"/>
      <c r="J1035" s="16"/>
      <c r="W1035" s="15"/>
      <c r="X1035" s="16"/>
      <c r="Z1035" s="172"/>
    </row>
    <row r="1036" spans="1:26" s="11" customFormat="1" x14ac:dyDescent="0.2">
      <c r="A1036" s="13"/>
      <c r="B1036" s="13"/>
      <c r="C1036" s="13"/>
      <c r="D1036" s="56"/>
      <c r="E1036" s="13"/>
      <c r="J1036" s="16"/>
      <c r="W1036" s="15"/>
      <c r="X1036" s="16"/>
      <c r="Z1036" s="172"/>
    </row>
    <row r="1037" spans="1:26" s="11" customFormat="1" x14ac:dyDescent="0.2">
      <c r="A1037" s="13"/>
      <c r="B1037" s="13"/>
      <c r="C1037" s="13"/>
      <c r="D1037" s="56"/>
      <c r="E1037" s="13"/>
      <c r="J1037" s="16"/>
      <c r="W1037" s="15"/>
      <c r="X1037" s="16"/>
      <c r="Z1037" s="172"/>
    </row>
    <row r="1038" spans="1:26" s="11" customFormat="1" x14ac:dyDescent="0.2">
      <c r="A1038" s="13"/>
      <c r="B1038" s="13"/>
      <c r="C1038" s="13"/>
      <c r="D1038" s="56"/>
      <c r="E1038" s="13"/>
      <c r="J1038" s="16"/>
      <c r="W1038" s="15"/>
      <c r="X1038" s="16"/>
      <c r="Z1038" s="172"/>
    </row>
    <row r="1039" spans="1:26" s="11" customFormat="1" x14ac:dyDescent="0.2">
      <c r="A1039" s="13"/>
      <c r="B1039" s="13"/>
      <c r="C1039" s="13"/>
      <c r="D1039" s="56"/>
      <c r="E1039" s="13"/>
      <c r="J1039" s="16"/>
      <c r="W1039" s="15"/>
      <c r="X1039" s="16"/>
      <c r="Z1039" s="172"/>
    </row>
    <row r="1040" spans="1:26" s="11" customFormat="1" x14ac:dyDescent="0.2">
      <c r="A1040" s="13"/>
      <c r="B1040" s="13"/>
      <c r="C1040" s="13"/>
      <c r="D1040" s="56"/>
      <c r="E1040" s="13"/>
      <c r="J1040" s="16"/>
      <c r="W1040" s="15"/>
      <c r="X1040" s="16"/>
      <c r="Z1040" s="172"/>
    </row>
    <row r="1041" spans="1:26" s="11" customFormat="1" x14ac:dyDescent="0.2">
      <c r="A1041" s="13"/>
      <c r="B1041" s="13"/>
      <c r="C1041" s="13"/>
      <c r="D1041" s="56"/>
      <c r="E1041" s="13"/>
      <c r="J1041" s="16"/>
      <c r="W1041" s="15"/>
      <c r="X1041" s="16"/>
      <c r="Z1041" s="172"/>
    </row>
    <row r="1042" spans="1:26" s="11" customFormat="1" x14ac:dyDescent="0.2">
      <c r="A1042" s="13"/>
      <c r="B1042" s="13"/>
      <c r="C1042" s="13"/>
      <c r="D1042" s="56"/>
      <c r="E1042" s="13"/>
      <c r="J1042" s="16"/>
      <c r="W1042" s="15"/>
      <c r="X1042" s="16"/>
      <c r="Z1042" s="172"/>
    </row>
    <row r="1043" spans="1:26" s="11" customFormat="1" x14ac:dyDescent="0.2">
      <c r="A1043" s="13"/>
      <c r="B1043" s="13"/>
      <c r="C1043" s="13"/>
      <c r="D1043" s="56"/>
      <c r="E1043" s="13"/>
      <c r="J1043" s="16"/>
      <c r="W1043" s="15"/>
      <c r="X1043" s="16"/>
      <c r="Z1043" s="172"/>
    </row>
    <row r="1044" spans="1:26" s="11" customFormat="1" x14ac:dyDescent="0.2">
      <c r="A1044" s="13"/>
      <c r="B1044" s="13"/>
      <c r="C1044" s="13"/>
      <c r="D1044" s="56"/>
      <c r="E1044" s="13"/>
      <c r="J1044" s="16"/>
      <c r="W1044" s="15"/>
      <c r="X1044" s="16"/>
      <c r="Z1044" s="172"/>
    </row>
    <row r="1045" spans="1:26" s="11" customFormat="1" x14ac:dyDescent="0.2">
      <c r="A1045" s="13"/>
      <c r="B1045" s="13"/>
      <c r="C1045" s="13"/>
      <c r="D1045" s="56"/>
      <c r="E1045" s="13"/>
      <c r="J1045" s="16"/>
      <c r="W1045" s="15"/>
      <c r="X1045" s="16"/>
      <c r="Z1045" s="172"/>
    </row>
    <row r="1046" spans="1:26" s="11" customFormat="1" x14ac:dyDescent="0.2">
      <c r="A1046" s="13"/>
      <c r="B1046" s="13"/>
      <c r="C1046" s="13"/>
      <c r="D1046" s="56"/>
      <c r="E1046" s="13"/>
      <c r="J1046" s="16"/>
      <c r="W1046" s="15"/>
      <c r="X1046" s="16"/>
      <c r="Z1046" s="172"/>
    </row>
    <row r="1047" spans="1:26" s="11" customFormat="1" x14ac:dyDescent="0.2">
      <c r="A1047" s="13"/>
      <c r="B1047" s="13"/>
      <c r="C1047" s="13"/>
      <c r="D1047" s="56"/>
      <c r="E1047" s="13"/>
      <c r="J1047" s="16"/>
      <c r="W1047" s="15"/>
      <c r="X1047" s="16"/>
      <c r="Z1047" s="172"/>
    </row>
    <row r="1048" spans="1:26" s="11" customFormat="1" x14ac:dyDescent="0.2">
      <c r="A1048" s="13"/>
      <c r="B1048" s="13"/>
      <c r="C1048" s="13"/>
      <c r="D1048" s="56"/>
      <c r="E1048" s="13"/>
      <c r="J1048" s="16"/>
      <c r="W1048" s="15"/>
      <c r="X1048" s="16"/>
      <c r="Z1048" s="172"/>
    </row>
    <row r="1049" spans="1:26" s="11" customFormat="1" x14ac:dyDescent="0.2">
      <c r="A1049" s="13"/>
      <c r="B1049" s="13"/>
      <c r="C1049" s="13"/>
      <c r="D1049" s="56"/>
      <c r="E1049" s="13"/>
      <c r="J1049" s="16"/>
      <c r="W1049" s="15"/>
      <c r="X1049" s="16"/>
      <c r="Z1049" s="172"/>
    </row>
    <row r="1050" spans="1:26" s="11" customFormat="1" x14ac:dyDescent="0.2">
      <c r="A1050" s="13"/>
      <c r="B1050" s="13"/>
      <c r="C1050" s="13"/>
      <c r="D1050" s="56"/>
      <c r="E1050" s="13"/>
      <c r="J1050" s="16"/>
      <c r="W1050" s="15"/>
      <c r="X1050" s="16"/>
      <c r="Z1050" s="172"/>
    </row>
    <row r="1051" spans="1:26" s="11" customFormat="1" x14ac:dyDescent="0.2">
      <c r="A1051" s="13"/>
      <c r="B1051" s="13"/>
      <c r="C1051" s="13"/>
      <c r="D1051" s="56"/>
      <c r="E1051" s="13"/>
      <c r="J1051" s="16"/>
      <c r="W1051" s="15"/>
      <c r="X1051" s="16"/>
      <c r="Z1051" s="172"/>
    </row>
    <row r="1052" spans="1:26" s="11" customFormat="1" x14ac:dyDescent="0.2">
      <c r="A1052" s="13"/>
      <c r="B1052" s="13"/>
      <c r="C1052" s="13"/>
      <c r="D1052" s="56"/>
      <c r="E1052" s="13"/>
      <c r="J1052" s="16"/>
      <c r="W1052" s="15"/>
      <c r="X1052" s="16"/>
      <c r="Z1052" s="172"/>
    </row>
    <row r="1053" spans="1:26" s="11" customFormat="1" x14ac:dyDescent="0.2">
      <c r="A1053" s="13"/>
      <c r="B1053" s="13"/>
      <c r="C1053" s="13"/>
      <c r="D1053" s="56"/>
      <c r="E1053" s="13"/>
      <c r="J1053" s="16"/>
      <c r="W1053" s="15"/>
      <c r="X1053" s="16"/>
      <c r="Z1053" s="172"/>
    </row>
    <row r="1054" spans="1:26" s="11" customFormat="1" x14ac:dyDescent="0.2">
      <c r="A1054" s="13"/>
      <c r="B1054" s="13"/>
      <c r="C1054" s="13"/>
      <c r="D1054" s="56"/>
      <c r="E1054" s="13"/>
      <c r="J1054" s="16"/>
      <c r="W1054" s="15"/>
      <c r="X1054" s="16"/>
      <c r="Z1054" s="172"/>
    </row>
    <row r="1055" spans="1:26" s="11" customFormat="1" x14ac:dyDescent="0.2">
      <c r="A1055" s="13"/>
      <c r="B1055" s="13"/>
      <c r="C1055" s="13"/>
      <c r="D1055" s="56"/>
      <c r="E1055" s="13"/>
      <c r="J1055" s="16"/>
      <c r="W1055" s="15"/>
      <c r="X1055" s="16"/>
      <c r="Z1055" s="172"/>
    </row>
    <row r="1056" spans="1:26" s="11" customFormat="1" x14ac:dyDescent="0.2">
      <c r="A1056" s="13"/>
      <c r="B1056" s="13"/>
      <c r="C1056" s="13"/>
      <c r="D1056" s="56"/>
      <c r="E1056" s="13"/>
      <c r="J1056" s="16"/>
      <c r="W1056" s="15"/>
      <c r="X1056" s="16"/>
      <c r="Z1056" s="172"/>
    </row>
    <row r="1057" spans="1:26" s="11" customFormat="1" x14ac:dyDescent="0.2">
      <c r="A1057" s="13"/>
      <c r="B1057" s="13"/>
      <c r="C1057" s="13"/>
      <c r="D1057" s="56"/>
      <c r="E1057" s="13"/>
      <c r="J1057" s="16"/>
      <c r="W1057" s="15"/>
      <c r="X1057" s="16"/>
      <c r="Z1057" s="172"/>
    </row>
    <row r="1058" spans="1:26" s="11" customFormat="1" x14ac:dyDescent="0.2">
      <c r="A1058" s="13"/>
      <c r="B1058" s="13"/>
      <c r="C1058" s="13"/>
      <c r="D1058" s="56"/>
      <c r="E1058" s="13"/>
      <c r="J1058" s="16"/>
      <c r="W1058" s="15"/>
      <c r="X1058" s="16"/>
      <c r="Z1058" s="172"/>
    </row>
    <row r="1059" spans="1:26" s="11" customFormat="1" x14ac:dyDescent="0.2">
      <c r="A1059" s="13"/>
      <c r="B1059" s="13"/>
      <c r="C1059" s="13"/>
      <c r="D1059" s="56"/>
      <c r="E1059" s="13"/>
      <c r="J1059" s="16"/>
      <c r="W1059" s="15"/>
      <c r="X1059" s="16"/>
      <c r="Z1059" s="172"/>
    </row>
    <row r="1060" spans="1:26" s="11" customFormat="1" x14ac:dyDescent="0.2">
      <c r="A1060" s="13"/>
      <c r="B1060" s="13"/>
      <c r="C1060" s="13"/>
      <c r="D1060" s="56"/>
      <c r="E1060" s="13"/>
      <c r="J1060" s="16"/>
      <c r="W1060" s="15"/>
      <c r="X1060" s="16"/>
      <c r="Z1060" s="172"/>
    </row>
    <row r="1061" spans="1:26" s="11" customFormat="1" x14ac:dyDescent="0.2">
      <c r="A1061" s="13"/>
      <c r="B1061" s="13"/>
      <c r="C1061" s="13"/>
      <c r="D1061" s="56"/>
      <c r="E1061" s="13"/>
      <c r="J1061" s="16"/>
      <c r="W1061" s="15"/>
      <c r="X1061" s="16"/>
      <c r="Z1061" s="172"/>
    </row>
    <row r="1062" spans="1:26" s="11" customFormat="1" x14ac:dyDescent="0.2">
      <c r="A1062" s="13"/>
      <c r="B1062" s="13"/>
      <c r="C1062" s="13"/>
      <c r="D1062" s="56"/>
      <c r="E1062" s="13"/>
      <c r="J1062" s="16"/>
      <c r="W1062" s="15"/>
      <c r="X1062" s="16"/>
      <c r="Z1062" s="172"/>
    </row>
    <row r="1063" spans="1:26" s="11" customFormat="1" x14ac:dyDescent="0.2">
      <c r="A1063" s="13"/>
      <c r="B1063" s="13"/>
      <c r="C1063" s="13"/>
      <c r="D1063" s="56"/>
      <c r="E1063" s="13"/>
      <c r="J1063" s="16"/>
      <c r="W1063" s="15"/>
      <c r="X1063" s="16"/>
      <c r="Z1063" s="172"/>
    </row>
    <row r="1064" spans="1:26" s="11" customFormat="1" x14ac:dyDescent="0.2">
      <c r="A1064" s="13"/>
      <c r="B1064" s="13"/>
      <c r="C1064" s="13"/>
      <c r="D1064" s="56"/>
      <c r="E1064" s="13"/>
      <c r="J1064" s="16"/>
      <c r="W1064" s="15"/>
      <c r="X1064" s="16"/>
      <c r="Z1064" s="172"/>
    </row>
    <row r="1065" spans="1:26" s="11" customFormat="1" x14ac:dyDescent="0.2">
      <c r="A1065" s="13"/>
      <c r="B1065" s="13"/>
      <c r="C1065" s="13"/>
      <c r="D1065" s="56"/>
      <c r="E1065" s="13"/>
      <c r="J1065" s="16"/>
      <c r="W1065" s="15"/>
      <c r="X1065" s="16"/>
      <c r="Z1065" s="172"/>
    </row>
    <row r="1066" spans="1:26" s="11" customFormat="1" x14ac:dyDescent="0.2">
      <c r="A1066" s="13"/>
      <c r="B1066" s="13"/>
      <c r="C1066" s="13"/>
      <c r="D1066" s="56"/>
      <c r="E1066" s="13"/>
      <c r="J1066" s="16"/>
      <c r="W1066" s="15"/>
      <c r="X1066" s="16"/>
      <c r="Z1066" s="172"/>
    </row>
    <row r="1067" spans="1:26" s="11" customFormat="1" x14ac:dyDescent="0.2">
      <c r="A1067" s="13"/>
      <c r="B1067" s="13"/>
      <c r="C1067" s="13"/>
      <c r="D1067" s="56"/>
      <c r="E1067" s="13"/>
      <c r="J1067" s="16"/>
      <c r="W1067" s="15"/>
      <c r="X1067" s="16"/>
      <c r="Z1067" s="172"/>
    </row>
    <row r="1068" spans="1:26" s="11" customFormat="1" x14ac:dyDescent="0.2">
      <c r="A1068" s="13"/>
      <c r="B1068" s="13"/>
      <c r="C1068" s="13"/>
      <c r="D1068" s="56"/>
      <c r="E1068" s="13"/>
      <c r="J1068" s="16"/>
      <c r="W1068" s="15"/>
      <c r="X1068" s="16"/>
      <c r="Z1068" s="172"/>
    </row>
    <row r="1069" spans="1:26" s="11" customFormat="1" x14ac:dyDescent="0.2">
      <c r="A1069" s="13"/>
      <c r="B1069" s="13"/>
      <c r="C1069" s="13"/>
      <c r="D1069" s="56"/>
      <c r="E1069" s="13"/>
      <c r="J1069" s="16"/>
      <c r="W1069" s="15"/>
      <c r="X1069" s="16"/>
      <c r="Z1069" s="172"/>
    </row>
    <row r="1070" spans="1:26" s="11" customFormat="1" x14ac:dyDescent="0.2">
      <c r="A1070" s="13"/>
      <c r="B1070" s="13"/>
      <c r="C1070" s="13"/>
      <c r="D1070" s="56"/>
      <c r="E1070" s="13"/>
      <c r="J1070" s="16"/>
      <c r="W1070" s="15"/>
      <c r="X1070" s="16"/>
      <c r="Z1070" s="172"/>
    </row>
    <row r="1071" spans="1:26" s="11" customFormat="1" x14ac:dyDescent="0.2">
      <c r="A1071" s="13"/>
      <c r="B1071" s="13"/>
      <c r="C1071" s="13"/>
      <c r="D1071" s="56"/>
      <c r="E1071" s="13"/>
      <c r="J1071" s="16"/>
      <c r="W1071" s="15"/>
      <c r="X1071" s="16"/>
      <c r="Z1071" s="172"/>
    </row>
    <row r="1072" spans="1:26" s="11" customFormat="1" x14ac:dyDescent="0.2">
      <c r="A1072" s="13"/>
      <c r="B1072" s="13"/>
      <c r="C1072" s="13"/>
      <c r="D1072" s="56"/>
      <c r="E1072" s="13"/>
      <c r="J1072" s="16"/>
      <c r="W1072" s="15"/>
      <c r="X1072" s="16"/>
      <c r="Z1072" s="172"/>
    </row>
    <row r="1073" spans="1:26" s="11" customFormat="1" x14ac:dyDescent="0.2">
      <c r="A1073" s="13"/>
      <c r="B1073" s="13"/>
      <c r="C1073" s="13"/>
      <c r="D1073" s="56"/>
      <c r="E1073" s="13"/>
      <c r="J1073" s="16"/>
      <c r="W1073" s="15"/>
      <c r="X1073" s="16"/>
      <c r="Z1073" s="172"/>
    </row>
    <row r="1074" spans="1:26" s="11" customFormat="1" x14ac:dyDescent="0.2">
      <c r="A1074" s="13"/>
      <c r="B1074" s="13"/>
      <c r="C1074" s="13"/>
      <c r="D1074" s="56"/>
      <c r="E1074" s="13"/>
      <c r="J1074" s="16"/>
      <c r="W1074" s="15"/>
      <c r="X1074" s="16"/>
      <c r="Z1074" s="172"/>
    </row>
    <row r="1075" spans="1:26" s="11" customFormat="1" x14ac:dyDescent="0.2">
      <c r="A1075" s="13"/>
      <c r="B1075" s="13"/>
      <c r="C1075" s="13"/>
      <c r="D1075" s="56"/>
      <c r="E1075" s="13"/>
      <c r="J1075" s="16"/>
      <c r="W1075" s="15"/>
      <c r="X1075" s="16"/>
      <c r="Z1075" s="172"/>
    </row>
    <row r="1076" spans="1:26" s="11" customFormat="1" x14ac:dyDescent="0.2">
      <c r="A1076" s="13"/>
      <c r="B1076" s="13"/>
      <c r="C1076" s="13"/>
      <c r="D1076" s="56"/>
      <c r="E1076" s="13"/>
      <c r="J1076" s="16"/>
      <c r="W1076" s="15"/>
      <c r="X1076" s="16"/>
      <c r="Z1076" s="172"/>
    </row>
    <row r="1077" spans="1:26" s="11" customFormat="1" x14ac:dyDescent="0.2">
      <c r="A1077" s="13"/>
      <c r="B1077" s="13"/>
      <c r="C1077" s="13"/>
      <c r="D1077" s="56"/>
      <c r="E1077" s="13"/>
      <c r="J1077" s="16"/>
      <c r="W1077" s="15"/>
      <c r="X1077" s="16"/>
      <c r="Z1077" s="172"/>
    </row>
    <row r="1078" spans="1:26" s="11" customFormat="1" x14ac:dyDescent="0.2">
      <c r="A1078" s="13"/>
      <c r="B1078" s="13"/>
      <c r="C1078" s="13"/>
      <c r="D1078" s="56"/>
      <c r="E1078" s="13"/>
      <c r="J1078" s="16"/>
      <c r="W1078" s="15"/>
      <c r="X1078" s="16"/>
      <c r="Z1078" s="172"/>
    </row>
    <row r="1079" spans="1:26" s="11" customFormat="1" x14ac:dyDescent="0.2">
      <c r="A1079" s="13"/>
      <c r="B1079" s="13"/>
      <c r="C1079" s="13"/>
      <c r="D1079" s="56"/>
      <c r="E1079" s="13"/>
      <c r="J1079" s="16"/>
      <c r="W1079" s="15"/>
      <c r="X1079" s="16"/>
      <c r="Z1079" s="172"/>
    </row>
    <row r="1080" spans="1:26" s="11" customFormat="1" x14ac:dyDescent="0.2">
      <c r="A1080" s="13"/>
      <c r="B1080" s="13"/>
      <c r="C1080" s="13"/>
      <c r="D1080" s="56"/>
      <c r="E1080" s="13"/>
      <c r="J1080" s="16"/>
      <c r="W1080" s="15"/>
      <c r="X1080" s="16"/>
      <c r="Z1080" s="172"/>
    </row>
    <row r="1081" spans="1:26" s="11" customFormat="1" x14ac:dyDescent="0.2">
      <c r="A1081" s="13"/>
      <c r="B1081" s="13"/>
      <c r="C1081" s="13"/>
      <c r="D1081" s="56"/>
      <c r="E1081" s="13"/>
      <c r="J1081" s="16"/>
      <c r="W1081" s="15"/>
      <c r="X1081" s="16"/>
      <c r="Z1081" s="172"/>
    </row>
    <row r="1082" spans="1:26" s="11" customFormat="1" x14ac:dyDescent="0.2">
      <c r="A1082" s="13"/>
      <c r="B1082" s="13"/>
      <c r="C1082" s="13"/>
      <c r="D1082" s="56"/>
      <c r="E1082" s="13"/>
      <c r="J1082" s="16"/>
      <c r="W1082" s="15"/>
      <c r="X1082" s="16"/>
      <c r="Z1082" s="172"/>
    </row>
    <row r="1083" spans="1:26" s="11" customFormat="1" x14ac:dyDescent="0.2">
      <c r="A1083" s="13"/>
      <c r="B1083" s="13"/>
      <c r="C1083" s="13"/>
      <c r="D1083" s="56"/>
      <c r="E1083" s="13"/>
      <c r="J1083" s="16"/>
      <c r="W1083" s="15"/>
      <c r="X1083" s="16"/>
      <c r="Z1083" s="172"/>
    </row>
    <row r="1084" spans="1:26" s="11" customFormat="1" x14ac:dyDescent="0.2">
      <c r="A1084" s="13"/>
      <c r="B1084" s="13"/>
      <c r="C1084" s="13"/>
      <c r="D1084" s="56"/>
      <c r="E1084" s="13"/>
      <c r="J1084" s="16"/>
      <c r="W1084" s="15"/>
      <c r="X1084" s="16"/>
      <c r="Z1084" s="172"/>
    </row>
    <row r="1085" spans="1:26" s="11" customFormat="1" x14ac:dyDescent="0.2">
      <c r="A1085" s="13"/>
      <c r="B1085" s="13"/>
      <c r="C1085" s="13"/>
      <c r="D1085" s="56"/>
      <c r="E1085" s="13"/>
      <c r="J1085" s="16"/>
      <c r="W1085" s="15"/>
      <c r="X1085" s="16"/>
      <c r="Z1085" s="172"/>
    </row>
    <row r="1086" spans="1:26" s="11" customFormat="1" x14ac:dyDescent="0.2">
      <c r="A1086" s="13"/>
      <c r="B1086" s="13"/>
      <c r="C1086" s="13"/>
      <c r="D1086" s="56"/>
      <c r="E1086" s="13"/>
      <c r="J1086" s="16"/>
      <c r="W1086" s="15"/>
      <c r="X1086" s="16"/>
      <c r="Z1086" s="172"/>
    </row>
    <row r="1087" spans="1:26" s="11" customFormat="1" x14ac:dyDescent="0.2">
      <c r="A1087" s="13"/>
      <c r="B1087" s="13"/>
      <c r="C1087" s="13"/>
      <c r="D1087" s="56"/>
      <c r="E1087" s="13"/>
      <c r="J1087" s="16"/>
      <c r="W1087" s="15"/>
      <c r="X1087" s="16"/>
      <c r="Z1087" s="172"/>
    </row>
    <row r="1088" spans="1:26" s="11" customFormat="1" x14ac:dyDescent="0.2">
      <c r="A1088" s="13"/>
      <c r="B1088" s="13"/>
      <c r="C1088" s="13"/>
      <c r="D1088" s="56"/>
      <c r="E1088" s="13"/>
      <c r="J1088" s="16"/>
      <c r="W1088" s="15"/>
      <c r="X1088" s="16"/>
      <c r="Z1088" s="172"/>
    </row>
    <row r="1089" spans="1:26" s="11" customFormat="1" x14ac:dyDescent="0.2">
      <c r="A1089" s="13"/>
      <c r="B1089" s="13"/>
      <c r="C1089" s="13"/>
      <c r="D1089" s="56"/>
      <c r="E1089" s="13"/>
      <c r="J1089" s="16"/>
      <c r="W1089" s="15"/>
      <c r="X1089" s="16"/>
      <c r="Z1089" s="172"/>
    </row>
    <row r="1090" spans="1:26" s="11" customFormat="1" x14ac:dyDescent="0.2">
      <c r="A1090" s="13"/>
      <c r="B1090" s="13"/>
      <c r="C1090" s="13"/>
      <c r="D1090" s="56"/>
      <c r="E1090" s="13"/>
      <c r="J1090" s="16"/>
      <c r="W1090" s="15"/>
      <c r="X1090" s="16"/>
      <c r="Z1090" s="172"/>
    </row>
    <row r="1091" spans="1:26" s="11" customFormat="1" x14ac:dyDescent="0.2">
      <c r="A1091" s="13"/>
      <c r="B1091" s="13"/>
      <c r="C1091" s="13"/>
      <c r="D1091" s="56"/>
      <c r="E1091" s="13"/>
      <c r="J1091" s="16"/>
      <c r="W1091" s="15"/>
      <c r="X1091" s="16"/>
      <c r="Z1091" s="172"/>
    </row>
    <row r="1092" spans="1:26" s="11" customFormat="1" x14ac:dyDescent="0.2">
      <c r="A1092" s="13"/>
      <c r="B1092" s="13"/>
      <c r="C1092" s="13"/>
      <c r="D1092" s="56"/>
      <c r="E1092" s="13"/>
      <c r="J1092" s="16"/>
      <c r="W1092" s="15"/>
      <c r="X1092" s="16"/>
      <c r="Z1092" s="172"/>
    </row>
    <row r="1093" spans="1:26" s="11" customFormat="1" x14ac:dyDescent="0.2">
      <c r="A1093" s="13"/>
      <c r="B1093" s="13"/>
      <c r="C1093" s="13"/>
      <c r="D1093" s="56"/>
      <c r="E1093" s="13"/>
      <c r="J1093" s="16"/>
      <c r="W1093" s="15"/>
      <c r="X1093" s="16"/>
      <c r="Z1093" s="172"/>
    </row>
    <row r="1094" spans="1:26" s="11" customFormat="1" x14ac:dyDescent="0.2">
      <c r="A1094" s="13"/>
      <c r="B1094" s="13"/>
      <c r="C1094" s="13"/>
      <c r="D1094" s="56"/>
      <c r="E1094" s="13"/>
      <c r="J1094" s="16"/>
      <c r="W1094" s="15"/>
      <c r="X1094" s="16"/>
      <c r="Z1094" s="172"/>
    </row>
    <row r="1095" spans="1:26" s="11" customFormat="1" x14ac:dyDescent="0.2">
      <c r="A1095" s="13"/>
      <c r="B1095" s="13"/>
      <c r="C1095" s="13"/>
      <c r="D1095" s="56"/>
      <c r="E1095" s="13"/>
      <c r="J1095" s="16"/>
      <c r="W1095" s="15"/>
      <c r="X1095" s="16"/>
      <c r="Z1095" s="172"/>
    </row>
    <row r="1096" spans="1:26" s="11" customFormat="1" x14ac:dyDescent="0.2">
      <c r="A1096" s="13"/>
      <c r="B1096" s="13"/>
      <c r="C1096" s="13"/>
      <c r="D1096" s="56"/>
      <c r="E1096" s="13"/>
      <c r="J1096" s="16"/>
      <c r="W1096" s="15"/>
      <c r="X1096" s="16"/>
      <c r="Z1096" s="172"/>
    </row>
    <row r="1097" spans="1:26" s="11" customFormat="1" x14ac:dyDescent="0.2">
      <c r="A1097" s="13"/>
      <c r="B1097" s="13"/>
      <c r="C1097" s="13"/>
      <c r="D1097" s="56"/>
      <c r="E1097" s="13"/>
      <c r="J1097" s="16"/>
      <c r="W1097" s="15"/>
      <c r="X1097" s="16"/>
      <c r="Z1097" s="172"/>
    </row>
    <row r="1098" spans="1:26" s="11" customFormat="1" x14ac:dyDescent="0.2">
      <c r="A1098" s="13"/>
      <c r="B1098" s="13"/>
      <c r="C1098" s="13"/>
      <c r="D1098" s="56"/>
      <c r="E1098" s="13"/>
      <c r="J1098" s="16"/>
      <c r="W1098" s="15"/>
      <c r="X1098" s="16"/>
      <c r="Z1098" s="172"/>
    </row>
    <row r="1099" spans="1:26" s="11" customFormat="1" x14ac:dyDescent="0.2">
      <c r="A1099" s="13"/>
      <c r="B1099" s="13"/>
      <c r="C1099" s="13"/>
      <c r="D1099" s="56"/>
      <c r="E1099" s="13"/>
      <c r="J1099" s="16"/>
      <c r="W1099" s="15"/>
      <c r="X1099" s="16"/>
      <c r="Z1099" s="172"/>
    </row>
    <row r="1100" spans="1:26" s="11" customFormat="1" x14ac:dyDescent="0.2">
      <c r="A1100" s="13"/>
      <c r="B1100" s="13"/>
      <c r="C1100" s="13"/>
      <c r="D1100" s="56"/>
      <c r="E1100" s="13"/>
      <c r="J1100" s="16"/>
      <c r="W1100" s="15"/>
      <c r="X1100" s="16"/>
      <c r="Z1100" s="172"/>
    </row>
    <row r="1101" spans="1:26" s="11" customFormat="1" x14ac:dyDescent="0.2">
      <c r="A1101" s="13"/>
      <c r="B1101" s="13"/>
      <c r="C1101" s="13"/>
      <c r="D1101" s="56"/>
      <c r="E1101" s="13"/>
      <c r="J1101" s="16"/>
      <c r="W1101" s="15"/>
      <c r="X1101" s="16"/>
      <c r="Z1101" s="172"/>
    </row>
    <row r="1102" spans="1:26" s="11" customFormat="1" x14ac:dyDescent="0.2">
      <c r="A1102" s="13"/>
      <c r="B1102" s="13"/>
      <c r="C1102" s="13"/>
      <c r="D1102" s="56"/>
      <c r="E1102" s="13"/>
      <c r="J1102" s="16"/>
      <c r="W1102" s="15"/>
      <c r="X1102" s="16"/>
      <c r="Z1102" s="172"/>
    </row>
    <row r="1103" spans="1:26" s="11" customFormat="1" x14ac:dyDescent="0.2">
      <c r="A1103" s="13"/>
      <c r="B1103" s="13"/>
      <c r="C1103" s="13"/>
      <c r="D1103" s="56"/>
      <c r="E1103" s="13"/>
      <c r="J1103" s="16"/>
      <c r="W1103" s="15"/>
      <c r="X1103" s="16"/>
      <c r="Z1103" s="172"/>
    </row>
    <row r="1104" spans="1:26" s="11" customFormat="1" x14ac:dyDescent="0.2">
      <c r="A1104" s="13"/>
      <c r="B1104" s="13"/>
      <c r="C1104" s="13"/>
      <c r="D1104" s="56"/>
      <c r="E1104" s="13"/>
      <c r="J1104" s="16"/>
      <c r="W1104" s="15"/>
      <c r="X1104" s="16"/>
      <c r="Z1104" s="172"/>
    </row>
    <row r="1105" spans="1:26" s="11" customFormat="1" x14ac:dyDescent="0.2">
      <c r="A1105" s="13"/>
      <c r="B1105" s="13"/>
      <c r="C1105" s="13"/>
      <c r="D1105" s="56"/>
      <c r="E1105" s="13"/>
      <c r="J1105" s="16"/>
      <c r="W1105" s="15"/>
      <c r="X1105" s="16"/>
      <c r="Z1105" s="172"/>
    </row>
    <row r="1106" spans="1:26" s="11" customFormat="1" x14ac:dyDescent="0.2">
      <c r="A1106" s="13"/>
      <c r="B1106" s="13"/>
      <c r="C1106" s="13"/>
      <c r="D1106" s="56"/>
      <c r="E1106" s="13"/>
      <c r="J1106" s="16"/>
      <c r="W1106" s="15"/>
      <c r="X1106" s="16"/>
      <c r="Z1106" s="172"/>
    </row>
    <row r="1107" spans="1:26" s="11" customFormat="1" x14ac:dyDescent="0.2">
      <c r="A1107" s="13"/>
      <c r="B1107" s="13"/>
      <c r="C1107" s="13"/>
      <c r="D1107" s="56"/>
      <c r="E1107" s="13"/>
      <c r="J1107" s="16"/>
      <c r="W1107" s="15"/>
      <c r="X1107" s="16"/>
      <c r="Z1107" s="172"/>
    </row>
    <row r="1108" spans="1:26" s="11" customFormat="1" x14ac:dyDescent="0.2">
      <c r="A1108" s="13"/>
      <c r="B1108" s="13"/>
      <c r="C1108" s="13"/>
      <c r="D1108" s="56"/>
      <c r="E1108" s="13"/>
      <c r="J1108" s="16"/>
      <c r="W1108" s="15"/>
      <c r="X1108" s="16"/>
      <c r="Z1108" s="172"/>
    </row>
    <row r="1109" spans="1:26" s="11" customFormat="1" x14ac:dyDescent="0.2">
      <c r="A1109" s="13"/>
      <c r="B1109" s="13"/>
      <c r="C1109" s="13"/>
      <c r="D1109" s="56"/>
      <c r="E1109" s="13"/>
      <c r="J1109" s="16"/>
      <c r="W1109" s="15"/>
      <c r="X1109" s="16"/>
      <c r="Z1109" s="172"/>
    </row>
    <row r="1110" spans="1:26" s="11" customFormat="1" x14ac:dyDescent="0.2">
      <c r="A1110" s="13"/>
      <c r="B1110" s="13"/>
      <c r="C1110" s="13"/>
      <c r="D1110" s="56"/>
      <c r="E1110" s="13"/>
      <c r="J1110" s="16"/>
      <c r="W1110" s="15"/>
      <c r="X1110" s="16"/>
      <c r="Z1110" s="172"/>
    </row>
    <row r="1111" spans="1:26" s="11" customFormat="1" x14ac:dyDescent="0.2">
      <c r="A1111" s="13"/>
      <c r="B1111" s="13"/>
      <c r="C1111" s="13"/>
      <c r="D1111" s="56"/>
      <c r="E1111" s="13"/>
      <c r="J1111" s="16"/>
      <c r="W1111" s="15"/>
      <c r="X1111" s="16"/>
      <c r="Z1111" s="172"/>
    </row>
    <row r="1112" spans="1:26" s="11" customFormat="1" x14ac:dyDescent="0.2">
      <c r="A1112" s="13"/>
      <c r="B1112" s="13"/>
      <c r="C1112" s="13"/>
      <c r="D1112" s="56"/>
      <c r="E1112" s="13"/>
      <c r="J1112" s="16"/>
      <c r="W1112" s="15"/>
      <c r="X1112" s="16"/>
      <c r="Z1112" s="172"/>
    </row>
    <row r="1113" spans="1:26" s="11" customFormat="1" x14ac:dyDescent="0.2">
      <c r="A1113" s="13"/>
      <c r="B1113" s="13"/>
      <c r="C1113" s="13"/>
      <c r="D1113" s="56"/>
      <c r="E1113" s="13"/>
      <c r="J1113" s="16"/>
      <c r="W1113" s="15"/>
      <c r="X1113" s="16"/>
      <c r="Z1113" s="172"/>
    </row>
    <row r="1114" spans="1:26" s="11" customFormat="1" x14ac:dyDescent="0.2">
      <c r="A1114" s="13"/>
      <c r="B1114" s="13"/>
      <c r="C1114" s="13"/>
      <c r="D1114" s="56"/>
      <c r="E1114" s="13"/>
      <c r="J1114" s="16"/>
      <c r="W1114" s="15"/>
      <c r="X1114" s="16"/>
      <c r="Z1114" s="172"/>
    </row>
    <row r="1115" spans="1:26" s="11" customFormat="1" x14ac:dyDescent="0.2">
      <c r="A1115" s="13"/>
      <c r="B1115" s="13"/>
      <c r="C1115" s="13"/>
      <c r="D1115" s="56"/>
      <c r="E1115" s="13"/>
      <c r="J1115" s="16"/>
      <c r="W1115" s="15"/>
      <c r="X1115" s="16"/>
      <c r="Z1115" s="172"/>
    </row>
    <row r="1116" spans="1:26" s="11" customFormat="1" x14ac:dyDescent="0.2">
      <c r="A1116" s="13"/>
      <c r="B1116" s="13"/>
      <c r="C1116" s="13"/>
      <c r="D1116" s="56"/>
      <c r="E1116" s="13"/>
      <c r="J1116" s="16"/>
      <c r="W1116" s="15"/>
      <c r="X1116" s="16"/>
      <c r="Z1116" s="172"/>
    </row>
    <row r="1117" spans="1:26" s="11" customFormat="1" x14ac:dyDescent="0.2">
      <c r="A1117" s="13"/>
      <c r="B1117" s="13"/>
      <c r="C1117" s="13"/>
      <c r="D1117" s="56"/>
      <c r="E1117" s="13"/>
      <c r="J1117" s="16"/>
      <c r="W1117" s="15"/>
      <c r="X1117" s="16"/>
      <c r="Z1117" s="172"/>
    </row>
    <row r="1118" spans="1:26" s="11" customFormat="1" x14ac:dyDescent="0.2">
      <c r="A1118" s="13"/>
      <c r="B1118" s="13"/>
      <c r="C1118" s="13"/>
      <c r="D1118" s="56"/>
      <c r="E1118" s="13"/>
      <c r="J1118" s="16"/>
      <c r="W1118" s="15"/>
      <c r="X1118" s="16"/>
      <c r="Z1118" s="172"/>
    </row>
    <row r="1119" spans="1:26" s="11" customFormat="1" x14ac:dyDescent="0.2">
      <c r="A1119" s="13"/>
      <c r="B1119" s="13"/>
      <c r="C1119" s="13"/>
      <c r="D1119" s="56"/>
      <c r="E1119" s="13"/>
      <c r="J1119" s="16"/>
      <c r="W1119" s="15"/>
      <c r="X1119" s="16"/>
      <c r="Z1119" s="172"/>
    </row>
    <row r="1120" spans="1:26" s="11" customFormat="1" x14ac:dyDescent="0.2">
      <c r="A1120" s="13"/>
      <c r="B1120" s="13"/>
      <c r="C1120" s="13"/>
      <c r="D1120" s="56"/>
      <c r="E1120" s="13"/>
      <c r="J1120" s="16"/>
      <c r="W1120" s="15"/>
      <c r="X1120" s="16"/>
      <c r="Z1120" s="172"/>
    </row>
    <row r="1121" spans="1:26" s="11" customFormat="1" x14ac:dyDescent="0.2">
      <c r="A1121" s="13"/>
      <c r="B1121" s="13"/>
      <c r="C1121" s="13"/>
      <c r="D1121" s="56"/>
      <c r="E1121" s="13"/>
      <c r="J1121" s="16"/>
      <c r="W1121" s="15"/>
      <c r="X1121" s="16"/>
      <c r="Z1121" s="172"/>
    </row>
    <row r="1122" spans="1:26" s="11" customFormat="1" x14ac:dyDescent="0.2">
      <c r="A1122" s="13"/>
      <c r="B1122" s="13"/>
      <c r="C1122" s="13"/>
      <c r="D1122" s="56"/>
      <c r="E1122" s="13"/>
      <c r="J1122" s="16"/>
      <c r="W1122" s="15"/>
      <c r="X1122" s="16"/>
      <c r="Z1122" s="172"/>
    </row>
    <row r="1123" spans="1:26" s="11" customFormat="1" x14ac:dyDescent="0.2">
      <c r="A1123" s="13"/>
      <c r="B1123" s="13"/>
      <c r="C1123" s="13"/>
      <c r="D1123" s="56"/>
      <c r="E1123" s="13"/>
      <c r="J1123" s="16"/>
      <c r="W1123" s="15"/>
      <c r="X1123" s="16"/>
      <c r="Z1123" s="172"/>
    </row>
    <row r="1124" spans="1:26" s="11" customFormat="1" x14ac:dyDescent="0.2">
      <c r="A1124" s="13"/>
      <c r="B1124" s="13"/>
      <c r="C1124" s="13"/>
      <c r="D1124" s="56"/>
      <c r="E1124" s="13"/>
      <c r="J1124" s="16"/>
      <c r="W1124" s="15"/>
      <c r="X1124" s="16"/>
      <c r="Z1124" s="172"/>
    </row>
    <row r="1125" spans="1:26" s="11" customFormat="1" x14ac:dyDescent="0.2">
      <c r="A1125" s="13"/>
      <c r="B1125" s="13"/>
      <c r="C1125" s="13"/>
      <c r="D1125" s="56"/>
      <c r="E1125" s="13"/>
      <c r="J1125" s="16"/>
      <c r="W1125" s="15"/>
      <c r="X1125" s="16"/>
      <c r="Z1125" s="172"/>
    </row>
    <row r="1126" spans="1:26" s="11" customFormat="1" x14ac:dyDescent="0.2">
      <c r="A1126" s="13"/>
      <c r="B1126" s="13"/>
      <c r="C1126" s="13"/>
      <c r="D1126" s="56"/>
      <c r="E1126" s="13"/>
      <c r="J1126" s="16"/>
      <c r="W1126" s="15"/>
      <c r="X1126" s="16"/>
      <c r="Z1126" s="172"/>
    </row>
    <row r="1127" spans="1:26" s="11" customFormat="1" x14ac:dyDescent="0.2">
      <c r="A1127" s="13"/>
      <c r="B1127" s="13"/>
      <c r="C1127" s="13"/>
      <c r="D1127" s="56"/>
      <c r="E1127" s="13"/>
      <c r="J1127" s="16"/>
      <c r="W1127" s="15"/>
      <c r="X1127" s="16"/>
      <c r="Z1127" s="172"/>
    </row>
    <row r="1128" spans="1:26" s="11" customFormat="1" x14ac:dyDescent="0.2">
      <c r="A1128" s="13"/>
      <c r="B1128" s="13"/>
      <c r="C1128" s="13"/>
      <c r="D1128" s="56"/>
      <c r="E1128" s="13"/>
      <c r="J1128" s="16"/>
      <c r="W1128" s="15"/>
      <c r="X1128" s="16"/>
      <c r="Z1128" s="172"/>
    </row>
    <row r="1129" spans="1:26" s="11" customFormat="1" x14ac:dyDescent="0.2">
      <c r="A1129" s="13"/>
      <c r="B1129" s="13"/>
      <c r="C1129" s="13"/>
      <c r="D1129" s="56"/>
      <c r="E1129" s="13"/>
      <c r="J1129" s="16"/>
      <c r="W1129" s="15"/>
      <c r="X1129" s="16"/>
      <c r="Z1129" s="172"/>
    </row>
    <row r="1130" spans="1:26" s="11" customFormat="1" x14ac:dyDescent="0.2">
      <c r="A1130" s="13"/>
      <c r="B1130" s="13"/>
      <c r="C1130" s="13"/>
      <c r="D1130" s="56"/>
      <c r="E1130" s="13"/>
      <c r="J1130" s="16"/>
      <c r="W1130" s="15"/>
      <c r="X1130" s="16"/>
      <c r="Z1130" s="172"/>
    </row>
    <row r="1131" spans="1:26" s="11" customFormat="1" x14ac:dyDescent="0.2">
      <c r="A1131" s="13"/>
      <c r="B1131" s="13"/>
      <c r="C1131" s="13"/>
      <c r="D1131" s="56"/>
      <c r="E1131" s="13"/>
      <c r="J1131" s="16"/>
      <c r="W1131" s="15"/>
      <c r="X1131" s="16"/>
      <c r="Z1131" s="172"/>
    </row>
    <row r="1132" spans="1:26" s="11" customFormat="1" x14ac:dyDescent="0.2">
      <c r="A1132" s="13"/>
      <c r="B1132" s="13"/>
      <c r="C1132" s="13"/>
      <c r="D1132" s="56"/>
      <c r="E1132" s="13"/>
      <c r="J1132" s="16"/>
      <c r="W1132" s="15"/>
      <c r="X1132" s="16"/>
      <c r="Z1132" s="172"/>
    </row>
    <row r="1133" spans="1:26" s="11" customFormat="1" x14ac:dyDescent="0.2">
      <c r="A1133" s="13"/>
      <c r="B1133" s="13"/>
      <c r="C1133" s="13"/>
      <c r="D1133" s="56"/>
      <c r="E1133" s="13"/>
      <c r="J1133" s="16"/>
      <c r="W1133" s="15"/>
      <c r="X1133" s="16"/>
      <c r="Z1133" s="172"/>
    </row>
    <row r="1134" spans="1:26" s="11" customFormat="1" x14ac:dyDescent="0.2">
      <c r="A1134" s="13"/>
      <c r="B1134" s="13"/>
      <c r="C1134" s="13"/>
      <c r="D1134" s="56"/>
      <c r="E1134" s="13"/>
      <c r="J1134" s="16"/>
      <c r="W1134" s="15"/>
      <c r="X1134" s="16"/>
      <c r="Z1134" s="172"/>
    </row>
    <row r="1135" spans="1:26" s="11" customFormat="1" x14ac:dyDescent="0.2">
      <c r="A1135" s="13"/>
      <c r="B1135" s="13"/>
      <c r="C1135" s="13"/>
      <c r="D1135" s="56"/>
      <c r="E1135" s="13"/>
      <c r="J1135" s="16"/>
      <c r="W1135" s="15"/>
      <c r="X1135" s="16"/>
      <c r="Z1135" s="172"/>
    </row>
    <row r="1136" spans="1:26" s="11" customFormat="1" x14ac:dyDescent="0.2">
      <c r="A1136" s="13"/>
      <c r="B1136" s="13"/>
      <c r="C1136" s="13"/>
      <c r="D1136" s="56"/>
      <c r="E1136" s="13"/>
      <c r="J1136" s="16"/>
      <c r="W1136" s="15"/>
      <c r="X1136" s="16"/>
      <c r="Z1136" s="172"/>
    </row>
    <row r="1137" spans="1:26" s="11" customFormat="1" x14ac:dyDescent="0.2">
      <c r="A1137" s="13"/>
      <c r="B1137" s="13"/>
      <c r="C1137" s="13"/>
      <c r="D1137" s="56"/>
      <c r="E1137" s="13"/>
      <c r="J1137" s="16"/>
      <c r="W1137" s="15"/>
      <c r="X1137" s="16"/>
      <c r="Z1137" s="172"/>
    </row>
    <row r="1138" spans="1:26" s="11" customFormat="1" x14ac:dyDescent="0.2">
      <c r="A1138" s="13"/>
      <c r="B1138" s="13"/>
      <c r="C1138" s="13"/>
      <c r="D1138" s="56"/>
      <c r="E1138" s="13"/>
      <c r="J1138" s="16"/>
      <c r="W1138" s="15"/>
      <c r="X1138" s="16"/>
      <c r="Z1138" s="172"/>
    </row>
    <row r="1139" spans="1:26" s="11" customFormat="1" x14ac:dyDescent="0.2">
      <c r="A1139" s="13"/>
      <c r="B1139" s="13"/>
      <c r="C1139" s="13"/>
      <c r="D1139" s="56"/>
      <c r="E1139" s="13"/>
      <c r="J1139" s="16"/>
      <c r="W1139" s="15"/>
      <c r="X1139" s="16"/>
      <c r="Z1139" s="172"/>
    </row>
    <row r="1140" spans="1:26" s="11" customFormat="1" x14ac:dyDescent="0.2">
      <c r="A1140" s="13"/>
      <c r="B1140" s="13"/>
      <c r="C1140" s="13"/>
      <c r="D1140" s="56"/>
      <c r="E1140" s="13"/>
      <c r="J1140" s="16"/>
      <c r="W1140" s="15"/>
      <c r="X1140" s="16"/>
      <c r="Z1140" s="172"/>
    </row>
    <row r="1141" spans="1:26" s="11" customFormat="1" x14ac:dyDescent="0.2">
      <c r="A1141" s="13"/>
      <c r="B1141" s="13"/>
      <c r="C1141" s="13"/>
      <c r="D1141" s="56"/>
      <c r="E1141" s="13"/>
      <c r="J1141" s="16"/>
      <c r="W1141" s="15"/>
      <c r="X1141" s="16"/>
      <c r="Z1141" s="172"/>
    </row>
    <row r="1142" spans="1:26" s="11" customFormat="1" x14ac:dyDescent="0.2">
      <c r="A1142" s="13"/>
      <c r="B1142" s="13"/>
      <c r="C1142" s="13"/>
      <c r="D1142" s="56"/>
      <c r="E1142" s="13"/>
      <c r="J1142" s="16"/>
      <c r="W1142" s="15"/>
      <c r="X1142" s="16"/>
      <c r="Z1142" s="172"/>
    </row>
    <row r="1143" spans="1:26" s="11" customFormat="1" x14ac:dyDescent="0.2">
      <c r="A1143" s="13"/>
      <c r="B1143" s="13"/>
      <c r="C1143" s="13"/>
      <c r="D1143" s="56"/>
      <c r="E1143" s="13"/>
      <c r="J1143" s="16"/>
      <c r="W1143" s="15"/>
      <c r="X1143" s="16"/>
      <c r="Z1143" s="172"/>
    </row>
    <row r="1144" spans="1:26" s="11" customFormat="1" x14ac:dyDescent="0.2">
      <c r="A1144" s="13"/>
      <c r="B1144" s="13"/>
      <c r="C1144" s="13"/>
      <c r="D1144" s="56"/>
      <c r="E1144" s="13"/>
      <c r="J1144" s="16"/>
      <c r="W1144" s="15"/>
      <c r="X1144" s="16"/>
      <c r="Z1144" s="172"/>
    </row>
    <row r="1145" spans="1:26" s="11" customFormat="1" x14ac:dyDescent="0.2">
      <c r="A1145" s="13"/>
      <c r="B1145" s="13"/>
      <c r="C1145" s="13"/>
      <c r="D1145" s="56"/>
      <c r="E1145" s="13"/>
      <c r="J1145" s="16"/>
      <c r="W1145" s="15"/>
      <c r="X1145" s="16"/>
      <c r="Z1145" s="172"/>
    </row>
    <row r="1146" spans="1:26" s="11" customFormat="1" x14ac:dyDescent="0.2">
      <c r="A1146" s="13"/>
      <c r="B1146" s="13"/>
      <c r="C1146" s="13"/>
      <c r="D1146" s="56"/>
      <c r="E1146" s="13"/>
      <c r="J1146" s="16"/>
      <c r="W1146" s="15"/>
      <c r="X1146" s="16"/>
      <c r="Z1146" s="172"/>
    </row>
    <row r="1147" spans="1:26" s="11" customFormat="1" x14ac:dyDescent="0.2">
      <c r="A1147" s="13"/>
      <c r="B1147" s="13"/>
      <c r="C1147" s="13"/>
      <c r="D1147" s="56"/>
      <c r="E1147" s="13"/>
      <c r="J1147" s="16"/>
      <c r="W1147" s="15"/>
      <c r="X1147" s="16"/>
      <c r="Z1147" s="172"/>
    </row>
    <row r="1148" spans="1:26" s="11" customFormat="1" x14ac:dyDescent="0.2">
      <c r="A1148" s="13"/>
      <c r="B1148" s="13"/>
      <c r="C1148" s="13"/>
      <c r="D1148" s="56"/>
      <c r="E1148" s="13"/>
      <c r="J1148" s="16"/>
      <c r="W1148" s="15"/>
      <c r="X1148" s="16"/>
      <c r="Z1148" s="172"/>
    </row>
    <row r="1149" spans="1:26" s="11" customFormat="1" x14ac:dyDescent="0.2">
      <c r="A1149" s="13"/>
      <c r="B1149" s="13"/>
      <c r="C1149" s="13"/>
      <c r="D1149" s="56"/>
      <c r="E1149" s="13"/>
      <c r="J1149" s="16"/>
      <c r="W1149" s="15"/>
      <c r="X1149" s="16"/>
      <c r="Z1149" s="172"/>
    </row>
    <row r="1150" spans="1:26" s="11" customFormat="1" x14ac:dyDescent="0.2">
      <c r="A1150" s="13"/>
      <c r="B1150" s="13"/>
      <c r="C1150" s="13"/>
      <c r="D1150" s="56"/>
      <c r="E1150" s="13"/>
      <c r="J1150" s="16"/>
      <c r="W1150" s="15"/>
      <c r="X1150" s="16"/>
      <c r="Z1150" s="172"/>
    </row>
    <row r="1151" spans="1:26" s="11" customFormat="1" x14ac:dyDescent="0.2">
      <c r="A1151" s="13"/>
      <c r="B1151" s="13"/>
      <c r="C1151" s="13"/>
      <c r="D1151" s="56"/>
      <c r="E1151" s="13"/>
      <c r="J1151" s="16"/>
      <c r="W1151" s="15"/>
      <c r="X1151" s="16"/>
      <c r="Z1151" s="172"/>
    </row>
    <row r="1152" spans="1:26" s="11" customFormat="1" x14ac:dyDescent="0.2">
      <c r="A1152" s="13"/>
      <c r="B1152" s="13"/>
      <c r="C1152" s="13"/>
      <c r="D1152" s="56"/>
      <c r="E1152" s="13"/>
      <c r="J1152" s="16"/>
      <c r="W1152" s="15"/>
      <c r="X1152" s="16"/>
      <c r="Z1152" s="172"/>
    </row>
    <row r="1153" spans="1:26" s="11" customFormat="1" x14ac:dyDescent="0.2">
      <c r="A1153" s="13"/>
      <c r="B1153" s="13"/>
      <c r="C1153" s="13"/>
      <c r="D1153" s="56"/>
      <c r="E1153" s="13"/>
      <c r="J1153" s="16"/>
      <c r="W1153" s="15"/>
      <c r="X1153" s="16"/>
      <c r="Z1153" s="172"/>
    </row>
    <row r="1154" spans="1:26" s="11" customFormat="1" x14ac:dyDescent="0.2">
      <c r="A1154" s="13"/>
      <c r="B1154" s="13"/>
      <c r="C1154" s="13"/>
      <c r="D1154" s="56"/>
      <c r="E1154" s="13"/>
      <c r="J1154" s="16"/>
      <c r="W1154" s="15"/>
      <c r="X1154" s="16"/>
      <c r="Z1154" s="172"/>
    </row>
    <row r="1155" spans="1:26" s="11" customFormat="1" x14ac:dyDescent="0.2">
      <c r="A1155" s="13"/>
      <c r="B1155" s="13"/>
      <c r="C1155" s="13"/>
      <c r="D1155" s="56"/>
      <c r="E1155" s="13"/>
      <c r="J1155" s="16"/>
      <c r="W1155" s="15"/>
      <c r="X1155" s="16"/>
      <c r="Z1155" s="172"/>
    </row>
    <row r="1156" spans="1:26" s="11" customFormat="1" x14ac:dyDescent="0.2">
      <c r="A1156" s="13"/>
      <c r="B1156" s="13"/>
      <c r="C1156" s="13"/>
      <c r="D1156" s="56"/>
      <c r="E1156" s="13"/>
      <c r="J1156" s="16"/>
      <c r="W1156" s="15"/>
      <c r="X1156" s="16"/>
      <c r="Z1156" s="172"/>
    </row>
    <row r="1157" spans="1:26" s="11" customFormat="1" x14ac:dyDescent="0.2">
      <c r="A1157" s="13"/>
      <c r="B1157" s="13"/>
      <c r="C1157" s="13"/>
      <c r="D1157" s="56"/>
      <c r="E1157" s="13"/>
      <c r="J1157" s="16"/>
      <c r="W1157" s="15"/>
      <c r="X1157" s="16"/>
      <c r="Z1157" s="172"/>
    </row>
    <row r="1158" spans="1:26" s="11" customFormat="1" x14ac:dyDescent="0.2">
      <c r="A1158" s="13"/>
      <c r="B1158" s="13"/>
      <c r="C1158" s="13"/>
      <c r="D1158" s="56"/>
      <c r="E1158" s="13"/>
      <c r="J1158" s="16"/>
      <c r="W1158" s="15"/>
      <c r="X1158" s="16"/>
      <c r="Z1158" s="172"/>
    </row>
    <row r="1159" spans="1:26" s="11" customFormat="1" x14ac:dyDescent="0.2">
      <c r="A1159" s="13"/>
      <c r="B1159" s="13"/>
      <c r="C1159" s="13"/>
      <c r="D1159" s="56"/>
      <c r="E1159" s="13"/>
      <c r="J1159" s="16"/>
      <c r="W1159" s="15"/>
      <c r="X1159" s="16"/>
      <c r="Z1159" s="172"/>
    </row>
    <row r="1160" spans="1:26" s="11" customFormat="1" x14ac:dyDescent="0.2">
      <c r="A1160" s="13"/>
      <c r="B1160" s="13"/>
      <c r="C1160" s="13"/>
      <c r="D1160" s="56"/>
      <c r="E1160" s="13"/>
      <c r="J1160" s="16"/>
      <c r="W1160" s="15"/>
      <c r="X1160" s="16"/>
      <c r="Z1160" s="172"/>
    </row>
    <row r="1161" spans="1:26" s="11" customFormat="1" x14ac:dyDescent="0.2">
      <c r="A1161" s="13"/>
      <c r="B1161" s="13"/>
      <c r="C1161" s="13"/>
      <c r="D1161" s="56"/>
      <c r="E1161" s="13"/>
      <c r="J1161" s="16"/>
      <c r="W1161" s="15"/>
      <c r="X1161" s="16"/>
      <c r="Z1161" s="172"/>
    </row>
    <row r="1162" spans="1:26" s="11" customFormat="1" x14ac:dyDescent="0.2">
      <c r="A1162" s="13"/>
      <c r="B1162" s="13"/>
      <c r="C1162" s="13"/>
      <c r="D1162" s="56"/>
      <c r="E1162" s="13"/>
      <c r="J1162" s="16"/>
      <c r="W1162" s="15"/>
      <c r="X1162" s="16"/>
      <c r="Z1162" s="172"/>
    </row>
    <row r="1163" spans="1:26" s="11" customFormat="1" x14ac:dyDescent="0.2">
      <c r="A1163" s="13"/>
      <c r="B1163" s="13"/>
      <c r="C1163" s="13"/>
      <c r="D1163" s="56"/>
      <c r="E1163" s="13"/>
      <c r="J1163" s="16"/>
      <c r="W1163" s="15"/>
      <c r="X1163" s="16"/>
      <c r="Z1163" s="172"/>
    </row>
    <row r="1164" spans="1:26" s="11" customFormat="1" x14ac:dyDescent="0.2">
      <c r="A1164" s="13"/>
      <c r="B1164" s="13"/>
      <c r="C1164" s="13"/>
      <c r="D1164" s="56"/>
      <c r="E1164" s="13"/>
      <c r="J1164" s="16"/>
      <c r="W1164" s="15"/>
      <c r="X1164" s="16"/>
      <c r="Z1164" s="172"/>
    </row>
    <row r="1165" spans="1:26" s="11" customFormat="1" x14ac:dyDescent="0.2">
      <c r="A1165" s="13"/>
      <c r="B1165" s="13"/>
      <c r="C1165" s="13"/>
      <c r="D1165" s="56"/>
      <c r="E1165" s="13"/>
      <c r="J1165" s="16"/>
      <c r="W1165" s="15"/>
      <c r="X1165" s="16"/>
      <c r="Z1165" s="172"/>
    </row>
    <row r="1166" spans="1:26" s="11" customFormat="1" x14ac:dyDescent="0.2">
      <c r="A1166" s="13"/>
      <c r="B1166" s="13"/>
      <c r="C1166" s="13"/>
      <c r="D1166" s="56"/>
      <c r="E1166" s="13"/>
      <c r="J1166" s="16"/>
      <c r="W1166" s="15"/>
      <c r="X1166" s="16"/>
      <c r="Z1166" s="172"/>
    </row>
    <row r="1167" spans="1:26" s="11" customFormat="1" x14ac:dyDescent="0.2">
      <c r="A1167" s="13"/>
      <c r="B1167" s="13"/>
      <c r="C1167" s="13"/>
      <c r="D1167" s="56"/>
      <c r="E1167" s="13"/>
      <c r="J1167" s="16"/>
      <c r="W1167" s="15"/>
      <c r="X1167" s="16"/>
      <c r="Z1167" s="172"/>
    </row>
    <row r="1168" spans="1:26" s="11" customFormat="1" x14ac:dyDescent="0.2">
      <c r="A1168" s="13"/>
      <c r="B1168" s="13"/>
      <c r="C1168" s="13"/>
      <c r="D1168" s="56"/>
      <c r="E1168" s="13"/>
      <c r="J1168" s="16"/>
      <c r="W1168" s="15"/>
      <c r="X1168" s="16"/>
      <c r="Z1168" s="172"/>
    </row>
    <row r="1169" spans="1:26" s="11" customFormat="1" x14ac:dyDescent="0.2">
      <c r="A1169" s="13"/>
      <c r="B1169" s="13"/>
      <c r="C1169" s="13"/>
      <c r="D1169" s="56"/>
      <c r="E1169" s="13"/>
      <c r="J1169" s="16"/>
      <c r="W1169" s="15"/>
      <c r="X1169" s="16"/>
      <c r="Z1169" s="172"/>
    </row>
    <row r="1170" spans="1:26" s="11" customFormat="1" x14ac:dyDescent="0.2">
      <c r="A1170" s="13"/>
      <c r="B1170" s="13"/>
      <c r="C1170" s="13"/>
      <c r="D1170" s="56"/>
      <c r="E1170" s="13"/>
      <c r="J1170" s="16"/>
      <c r="W1170" s="15"/>
      <c r="X1170" s="16"/>
      <c r="Z1170" s="172"/>
    </row>
    <row r="1171" spans="1:26" s="11" customFormat="1" x14ac:dyDescent="0.2">
      <c r="A1171" s="13"/>
      <c r="B1171" s="13"/>
      <c r="C1171" s="13"/>
      <c r="D1171" s="56"/>
      <c r="E1171" s="13"/>
      <c r="J1171" s="16"/>
      <c r="W1171" s="15"/>
      <c r="X1171" s="16"/>
      <c r="Z1171" s="172"/>
    </row>
    <row r="1172" spans="1:26" s="11" customFormat="1" x14ac:dyDescent="0.2">
      <c r="A1172" s="13"/>
      <c r="B1172" s="13"/>
      <c r="C1172" s="13"/>
      <c r="D1172" s="56"/>
      <c r="E1172" s="13"/>
      <c r="J1172" s="16"/>
      <c r="W1172" s="15"/>
      <c r="X1172" s="16"/>
      <c r="Z1172" s="172"/>
    </row>
    <row r="1173" spans="1:26" s="11" customFormat="1" x14ac:dyDescent="0.2">
      <c r="A1173" s="13"/>
      <c r="B1173" s="13"/>
      <c r="C1173" s="13"/>
      <c r="D1173" s="56"/>
      <c r="E1173" s="13"/>
      <c r="J1173" s="16"/>
      <c r="W1173" s="15"/>
      <c r="X1173" s="16"/>
      <c r="Z1173" s="172"/>
    </row>
    <row r="1174" spans="1:26" s="11" customFormat="1" x14ac:dyDescent="0.2">
      <c r="A1174" s="13"/>
      <c r="B1174" s="13"/>
      <c r="C1174" s="13"/>
      <c r="D1174" s="56"/>
      <c r="E1174" s="13"/>
      <c r="J1174" s="16"/>
      <c r="W1174" s="15"/>
      <c r="X1174" s="16"/>
      <c r="Z1174" s="172"/>
    </row>
    <row r="1175" spans="1:26" s="11" customFormat="1" x14ac:dyDescent="0.2">
      <c r="A1175" s="13"/>
      <c r="B1175" s="13"/>
      <c r="C1175" s="13"/>
      <c r="D1175" s="56"/>
      <c r="E1175" s="13"/>
      <c r="J1175" s="16"/>
      <c r="W1175" s="15"/>
      <c r="X1175" s="16"/>
      <c r="Z1175" s="172"/>
    </row>
    <row r="1176" spans="1:26" s="11" customFormat="1" x14ac:dyDescent="0.2">
      <c r="A1176" s="13"/>
      <c r="B1176" s="13"/>
      <c r="C1176" s="13"/>
      <c r="D1176" s="56"/>
      <c r="E1176" s="13"/>
      <c r="J1176" s="16"/>
      <c r="W1176" s="15"/>
      <c r="X1176" s="16"/>
      <c r="Z1176" s="172"/>
    </row>
    <row r="1177" spans="1:26" s="11" customFormat="1" x14ac:dyDescent="0.2">
      <c r="A1177" s="13"/>
      <c r="B1177" s="13"/>
      <c r="C1177" s="13"/>
      <c r="D1177" s="56"/>
      <c r="E1177" s="13"/>
      <c r="J1177" s="16"/>
      <c r="W1177" s="15"/>
      <c r="X1177" s="16"/>
      <c r="Z1177" s="172"/>
    </row>
    <row r="1178" spans="1:26" s="11" customFormat="1" x14ac:dyDescent="0.2">
      <c r="A1178" s="13"/>
      <c r="B1178" s="13"/>
      <c r="C1178" s="13"/>
      <c r="D1178" s="56"/>
      <c r="E1178" s="13"/>
      <c r="J1178" s="16"/>
      <c r="W1178" s="15"/>
      <c r="X1178" s="16"/>
      <c r="Z1178" s="172"/>
    </row>
    <row r="1179" spans="1:26" s="11" customFormat="1" x14ac:dyDescent="0.2">
      <c r="A1179" s="13"/>
      <c r="B1179" s="13"/>
      <c r="C1179" s="13"/>
      <c r="D1179" s="56"/>
      <c r="E1179" s="13"/>
      <c r="J1179" s="16"/>
      <c r="W1179" s="15"/>
      <c r="X1179" s="16"/>
      <c r="Z1179" s="172"/>
    </row>
    <row r="1180" spans="1:26" s="11" customFormat="1" x14ac:dyDescent="0.2">
      <c r="A1180" s="13"/>
      <c r="B1180" s="13"/>
      <c r="C1180" s="13"/>
      <c r="D1180" s="56"/>
      <c r="E1180" s="13"/>
      <c r="J1180" s="16"/>
      <c r="W1180" s="15"/>
      <c r="X1180" s="16"/>
      <c r="Z1180" s="172"/>
    </row>
    <row r="1181" spans="1:26" s="11" customFormat="1" x14ac:dyDescent="0.2">
      <c r="A1181" s="13"/>
      <c r="B1181" s="13"/>
      <c r="C1181" s="13"/>
      <c r="D1181" s="56"/>
      <c r="E1181" s="13"/>
      <c r="J1181" s="16"/>
      <c r="W1181" s="15"/>
      <c r="X1181" s="16"/>
      <c r="Z1181" s="172"/>
    </row>
    <row r="1182" spans="1:26" s="11" customFormat="1" x14ac:dyDescent="0.2">
      <c r="A1182" s="13"/>
      <c r="B1182" s="13"/>
      <c r="C1182" s="13"/>
      <c r="D1182" s="56"/>
      <c r="E1182" s="13"/>
      <c r="J1182" s="16"/>
      <c r="W1182" s="15"/>
      <c r="X1182" s="16"/>
      <c r="Z1182" s="172"/>
    </row>
    <row r="1183" spans="1:26" s="11" customFormat="1" x14ac:dyDescent="0.2">
      <c r="A1183" s="13"/>
      <c r="B1183" s="13"/>
      <c r="C1183" s="13"/>
      <c r="D1183" s="56"/>
      <c r="E1183" s="13"/>
      <c r="J1183" s="16"/>
      <c r="W1183" s="15"/>
      <c r="X1183" s="16"/>
      <c r="Z1183" s="172"/>
    </row>
    <row r="1184" spans="1:26" s="11" customFormat="1" x14ac:dyDescent="0.2">
      <c r="A1184" s="13"/>
      <c r="B1184" s="13"/>
      <c r="C1184" s="13"/>
      <c r="D1184" s="56"/>
      <c r="E1184" s="13"/>
      <c r="J1184" s="16"/>
      <c r="W1184" s="15"/>
      <c r="X1184" s="16"/>
      <c r="Z1184" s="172"/>
    </row>
    <row r="1185" spans="1:26" s="11" customFormat="1" x14ac:dyDescent="0.2">
      <c r="A1185" s="13"/>
      <c r="B1185" s="13"/>
      <c r="C1185" s="13"/>
      <c r="D1185" s="56"/>
      <c r="E1185" s="13"/>
      <c r="J1185" s="16"/>
      <c r="W1185" s="15"/>
      <c r="X1185" s="16"/>
      <c r="Z1185" s="172"/>
    </row>
    <row r="1186" spans="1:26" s="11" customFormat="1" x14ac:dyDescent="0.2">
      <c r="A1186" s="13"/>
      <c r="B1186" s="13"/>
      <c r="C1186" s="13"/>
      <c r="D1186" s="56"/>
      <c r="E1186" s="13"/>
      <c r="J1186" s="16"/>
      <c r="W1186" s="15"/>
      <c r="X1186" s="16"/>
      <c r="Z1186" s="172"/>
    </row>
    <row r="1187" spans="1:26" s="11" customFormat="1" x14ac:dyDescent="0.2">
      <c r="A1187" s="13"/>
      <c r="B1187" s="13"/>
      <c r="C1187" s="13"/>
      <c r="D1187" s="56"/>
      <c r="E1187" s="13"/>
      <c r="J1187" s="16"/>
      <c r="W1187" s="15"/>
      <c r="X1187" s="16"/>
      <c r="Z1187" s="172"/>
    </row>
    <row r="1188" spans="1:26" s="11" customFormat="1" x14ac:dyDescent="0.2">
      <c r="A1188" s="13"/>
      <c r="B1188" s="13"/>
      <c r="C1188" s="13"/>
      <c r="D1188" s="56"/>
      <c r="E1188" s="13"/>
      <c r="J1188" s="16"/>
      <c r="W1188" s="15"/>
      <c r="X1188" s="16"/>
      <c r="Z1188" s="172"/>
    </row>
    <row r="1189" spans="1:26" s="11" customFormat="1" x14ac:dyDescent="0.2">
      <c r="A1189" s="13"/>
      <c r="B1189" s="13"/>
      <c r="C1189" s="13"/>
      <c r="D1189" s="56"/>
      <c r="E1189" s="13"/>
      <c r="J1189" s="16"/>
      <c r="W1189" s="15"/>
      <c r="X1189" s="16"/>
      <c r="Z1189" s="172"/>
    </row>
    <row r="1190" spans="1:26" s="11" customFormat="1" x14ac:dyDescent="0.2">
      <c r="A1190" s="13"/>
      <c r="B1190" s="13"/>
      <c r="C1190" s="13"/>
      <c r="D1190" s="56"/>
      <c r="E1190" s="13"/>
      <c r="J1190" s="16"/>
      <c r="W1190" s="15"/>
      <c r="X1190" s="16"/>
      <c r="Z1190" s="172"/>
    </row>
    <row r="1191" spans="1:26" s="11" customFormat="1" x14ac:dyDescent="0.2">
      <c r="A1191" s="13"/>
      <c r="B1191" s="13"/>
      <c r="C1191" s="13"/>
      <c r="D1191" s="56"/>
      <c r="E1191" s="13"/>
      <c r="J1191" s="16"/>
      <c r="W1191" s="15"/>
      <c r="X1191" s="16"/>
      <c r="Z1191" s="172"/>
    </row>
    <row r="1192" spans="1:26" s="11" customFormat="1" x14ac:dyDescent="0.2">
      <c r="A1192" s="13"/>
      <c r="B1192" s="13"/>
      <c r="C1192" s="13"/>
      <c r="D1192" s="56"/>
      <c r="E1192" s="13"/>
      <c r="J1192" s="16"/>
      <c r="W1192" s="15"/>
      <c r="X1192" s="16"/>
      <c r="Z1192" s="172"/>
    </row>
    <row r="1193" spans="1:26" s="11" customFormat="1" x14ac:dyDescent="0.2">
      <c r="A1193" s="13"/>
      <c r="B1193" s="13"/>
      <c r="C1193" s="13"/>
      <c r="D1193" s="56"/>
      <c r="E1193" s="13"/>
      <c r="J1193" s="16"/>
      <c r="W1193" s="15"/>
      <c r="X1193" s="16"/>
      <c r="Z1193" s="172"/>
    </row>
    <row r="1194" spans="1:26" s="11" customFormat="1" x14ac:dyDescent="0.2">
      <c r="A1194" s="13"/>
      <c r="B1194" s="13"/>
      <c r="C1194" s="13"/>
      <c r="D1194" s="56"/>
      <c r="E1194" s="13"/>
      <c r="J1194" s="16"/>
      <c r="W1194" s="15"/>
      <c r="X1194" s="16"/>
      <c r="Z1194" s="172"/>
    </row>
    <row r="1195" spans="1:26" s="11" customFormat="1" x14ac:dyDescent="0.2">
      <c r="A1195" s="13"/>
      <c r="B1195" s="13"/>
      <c r="C1195" s="13"/>
      <c r="D1195" s="56"/>
      <c r="E1195" s="13"/>
      <c r="J1195" s="16"/>
      <c r="W1195" s="15"/>
      <c r="X1195" s="16"/>
      <c r="Z1195" s="172"/>
    </row>
    <row r="1196" spans="1:26" s="11" customFormat="1" x14ac:dyDescent="0.2">
      <c r="A1196" s="13"/>
      <c r="B1196" s="13"/>
      <c r="C1196" s="13"/>
      <c r="D1196" s="56"/>
      <c r="E1196" s="13"/>
      <c r="J1196" s="16"/>
      <c r="W1196" s="15"/>
      <c r="X1196" s="16"/>
      <c r="Z1196" s="172"/>
    </row>
    <row r="1197" spans="1:26" s="11" customFormat="1" x14ac:dyDescent="0.2">
      <c r="A1197" s="13"/>
      <c r="B1197" s="13"/>
      <c r="C1197" s="13"/>
      <c r="D1197" s="56"/>
      <c r="E1197" s="13"/>
      <c r="J1197" s="16"/>
      <c r="W1197" s="15"/>
      <c r="X1197" s="16"/>
      <c r="Z1197" s="172"/>
    </row>
    <row r="1198" spans="1:26" s="11" customFormat="1" x14ac:dyDescent="0.2">
      <c r="A1198" s="13"/>
      <c r="B1198" s="13"/>
      <c r="C1198" s="13"/>
      <c r="D1198" s="56"/>
      <c r="E1198" s="13"/>
      <c r="J1198" s="16"/>
      <c r="W1198" s="15"/>
      <c r="X1198" s="16"/>
      <c r="Z1198" s="172"/>
    </row>
    <row r="1199" spans="1:26" s="11" customFormat="1" x14ac:dyDescent="0.2">
      <c r="A1199" s="13"/>
      <c r="B1199" s="13"/>
      <c r="C1199" s="13"/>
      <c r="D1199" s="56"/>
      <c r="E1199" s="13"/>
      <c r="J1199" s="16"/>
      <c r="W1199" s="15"/>
      <c r="X1199" s="16"/>
      <c r="Z1199" s="172"/>
    </row>
    <row r="1200" spans="1:26" s="11" customFormat="1" x14ac:dyDescent="0.2">
      <c r="A1200" s="13"/>
      <c r="B1200" s="13"/>
      <c r="C1200" s="13"/>
      <c r="D1200" s="56"/>
      <c r="E1200" s="13"/>
      <c r="J1200" s="16"/>
      <c r="W1200" s="15"/>
      <c r="X1200" s="16"/>
      <c r="Z1200" s="172"/>
    </row>
    <row r="1201" spans="1:26" s="11" customFormat="1" x14ac:dyDescent="0.2">
      <c r="A1201" s="13"/>
      <c r="B1201" s="13"/>
      <c r="C1201" s="13"/>
      <c r="D1201" s="56"/>
      <c r="E1201" s="13"/>
      <c r="J1201" s="16"/>
      <c r="W1201" s="15"/>
      <c r="X1201" s="16"/>
      <c r="Z1201" s="172"/>
    </row>
    <row r="1202" spans="1:26" s="11" customFormat="1" x14ac:dyDescent="0.2">
      <c r="A1202" s="13"/>
      <c r="B1202" s="13"/>
      <c r="C1202" s="13"/>
      <c r="D1202" s="56"/>
      <c r="E1202" s="13"/>
      <c r="J1202" s="16"/>
      <c r="W1202" s="15"/>
      <c r="X1202" s="16"/>
      <c r="Z1202" s="172"/>
    </row>
    <row r="1203" spans="1:26" s="11" customFormat="1" x14ac:dyDescent="0.2">
      <c r="A1203" s="13"/>
      <c r="B1203" s="13"/>
      <c r="C1203" s="13"/>
      <c r="D1203" s="56"/>
      <c r="E1203" s="13"/>
      <c r="J1203" s="16"/>
      <c r="W1203" s="15"/>
      <c r="X1203" s="16"/>
      <c r="Z1203" s="172"/>
    </row>
    <row r="1204" spans="1:26" s="11" customFormat="1" x14ac:dyDescent="0.2">
      <c r="A1204" s="13"/>
      <c r="B1204" s="13"/>
      <c r="C1204" s="13"/>
      <c r="D1204" s="56"/>
      <c r="E1204" s="13"/>
      <c r="J1204" s="16"/>
      <c r="W1204" s="15"/>
      <c r="X1204" s="16"/>
      <c r="Z1204" s="172"/>
    </row>
    <row r="1205" spans="1:26" s="11" customFormat="1" x14ac:dyDescent="0.2">
      <c r="A1205" s="13"/>
      <c r="B1205" s="13"/>
      <c r="C1205" s="13"/>
      <c r="D1205" s="56"/>
      <c r="E1205" s="13"/>
      <c r="J1205" s="16"/>
      <c r="W1205" s="15"/>
      <c r="X1205" s="16"/>
      <c r="Z1205" s="172"/>
    </row>
    <row r="1206" spans="1:26" s="11" customFormat="1" x14ac:dyDescent="0.2">
      <c r="A1206" s="13"/>
      <c r="B1206" s="13"/>
      <c r="C1206" s="13"/>
      <c r="D1206" s="56"/>
      <c r="E1206" s="13"/>
      <c r="J1206" s="16"/>
      <c r="W1206" s="15"/>
      <c r="X1206" s="16"/>
      <c r="Z1206" s="172"/>
    </row>
    <row r="1207" spans="1:26" s="11" customFormat="1" x14ac:dyDescent="0.2">
      <c r="A1207" s="13"/>
      <c r="B1207" s="13"/>
      <c r="C1207" s="13"/>
      <c r="D1207" s="56"/>
      <c r="E1207" s="13"/>
      <c r="J1207" s="16"/>
      <c r="W1207" s="15"/>
      <c r="X1207" s="16"/>
      <c r="Z1207" s="172"/>
    </row>
    <row r="1208" spans="1:26" s="11" customFormat="1" x14ac:dyDescent="0.2">
      <c r="A1208" s="13"/>
      <c r="B1208" s="13"/>
      <c r="C1208" s="13"/>
      <c r="D1208" s="56"/>
      <c r="E1208" s="13"/>
      <c r="J1208" s="16"/>
      <c r="W1208" s="15"/>
      <c r="X1208" s="16"/>
      <c r="Z1208" s="172"/>
    </row>
    <row r="1209" spans="1:26" s="11" customFormat="1" x14ac:dyDescent="0.2">
      <c r="A1209" s="13"/>
      <c r="B1209" s="13"/>
      <c r="C1209" s="13"/>
      <c r="D1209" s="56"/>
      <c r="E1209" s="13"/>
      <c r="J1209" s="16"/>
      <c r="W1209" s="15"/>
      <c r="X1209" s="16"/>
      <c r="Z1209" s="172"/>
    </row>
    <row r="1210" spans="1:26" s="11" customFormat="1" x14ac:dyDescent="0.2">
      <c r="A1210" s="13"/>
      <c r="B1210" s="13"/>
      <c r="C1210" s="13"/>
      <c r="D1210" s="56"/>
      <c r="E1210" s="13"/>
      <c r="J1210" s="16"/>
      <c r="W1210" s="15"/>
      <c r="X1210" s="16"/>
      <c r="Z1210" s="172"/>
    </row>
    <row r="1211" spans="1:26" s="11" customFormat="1" x14ac:dyDescent="0.2">
      <c r="A1211" s="13"/>
      <c r="B1211" s="13"/>
      <c r="C1211" s="13"/>
      <c r="D1211" s="56"/>
      <c r="E1211" s="13"/>
      <c r="J1211" s="16"/>
      <c r="W1211" s="15"/>
      <c r="X1211" s="16"/>
      <c r="Z1211" s="172"/>
    </row>
    <row r="1212" spans="1:26" s="11" customFormat="1" x14ac:dyDescent="0.2">
      <c r="A1212" s="13"/>
      <c r="B1212" s="13"/>
      <c r="C1212" s="13"/>
      <c r="D1212" s="56"/>
      <c r="E1212" s="13"/>
      <c r="J1212" s="16"/>
      <c r="W1212" s="15"/>
      <c r="X1212" s="16"/>
      <c r="Z1212" s="172"/>
    </row>
    <row r="1213" spans="1:26" s="11" customFormat="1" x14ac:dyDescent="0.2">
      <c r="A1213" s="13"/>
      <c r="B1213" s="13"/>
      <c r="C1213" s="13"/>
      <c r="D1213" s="56"/>
      <c r="E1213" s="13"/>
      <c r="J1213" s="16"/>
      <c r="W1213" s="15"/>
      <c r="X1213" s="16"/>
      <c r="Z1213" s="172"/>
    </row>
    <row r="1214" spans="1:26" s="11" customFormat="1" x14ac:dyDescent="0.2">
      <c r="A1214" s="13"/>
      <c r="B1214" s="13"/>
      <c r="C1214" s="13"/>
      <c r="D1214" s="56"/>
      <c r="E1214" s="13"/>
      <c r="J1214" s="16"/>
      <c r="W1214" s="15"/>
      <c r="X1214" s="16"/>
      <c r="Z1214" s="172"/>
    </row>
    <row r="1215" spans="1:26" s="11" customFormat="1" x14ac:dyDescent="0.2">
      <c r="A1215" s="13"/>
      <c r="B1215" s="13"/>
      <c r="C1215" s="13"/>
      <c r="D1215" s="56"/>
      <c r="E1215" s="13"/>
      <c r="J1215" s="16"/>
      <c r="W1215" s="15"/>
      <c r="X1215" s="16"/>
      <c r="Z1215" s="172"/>
    </row>
    <row r="1216" spans="1:26" s="11" customFormat="1" x14ac:dyDescent="0.2">
      <c r="A1216" s="13"/>
      <c r="B1216" s="13"/>
      <c r="C1216" s="13"/>
      <c r="D1216" s="56"/>
      <c r="E1216" s="13"/>
      <c r="J1216" s="16"/>
      <c r="W1216" s="15"/>
      <c r="X1216" s="16"/>
      <c r="Z1216" s="172"/>
    </row>
    <row r="1217" spans="1:26" s="11" customFormat="1" x14ac:dyDescent="0.2">
      <c r="A1217" s="13"/>
      <c r="B1217" s="13"/>
      <c r="C1217" s="13"/>
      <c r="D1217" s="56"/>
      <c r="E1217" s="13"/>
      <c r="J1217" s="16"/>
      <c r="W1217" s="15"/>
      <c r="X1217" s="16"/>
      <c r="Z1217" s="172"/>
    </row>
    <row r="1218" spans="1:26" s="11" customFormat="1" x14ac:dyDescent="0.2">
      <c r="A1218" s="13"/>
      <c r="B1218" s="13"/>
      <c r="C1218" s="13"/>
      <c r="D1218" s="56"/>
      <c r="E1218" s="13"/>
      <c r="J1218" s="16"/>
      <c r="W1218" s="15"/>
      <c r="X1218" s="16"/>
      <c r="Z1218" s="172"/>
    </row>
    <row r="1219" spans="1:26" s="11" customFormat="1" x14ac:dyDescent="0.2">
      <c r="A1219" s="13"/>
      <c r="B1219" s="13"/>
      <c r="C1219" s="13"/>
      <c r="D1219" s="56"/>
      <c r="E1219" s="13"/>
      <c r="J1219" s="16"/>
      <c r="W1219" s="15"/>
      <c r="X1219" s="16"/>
      <c r="Z1219" s="172"/>
    </row>
    <row r="1220" spans="1:26" s="11" customFormat="1" x14ac:dyDescent="0.2">
      <c r="A1220" s="13"/>
      <c r="B1220" s="13"/>
      <c r="C1220" s="13"/>
      <c r="D1220" s="56"/>
      <c r="E1220" s="13"/>
      <c r="J1220" s="16"/>
      <c r="W1220" s="15"/>
      <c r="X1220" s="16"/>
      <c r="Z1220" s="172"/>
    </row>
    <row r="1221" spans="1:26" s="11" customFormat="1" x14ac:dyDescent="0.2">
      <c r="A1221" s="13"/>
      <c r="B1221" s="13"/>
      <c r="C1221" s="13"/>
      <c r="D1221" s="56"/>
      <c r="E1221" s="13"/>
      <c r="J1221" s="16"/>
      <c r="W1221" s="15"/>
      <c r="X1221" s="16"/>
      <c r="Z1221" s="172"/>
    </row>
    <row r="1222" spans="1:26" s="11" customFormat="1" x14ac:dyDescent="0.2">
      <c r="A1222" s="13"/>
      <c r="B1222" s="13"/>
      <c r="C1222" s="13"/>
      <c r="D1222" s="56"/>
      <c r="E1222" s="13"/>
      <c r="J1222" s="16"/>
      <c r="W1222" s="15"/>
      <c r="X1222" s="16"/>
      <c r="Z1222" s="172"/>
    </row>
    <row r="1223" spans="1:26" s="11" customFormat="1" x14ac:dyDescent="0.2">
      <c r="A1223" s="13"/>
      <c r="B1223" s="13"/>
      <c r="C1223" s="13"/>
      <c r="D1223" s="56"/>
      <c r="E1223" s="13"/>
      <c r="J1223" s="16"/>
      <c r="W1223" s="15"/>
      <c r="X1223" s="16"/>
      <c r="Z1223" s="172"/>
    </row>
    <row r="1224" spans="1:26" s="8" customFormat="1" x14ac:dyDescent="0.2">
      <c r="A1224" s="7"/>
      <c r="B1224" s="7"/>
      <c r="C1224" s="7"/>
      <c r="D1224" s="54"/>
      <c r="E1224" s="7"/>
      <c r="J1224" s="14"/>
      <c r="W1224" s="19"/>
      <c r="X1224" s="14"/>
      <c r="Z1224" s="173"/>
    </row>
    <row r="1225" spans="1:26" s="8" customFormat="1" x14ac:dyDescent="0.2">
      <c r="A1225" s="7"/>
      <c r="B1225" s="7"/>
      <c r="C1225" s="7"/>
      <c r="D1225" s="54"/>
      <c r="E1225" s="7"/>
      <c r="J1225" s="14"/>
      <c r="W1225" s="19"/>
      <c r="X1225" s="14"/>
      <c r="Z1225" s="173"/>
    </row>
    <row r="1226" spans="1:26" s="8" customFormat="1" x14ac:dyDescent="0.2">
      <c r="A1226" s="7"/>
      <c r="B1226" s="7"/>
      <c r="C1226" s="7"/>
      <c r="D1226" s="54"/>
      <c r="E1226" s="7"/>
      <c r="J1226" s="14"/>
      <c r="W1226" s="19"/>
      <c r="X1226" s="14"/>
      <c r="Z1226" s="173"/>
    </row>
    <row r="1227" spans="1:26" s="8" customFormat="1" x14ac:dyDescent="0.2">
      <c r="A1227" s="7"/>
      <c r="B1227" s="7"/>
      <c r="C1227" s="7"/>
      <c r="D1227" s="54"/>
      <c r="E1227" s="7"/>
      <c r="J1227" s="14"/>
      <c r="W1227" s="19"/>
      <c r="X1227" s="14"/>
      <c r="Z1227" s="173"/>
    </row>
    <row r="1228" spans="1:26" s="8" customFormat="1" x14ac:dyDescent="0.2">
      <c r="A1228" s="7"/>
      <c r="B1228" s="7"/>
      <c r="C1228" s="7"/>
      <c r="D1228" s="54"/>
      <c r="E1228" s="7"/>
      <c r="J1228" s="14"/>
      <c r="W1228" s="19"/>
      <c r="X1228" s="14"/>
      <c r="Z1228" s="173"/>
    </row>
    <row r="1229" spans="1:26" s="8" customFormat="1" x14ac:dyDescent="0.2">
      <c r="A1229" s="7"/>
      <c r="B1229" s="7"/>
      <c r="C1229" s="7"/>
      <c r="D1229" s="54"/>
      <c r="E1229" s="7"/>
      <c r="J1229" s="14"/>
      <c r="W1229" s="19"/>
      <c r="X1229" s="14"/>
      <c r="Z1229" s="173"/>
    </row>
    <row r="1230" spans="1:26" s="8" customFormat="1" x14ac:dyDescent="0.2">
      <c r="A1230" s="7"/>
      <c r="B1230" s="7"/>
      <c r="C1230" s="7"/>
      <c r="D1230" s="54"/>
      <c r="E1230" s="7"/>
      <c r="J1230" s="14"/>
      <c r="W1230" s="19"/>
      <c r="X1230" s="14"/>
      <c r="Z1230" s="173"/>
    </row>
    <row r="1231" spans="1:26" s="8" customFormat="1" x14ac:dyDescent="0.2">
      <c r="A1231" s="7"/>
      <c r="B1231" s="7"/>
      <c r="C1231" s="7"/>
      <c r="D1231" s="54"/>
      <c r="E1231" s="7"/>
      <c r="J1231" s="14"/>
      <c r="W1231" s="19"/>
      <c r="X1231" s="14"/>
      <c r="Z1231" s="173"/>
    </row>
    <row r="1232" spans="1:26" s="8" customFormat="1" x14ac:dyDescent="0.2">
      <c r="A1232" s="7"/>
      <c r="B1232" s="7"/>
      <c r="C1232" s="7"/>
      <c r="D1232" s="54"/>
      <c r="E1232" s="7"/>
      <c r="J1232" s="14"/>
      <c r="W1232" s="19"/>
      <c r="X1232" s="14"/>
      <c r="Z1232" s="173"/>
    </row>
    <row r="1233" spans="1:26" s="8" customFormat="1" x14ac:dyDescent="0.2">
      <c r="A1233" s="7"/>
      <c r="B1233" s="7"/>
      <c r="C1233" s="7"/>
      <c r="D1233" s="54"/>
      <c r="E1233" s="7"/>
      <c r="J1233" s="14"/>
      <c r="W1233" s="19"/>
      <c r="X1233" s="14"/>
      <c r="Z1233" s="173"/>
    </row>
    <row r="1234" spans="1:26" s="8" customFormat="1" x14ac:dyDescent="0.2">
      <c r="A1234" s="7"/>
      <c r="B1234" s="7"/>
      <c r="C1234" s="7"/>
      <c r="D1234" s="54"/>
      <c r="E1234" s="7"/>
      <c r="J1234" s="14"/>
      <c r="W1234" s="19"/>
      <c r="X1234" s="14"/>
      <c r="Z1234" s="173"/>
    </row>
    <row r="1235" spans="1:26" s="8" customFormat="1" x14ac:dyDescent="0.2">
      <c r="A1235" s="7"/>
      <c r="B1235" s="7"/>
      <c r="C1235" s="7"/>
      <c r="D1235" s="54"/>
      <c r="E1235" s="7"/>
      <c r="J1235" s="14"/>
      <c r="W1235" s="19"/>
      <c r="X1235" s="14"/>
      <c r="Z1235" s="173"/>
    </row>
    <row r="1236" spans="1:26" s="8" customFormat="1" x14ac:dyDescent="0.2">
      <c r="A1236" s="7"/>
      <c r="B1236" s="7"/>
      <c r="C1236" s="7"/>
      <c r="D1236" s="54"/>
      <c r="E1236" s="7"/>
      <c r="J1236" s="14"/>
      <c r="W1236" s="19"/>
      <c r="X1236" s="14"/>
      <c r="Z1236" s="173"/>
    </row>
    <row r="1237" spans="1:26" s="8" customFormat="1" x14ac:dyDescent="0.2">
      <c r="A1237" s="7"/>
      <c r="B1237" s="7"/>
      <c r="C1237" s="7"/>
      <c r="D1237" s="54"/>
      <c r="E1237" s="7"/>
      <c r="J1237" s="14"/>
      <c r="W1237" s="19"/>
      <c r="X1237" s="14"/>
      <c r="Z1237" s="173"/>
    </row>
    <row r="1238" spans="1:26" s="8" customFormat="1" x14ac:dyDescent="0.2">
      <c r="A1238" s="7"/>
      <c r="B1238" s="7"/>
      <c r="C1238" s="7"/>
      <c r="D1238" s="54"/>
      <c r="E1238" s="7"/>
      <c r="J1238" s="14"/>
      <c r="W1238" s="19"/>
      <c r="X1238" s="14"/>
      <c r="Z1238" s="173"/>
    </row>
    <row r="1239" spans="1:26" s="8" customFormat="1" x14ac:dyDescent="0.2">
      <c r="A1239" s="7"/>
      <c r="B1239" s="7"/>
      <c r="C1239" s="7"/>
      <c r="D1239" s="54"/>
      <c r="E1239" s="7"/>
      <c r="J1239" s="14"/>
      <c r="W1239" s="19"/>
      <c r="X1239" s="14"/>
      <c r="Z1239" s="173"/>
    </row>
    <row r="1240" spans="1:26" s="8" customFormat="1" x14ac:dyDescent="0.2">
      <c r="A1240" s="7"/>
      <c r="B1240" s="7"/>
      <c r="C1240" s="7"/>
      <c r="D1240" s="54"/>
      <c r="E1240" s="7"/>
      <c r="J1240" s="14"/>
      <c r="W1240" s="19"/>
      <c r="X1240" s="14"/>
      <c r="Z1240" s="173"/>
    </row>
    <row r="1241" spans="1:26" s="8" customFormat="1" x14ac:dyDescent="0.2">
      <c r="A1241" s="7"/>
      <c r="B1241" s="7"/>
      <c r="C1241" s="7"/>
      <c r="D1241" s="54"/>
      <c r="E1241" s="7"/>
      <c r="J1241" s="14"/>
      <c r="W1241" s="19"/>
      <c r="X1241" s="14"/>
      <c r="Z1241" s="173"/>
    </row>
    <row r="1242" spans="1:26" s="8" customFormat="1" x14ac:dyDescent="0.2">
      <c r="A1242" s="7"/>
      <c r="B1242" s="7"/>
      <c r="C1242" s="7"/>
      <c r="D1242" s="54"/>
      <c r="E1242" s="7"/>
      <c r="J1242" s="14"/>
      <c r="W1242" s="19"/>
      <c r="X1242" s="14"/>
      <c r="Z1242" s="173"/>
    </row>
    <row r="1243" spans="1:26" s="8" customFormat="1" x14ac:dyDescent="0.2">
      <c r="A1243" s="7"/>
      <c r="B1243" s="7"/>
      <c r="C1243" s="7"/>
      <c r="D1243" s="54"/>
      <c r="E1243" s="7"/>
      <c r="J1243" s="14"/>
      <c r="W1243" s="19"/>
      <c r="X1243" s="14"/>
      <c r="Z1243" s="173"/>
    </row>
    <row r="1244" spans="1:26" s="8" customFormat="1" x14ac:dyDescent="0.2">
      <c r="A1244" s="7"/>
      <c r="B1244" s="7"/>
      <c r="C1244" s="7"/>
      <c r="D1244" s="54"/>
      <c r="E1244" s="7"/>
      <c r="J1244" s="14"/>
      <c r="W1244" s="19"/>
      <c r="X1244" s="14"/>
      <c r="Z1244" s="173"/>
    </row>
    <row r="1245" spans="1:26" s="8" customFormat="1" x14ac:dyDescent="0.2">
      <c r="A1245" s="7"/>
      <c r="B1245" s="7"/>
      <c r="C1245" s="7"/>
      <c r="D1245" s="54"/>
      <c r="E1245" s="7"/>
      <c r="J1245" s="14"/>
      <c r="W1245" s="19"/>
      <c r="X1245" s="14"/>
      <c r="Z1245" s="173"/>
    </row>
    <row r="1246" spans="1:26" s="8" customFormat="1" x14ac:dyDescent="0.2">
      <c r="A1246" s="7"/>
      <c r="B1246" s="7"/>
      <c r="C1246" s="7"/>
      <c r="D1246" s="54"/>
      <c r="E1246" s="7"/>
      <c r="J1246" s="14"/>
      <c r="W1246" s="19"/>
      <c r="X1246" s="14"/>
      <c r="Z1246" s="173"/>
    </row>
    <row r="1247" spans="1:26" s="8" customFormat="1" x14ac:dyDescent="0.2">
      <c r="A1247" s="7"/>
      <c r="B1247" s="7"/>
      <c r="C1247" s="7"/>
      <c r="D1247" s="54"/>
      <c r="E1247" s="7"/>
      <c r="J1247" s="14"/>
      <c r="W1247" s="19"/>
      <c r="X1247" s="14"/>
      <c r="Z1247" s="173"/>
    </row>
    <row r="1248" spans="1:26" s="8" customFormat="1" x14ac:dyDescent="0.2">
      <c r="A1248" s="7"/>
      <c r="B1248" s="7"/>
      <c r="C1248" s="7"/>
      <c r="D1248" s="54"/>
      <c r="E1248" s="7"/>
      <c r="J1248" s="14"/>
      <c r="W1248" s="19"/>
      <c r="X1248" s="14"/>
      <c r="Z1248" s="173"/>
    </row>
    <row r="1249" spans="1:26" s="8" customFormat="1" x14ac:dyDescent="0.2">
      <c r="A1249" s="7"/>
      <c r="B1249" s="7"/>
      <c r="C1249" s="7"/>
      <c r="D1249" s="54"/>
      <c r="E1249" s="7"/>
      <c r="J1249" s="14"/>
      <c r="W1249" s="19"/>
      <c r="X1249" s="14"/>
      <c r="Z1249" s="173"/>
    </row>
    <row r="1250" spans="1:26" s="8" customFormat="1" x14ac:dyDescent="0.2">
      <c r="A1250" s="7"/>
      <c r="B1250" s="7"/>
      <c r="C1250" s="7"/>
      <c r="D1250" s="54"/>
      <c r="E1250" s="7"/>
      <c r="J1250" s="14"/>
      <c r="W1250" s="19"/>
      <c r="X1250" s="14"/>
      <c r="Z1250" s="173"/>
    </row>
    <row r="1251" spans="1:26" s="8" customFormat="1" x14ac:dyDescent="0.2">
      <c r="A1251" s="7"/>
      <c r="B1251" s="7"/>
      <c r="C1251" s="7"/>
      <c r="D1251" s="54"/>
      <c r="E1251" s="7"/>
      <c r="J1251" s="14"/>
      <c r="W1251" s="19"/>
      <c r="X1251" s="14"/>
      <c r="Z1251" s="173"/>
    </row>
    <row r="1252" spans="1:26" s="8" customFormat="1" x14ac:dyDescent="0.2">
      <c r="A1252" s="7"/>
      <c r="B1252" s="7"/>
      <c r="C1252" s="7"/>
      <c r="D1252" s="54"/>
      <c r="E1252" s="7"/>
      <c r="J1252" s="14"/>
      <c r="W1252" s="19"/>
      <c r="X1252" s="14"/>
      <c r="Z1252" s="173"/>
    </row>
    <row r="1253" spans="1:26" s="8" customFormat="1" x14ac:dyDescent="0.2">
      <c r="A1253" s="7"/>
      <c r="B1253" s="7"/>
      <c r="C1253" s="7"/>
      <c r="D1253" s="54"/>
      <c r="E1253" s="7"/>
      <c r="J1253" s="14"/>
      <c r="W1253" s="19"/>
      <c r="X1253" s="14"/>
      <c r="Z1253" s="173"/>
    </row>
    <row r="1254" spans="1:26" s="8" customFormat="1" x14ac:dyDescent="0.2">
      <c r="A1254" s="7"/>
      <c r="B1254" s="7"/>
      <c r="C1254" s="7"/>
      <c r="D1254" s="54"/>
      <c r="E1254" s="7"/>
      <c r="J1254" s="14"/>
      <c r="W1254" s="19"/>
      <c r="X1254" s="14"/>
      <c r="Z1254" s="173"/>
    </row>
    <row r="1255" spans="1:26" s="8" customFormat="1" x14ac:dyDescent="0.2">
      <c r="A1255" s="7"/>
      <c r="B1255" s="7"/>
      <c r="C1255" s="7"/>
      <c r="D1255" s="54"/>
      <c r="E1255" s="7"/>
      <c r="J1255" s="14"/>
      <c r="W1255" s="19"/>
      <c r="X1255" s="14"/>
      <c r="Z1255" s="173"/>
    </row>
    <row r="1256" spans="1:26" s="8" customFormat="1" x14ac:dyDescent="0.2">
      <c r="A1256" s="7"/>
      <c r="B1256" s="7"/>
      <c r="C1256" s="7"/>
      <c r="D1256" s="54"/>
      <c r="E1256" s="7"/>
      <c r="J1256" s="14"/>
      <c r="W1256" s="19"/>
      <c r="X1256" s="14"/>
      <c r="Z1256" s="173"/>
    </row>
    <row r="1257" spans="1:26" s="8" customFormat="1" x14ac:dyDescent="0.2">
      <c r="A1257" s="7"/>
      <c r="B1257" s="7"/>
      <c r="C1257" s="7"/>
      <c r="D1257" s="54"/>
      <c r="E1257" s="7"/>
      <c r="J1257" s="14"/>
      <c r="W1257" s="19"/>
      <c r="X1257" s="14"/>
      <c r="Z1257" s="173"/>
    </row>
    <row r="1258" spans="1:26" s="8" customFormat="1" x14ac:dyDescent="0.2">
      <c r="A1258" s="7"/>
      <c r="B1258" s="7"/>
      <c r="C1258" s="7"/>
      <c r="D1258" s="54"/>
      <c r="E1258" s="7"/>
      <c r="J1258" s="14"/>
      <c r="W1258" s="19"/>
      <c r="X1258" s="14"/>
      <c r="Z1258" s="173"/>
    </row>
    <row r="1259" spans="1:26" s="8" customFormat="1" x14ac:dyDescent="0.2">
      <c r="A1259" s="7"/>
      <c r="B1259" s="7"/>
      <c r="C1259" s="7"/>
      <c r="D1259" s="54"/>
      <c r="E1259" s="7"/>
      <c r="J1259" s="14"/>
      <c r="W1259" s="19"/>
      <c r="X1259" s="14"/>
      <c r="Z1259" s="173"/>
    </row>
    <row r="1260" spans="1:26" s="8" customFormat="1" x14ac:dyDescent="0.2">
      <c r="A1260" s="7"/>
      <c r="B1260" s="7"/>
      <c r="C1260" s="7"/>
      <c r="D1260" s="54"/>
      <c r="E1260" s="7"/>
      <c r="J1260" s="14"/>
      <c r="W1260" s="19"/>
      <c r="X1260" s="14"/>
      <c r="Z1260" s="173"/>
    </row>
    <row r="1261" spans="1:26" s="8" customFormat="1" x14ac:dyDescent="0.2">
      <c r="A1261" s="7"/>
      <c r="B1261" s="7"/>
      <c r="C1261" s="7"/>
      <c r="D1261" s="54"/>
      <c r="E1261" s="7"/>
      <c r="J1261" s="14"/>
      <c r="W1261" s="19"/>
      <c r="X1261" s="14"/>
      <c r="Z1261" s="173"/>
    </row>
    <row r="1262" spans="1:26" s="8" customFormat="1" x14ac:dyDescent="0.2">
      <c r="A1262" s="7"/>
      <c r="B1262" s="7"/>
      <c r="C1262" s="7"/>
      <c r="D1262" s="54"/>
      <c r="E1262" s="7"/>
      <c r="J1262" s="14"/>
      <c r="W1262" s="19"/>
      <c r="X1262" s="14"/>
      <c r="Z1262" s="173"/>
    </row>
    <row r="1263" spans="1:26" s="8" customFormat="1" x14ac:dyDescent="0.2">
      <c r="A1263" s="7"/>
      <c r="B1263" s="7"/>
      <c r="C1263" s="7"/>
      <c r="D1263" s="54"/>
      <c r="E1263" s="7"/>
      <c r="J1263" s="14"/>
      <c r="W1263" s="19"/>
      <c r="X1263" s="14"/>
      <c r="Z1263" s="173"/>
    </row>
    <row r="1264" spans="1:26" s="8" customFormat="1" x14ac:dyDescent="0.2">
      <c r="A1264" s="7"/>
      <c r="B1264" s="7"/>
      <c r="C1264" s="7"/>
      <c r="D1264" s="54"/>
      <c r="E1264" s="7"/>
      <c r="J1264" s="14"/>
      <c r="W1264" s="19"/>
      <c r="X1264" s="14"/>
      <c r="Z1264" s="173"/>
    </row>
    <row r="1265" spans="1:26" s="8" customFormat="1" x14ac:dyDescent="0.2">
      <c r="A1265" s="7"/>
      <c r="B1265" s="7"/>
      <c r="C1265" s="7"/>
      <c r="D1265" s="54"/>
      <c r="E1265" s="7"/>
      <c r="J1265" s="14"/>
      <c r="W1265" s="19"/>
      <c r="X1265" s="14"/>
      <c r="Z1265" s="173"/>
    </row>
    <row r="1266" spans="1:26" s="8" customFormat="1" x14ac:dyDescent="0.2">
      <c r="A1266" s="7"/>
      <c r="B1266" s="7"/>
      <c r="C1266" s="7"/>
      <c r="D1266" s="54"/>
      <c r="E1266" s="7"/>
      <c r="J1266" s="14"/>
      <c r="W1266" s="19"/>
      <c r="X1266" s="14"/>
      <c r="Z1266" s="173"/>
    </row>
    <row r="1267" spans="1:26" s="8" customFormat="1" x14ac:dyDescent="0.2">
      <c r="A1267" s="7"/>
      <c r="B1267" s="7"/>
      <c r="C1267" s="7"/>
      <c r="D1267" s="54"/>
      <c r="E1267" s="7"/>
      <c r="J1267" s="14"/>
      <c r="W1267" s="19"/>
      <c r="X1267" s="14"/>
      <c r="Z1267" s="173"/>
    </row>
    <row r="1268" spans="1:26" s="8" customFormat="1" x14ac:dyDescent="0.2">
      <c r="A1268" s="7"/>
      <c r="B1268" s="7"/>
      <c r="C1268" s="7"/>
      <c r="D1268" s="54"/>
      <c r="E1268" s="7"/>
      <c r="J1268" s="14"/>
      <c r="W1268" s="19"/>
      <c r="X1268" s="14"/>
      <c r="Z1268" s="173"/>
    </row>
    <row r="1269" spans="1:26" s="8" customFormat="1" x14ac:dyDescent="0.2">
      <c r="A1269" s="7"/>
      <c r="B1269" s="7"/>
      <c r="C1269" s="7"/>
      <c r="D1269" s="54"/>
      <c r="E1269" s="7"/>
      <c r="J1269" s="14"/>
      <c r="W1269" s="19"/>
      <c r="X1269" s="14"/>
      <c r="Z1269" s="173"/>
    </row>
    <row r="1270" spans="1:26" s="8" customFormat="1" x14ac:dyDescent="0.2">
      <c r="A1270" s="7"/>
      <c r="B1270" s="7"/>
      <c r="C1270" s="7"/>
      <c r="D1270" s="54"/>
      <c r="E1270" s="7"/>
      <c r="J1270" s="14"/>
      <c r="W1270" s="19"/>
      <c r="X1270" s="14"/>
      <c r="Z1270" s="173"/>
    </row>
    <row r="1271" spans="1:26" s="8" customFormat="1" x14ac:dyDescent="0.2">
      <c r="A1271" s="7"/>
      <c r="B1271" s="7"/>
      <c r="C1271" s="7"/>
      <c r="D1271" s="54"/>
      <c r="E1271" s="7"/>
      <c r="J1271" s="14"/>
      <c r="W1271" s="19"/>
      <c r="X1271" s="14"/>
      <c r="Z1271" s="173"/>
    </row>
    <row r="1272" spans="1:26" s="8" customFormat="1" x14ac:dyDescent="0.2">
      <c r="A1272" s="7"/>
      <c r="B1272" s="7"/>
      <c r="C1272" s="7"/>
      <c r="D1272" s="54"/>
      <c r="E1272" s="7"/>
      <c r="J1272" s="14"/>
      <c r="W1272" s="19"/>
      <c r="X1272" s="14"/>
      <c r="Z1272" s="173"/>
    </row>
    <row r="1273" spans="1:26" s="8" customFormat="1" x14ac:dyDescent="0.2">
      <c r="A1273" s="7"/>
      <c r="B1273" s="7"/>
      <c r="C1273" s="7"/>
      <c r="D1273" s="54"/>
      <c r="E1273" s="7"/>
      <c r="J1273" s="14"/>
      <c r="W1273" s="19"/>
      <c r="X1273" s="14"/>
      <c r="Z1273" s="173"/>
    </row>
    <row r="1274" spans="1:26" s="8" customFormat="1" x14ac:dyDescent="0.2">
      <c r="A1274" s="7"/>
      <c r="B1274" s="7"/>
      <c r="C1274" s="7"/>
      <c r="D1274" s="54"/>
      <c r="E1274" s="7"/>
      <c r="J1274" s="14"/>
      <c r="W1274" s="19"/>
      <c r="X1274" s="14"/>
      <c r="Z1274" s="173"/>
    </row>
    <row r="1275" spans="1:26" s="8" customFormat="1" x14ac:dyDescent="0.2">
      <c r="A1275" s="7"/>
      <c r="B1275" s="7"/>
      <c r="C1275" s="7"/>
      <c r="D1275" s="54"/>
      <c r="E1275" s="7"/>
      <c r="J1275" s="14"/>
      <c r="W1275" s="19"/>
      <c r="X1275" s="14"/>
      <c r="Z1275" s="173"/>
    </row>
    <row r="1276" spans="1:26" s="8" customFormat="1" x14ac:dyDescent="0.2">
      <c r="A1276" s="7"/>
      <c r="B1276" s="7"/>
      <c r="C1276" s="7"/>
      <c r="D1276" s="54"/>
      <c r="E1276" s="7"/>
      <c r="J1276" s="14"/>
      <c r="W1276" s="19"/>
      <c r="X1276" s="14"/>
      <c r="Z1276" s="173"/>
    </row>
    <row r="1277" spans="1:26" s="8" customFormat="1" x14ac:dyDescent="0.2">
      <c r="A1277" s="7"/>
      <c r="B1277" s="7"/>
      <c r="C1277" s="7"/>
      <c r="D1277" s="54"/>
      <c r="E1277" s="7"/>
      <c r="J1277" s="14"/>
      <c r="W1277" s="19"/>
      <c r="X1277" s="14"/>
      <c r="Z1277" s="173"/>
    </row>
    <row r="1278" spans="1:26" s="8" customFormat="1" x14ac:dyDescent="0.2">
      <c r="A1278" s="7"/>
      <c r="B1278" s="7"/>
      <c r="C1278" s="7"/>
      <c r="D1278" s="54"/>
      <c r="E1278" s="7"/>
      <c r="J1278" s="14"/>
      <c r="W1278" s="19"/>
      <c r="X1278" s="14"/>
      <c r="Z1278" s="173"/>
    </row>
    <row r="1279" spans="1:26" s="8" customFormat="1" x14ac:dyDescent="0.2">
      <c r="A1279" s="7"/>
      <c r="B1279" s="7"/>
      <c r="C1279" s="7"/>
      <c r="D1279" s="54"/>
      <c r="E1279" s="7"/>
      <c r="J1279" s="14"/>
      <c r="W1279" s="19"/>
      <c r="X1279" s="14"/>
      <c r="Z1279" s="173"/>
    </row>
    <row r="1280" spans="1:26" s="8" customFormat="1" x14ac:dyDescent="0.2">
      <c r="A1280" s="7"/>
      <c r="B1280" s="7"/>
      <c r="C1280" s="7"/>
      <c r="D1280" s="54"/>
      <c r="E1280" s="7"/>
      <c r="J1280" s="14"/>
      <c r="W1280" s="19"/>
      <c r="X1280" s="14"/>
      <c r="Z1280" s="173"/>
    </row>
    <row r="1281" spans="1:26" s="8" customFormat="1" x14ac:dyDescent="0.2">
      <c r="A1281" s="7"/>
      <c r="B1281" s="7"/>
      <c r="C1281" s="7"/>
      <c r="D1281" s="54"/>
      <c r="E1281" s="7"/>
      <c r="J1281" s="14"/>
      <c r="W1281" s="19"/>
      <c r="X1281" s="14"/>
      <c r="Z1281" s="173"/>
    </row>
    <row r="1282" spans="1:26" s="8" customFormat="1" x14ac:dyDescent="0.2">
      <c r="A1282" s="7"/>
      <c r="B1282" s="7"/>
      <c r="C1282" s="7"/>
      <c r="D1282" s="54"/>
      <c r="E1282" s="7"/>
      <c r="J1282" s="14"/>
      <c r="W1282" s="19"/>
      <c r="X1282" s="14"/>
      <c r="Z1282" s="173"/>
    </row>
    <row r="1283" spans="1:26" s="8" customFormat="1" x14ac:dyDescent="0.2">
      <c r="A1283" s="7"/>
      <c r="B1283" s="7"/>
      <c r="C1283" s="7"/>
      <c r="D1283" s="54"/>
      <c r="E1283" s="7"/>
      <c r="J1283" s="14"/>
      <c r="W1283" s="19"/>
      <c r="X1283" s="14"/>
      <c r="Z1283" s="173"/>
    </row>
    <row r="1284" spans="1:26" s="8" customFormat="1" x14ac:dyDescent="0.2">
      <c r="A1284" s="7"/>
      <c r="B1284" s="7"/>
      <c r="C1284" s="7"/>
      <c r="D1284" s="54"/>
      <c r="E1284" s="7"/>
      <c r="J1284" s="14"/>
      <c r="W1284" s="19"/>
      <c r="X1284" s="14"/>
      <c r="Z1284" s="173"/>
    </row>
    <row r="1285" spans="1:26" s="8" customFormat="1" x14ac:dyDescent="0.2">
      <c r="A1285" s="7"/>
      <c r="B1285" s="7"/>
      <c r="C1285" s="7"/>
      <c r="D1285" s="54"/>
      <c r="E1285" s="7"/>
      <c r="J1285" s="14"/>
      <c r="W1285" s="19"/>
      <c r="X1285" s="14"/>
      <c r="Z1285" s="173"/>
    </row>
    <row r="1286" spans="1:26" s="8" customFormat="1" x14ac:dyDescent="0.2">
      <c r="A1286" s="7"/>
      <c r="B1286" s="7"/>
      <c r="C1286" s="7"/>
      <c r="D1286" s="54"/>
      <c r="E1286" s="7"/>
      <c r="J1286" s="14"/>
      <c r="W1286" s="19"/>
      <c r="X1286" s="14"/>
      <c r="Z1286" s="173"/>
    </row>
    <row r="1287" spans="1:26" s="8" customFormat="1" x14ac:dyDescent="0.2">
      <c r="A1287" s="7"/>
      <c r="B1287" s="7"/>
      <c r="C1287" s="7"/>
      <c r="D1287" s="54"/>
      <c r="E1287" s="7"/>
      <c r="J1287" s="14"/>
      <c r="W1287" s="19"/>
      <c r="X1287" s="14"/>
      <c r="Z1287" s="173"/>
    </row>
    <row r="1288" spans="1:26" s="8" customFormat="1" x14ac:dyDescent="0.2">
      <c r="A1288" s="7"/>
      <c r="B1288" s="7"/>
      <c r="C1288" s="7"/>
      <c r="D1288" s="54"/>
      <c r="E1288" s="7"/>
      <c r="J1288" s="14"/>
      <c r="W1288" s="19"/>
      <c r="X1288" s="14"/>
      <c r="Z1288" s="173"/>
    </row>
    <row r="1289" spans="1:26" s="8" customFormat="1" x14ac:dyDescent="0.2">
      <c r="A1289" s="7"/>
      <c r="B1289" s="7"/>
      <c r="C1289" s="7"/>
      <c r="D1289" s="54"/>
      <c r="E1289" s="7"/>
      <c r="J1289" s="14"/>
      <c r="W1289" s="19"/>
      <c r="X1289" s="14"/>
      <c r="Z1289" s="173"/>
    </row>
    <row r="1290" spans="1:26" s="8" customFormat="1" x14ac:dyDescent="0.2">
      <c r="A1290" s="7"/>
      <c r="B1290" s="7"/>
      <c r="C1290" s="7"/>
      <c r="D1290" s="54"/>
      <c r="E1290" s="7"/>
      <c r="J1290" s="14"/>
      <c r="W1290" s="19"/>
      <c r="X1290" s="14"/>
      <c r="Z1290" s="173"/>
    </row>
    <row r="1291" spans="1:26" s="8" customFormat="1" x14ac:dyDescent="0.2">
      <c r="A1291" s="7"/>
      <c r="B1291" s="7"/>
      <c r="C1291" s="7"/>
      <c r="D1291" s="54"/>
      <c r="E1291" s="7"/>
      <c r="J1291" s="14"/>
      <c r="W1291" s="19"/>
      <c r="X1291" s="14"/>
      <c r="Z1291" s="173"/>
    </row>
    <row r="1292" spans="1:26" s="8" customFormat="1" x14ac:dyDescent="0.2">
      <c r="A1292" s="7"/>
      <c r="B1292" s="7"/>
      <c r="C1292" s="7"/>
      <c r="D1292" s="54"/>
      <c r="E1292" s="7"/>
      <c r="J1292" s="14"/>
      <c r="W1292" s="19"/>
      <c r="X1292" s="14"/>
      <c r="Z1292" s="173"/>
    </row>
    <row r="1293" spans="1:26" s="8" customFormat="1" x14ac:dyDescent="0.2">
      <c r="A1293" s="7"/>
      <c r="B1293" s="7"/>
      <c r="C1293" s="7"/>
      <c r="D1293" s="54"/>
      <c r="E1293" s="7"/>
      <c r="J1293" s="14"/>
      <c r="W1293" s="19"/>
      <c r="X1293" s="14"/>
      <c r="Z1293" s="173"/>
    </row>
    <row r="1294" spans="1:26" s="8" customFormat="1" x14ac:dyDescent="0.2">
      <c r="A1294" s="7"/>
      <c r="B1294" s="7"/>
      <c r="C1294" s="7"/>
      <c r="D1294" s="54"/>
      <c r="E1294" s="7"/>
      <c r="J1294" s="14"/>
      <c r="W1294" s="19"/>
      <c r="X1294" s="14"/>
      <c r="Z1294" s="173"/>
    </row>
    <row r="1295" spans="1:26" s="8" customFormat="1" x14ac:dyDescent="0.2">
      <c r="A1295" s="7"/>
      <c r="B1295" s="7"/>
      <c r="C1295" s="7"/>
      <c r="D1295" s="54"/>
      <c r="E1295" s="7"/>
      <c r="J1295" s="14"/>
      <c r="W1295" s="19"/>
      <c r="X1295" s="14"/>
      <c r="Z1295" s="173"/>
    </row>
    <row r="1296" spans="1:26" s="8" customFormat="1" x14ac:dyDescent="0.2">
      <c r="A1296" s="7"/>
      <c r="B1296" s="7"/>
      <c r="C1296" s="7"/>
      <c r="D1296" s="54"/>
      <c r="E1296" s="7"/>
      <c r="J1296" s="14"/>
      <c r="W1296" s="19"/>
      <c r="X1296" s="14"/>
      <c r="Z1296" s="173"/>
    </row>
    <row r="1297" spans="1:26" s="8" customFormat="1" x14ac:dyDescent="0.2">
      <c r="A1297" s="7"/>
      <c r="B1297" s="7"/>
      <c r="C1297" s="7"/>
      <c r="D1297" s="54"/>
      <c r="E1297" s="7"/>
      <c r="J1297" s="14"/>
      <c r="W1297" s="19"/>
      <c r="X1297" s="14"/>
      <c r="Z1297" s="173"/>
    </row>
    <row r="1298" spans="1:26" s="8" customFormat="1" x14ac:dyDescent="0.2">
      <c r="A1298" s="7"/>
      <c r="B1298" s="7"/>
      <c r="C1298" s="7"/>
      <c r="D1298" s="54"/>
      <c r="E1298" s="7"/>
      <c r="J1298" s="14"/>
      <c r="W1298" s="19"/>
      <c r="X1298" s="14"/>
      <c r="Z1298" s="173"/>
    </row>
    <row r="1299" spans="1:26" s="8" customFormat="1" x14ac:dyDescent="0.2">
      <c r="A1299" s="7"/>
      <c r="B1299" s="7"/>
      <c r="C1299" s="7"/>
      <c r="D1299" s="54"/>
      <c r="E1299" s="7"/>
      <c r="J1299" s="14"/>
      <c r="W1299" s="19"/>
      <c r="X1299" s="14"/>
      <c r="Z1299" s="173"/>
    </row>
    <row r="1300" spans="1:26" s="8" customFormat="1" x14ac:dyDescent="0.2">
      <c r="A1300" s="7"/>
      <c r="B1300" s="7"/>
      <c r="C1300" s="7"/>
      <c r="D1300" s="54"/>
      <c r="E1300" s="7"/>
      <c r="J1300" s="14"/>
      <c r="W1300" s="19"/>
      <c r="X1300" s="14"/>
      <c r="Z1300" s="173"/>
    </row>
    <row r="1301" spans="1:26" s="8" customFormat="1" x14ac:dyDescent="0.2">
      <c r="A1301" s="7"/>
      <c r="B1301" s="7"/>
      <c r="C1301" s="7"/>
      <c r="D1301" s="54"/>
      <c r="E1301" s="7"/>
      <c r="J1301" s="14"/>
      <c r="W1301" s="19"/>
      <c r="X1301" s="14"/>
      <c r="Z1301" s="173"/>
    </row>
    <row r="1302" spans="1:26" s="8" customFormat="1" x14ac:dyDescent="0.2">
      <c r="A1302" s="7"/>
      <c r="B1302" s="7"/>
      <c r="C1302" s="7"/>
      <c r="D1302" s="54"/>
      <c r="E1302" s="7"/>
      <c r="J1302" s="14"/>
      <c r="W1302" s="19"/>
      <c r="X1302" s="14"/>
      <c r="Z1302" s="173"/>
    </row>
    <row r="1303" spans="1:26" s="8" customFormat="1" x14ac:dyDescent="0.2">
      <c r="A1303" s="7"/>
      <c r="B1303" s="7"/>
      <c r="C1303" s="7"/>
      <c r="D1303" s="54"/>
      <c r="E1303" s="7"/>
      <c r="J1303" s="14"/>
      <c r="W1303" s="19"/>
      <c r="X1303" s="14"/>
      <c r="Z1303" s="173"/>
    </row>
    <row r="1304" spans="1:26" s="8" customFormat="1" x14ac:dyDescent="0.2">
      <c r="A1304" s="7"/>
      <c r="B1304" s="7"/>
      <c r="C1304" s="7"/>
      <c r="D1304" s="54"/>
      <c r="E1304" s="7"/>
      <c r="J1304" s="14"/>
      <c r="W1304" s="19"/>
      <c r="X1304" s="14"/>
      <c r="Z1304" s="173"/>
    </row>
    <row r="1305" spans="1:26" s="8" customFormat="1" x14ac:dyDescent="0.2">
      <c r="A1305" s="7"/>
      <c r="B1305" s="7"/>
      <c r="C1305" s="7"/>
      <c r="D1305" s="54"/>
      <c r="E1305" s="7"/>
      <c r="J1305" s="14"/>
      <c r="W1305" s="19"/>
      <c r="X1305" s="14"/>
      <c r="Z1305" s="173"/>
    </row>
    <row r="1306" spans="1:26" s="8" customFormat="1" x14ac:dyDescent="0.2">
      <c r="A1306" s="7"/>
      <c r="B1306" s="7"/>
      <c r="C1306" s="7"/>
      <c r="D1306" s="54"/>
      <c r="E1306" s="7"/>
      <c r="J1306" s="14"/>
      <c r="W1306" s="19"/>
      <c r="X1306" s="14"/>
      <c r="Z1306" s="173"/>
    </row>
    <row r="1307" spans="1:26" s="8" customFormat="1" x14ac:dyDescent="0.2">
      <c r="A1307" s="7"/>
      <c r="B1307" s="7"/>
      <c r="C1307" s="7"/>
      <c r="D1307" s="54"/>
      <c r="E1307" s="7"/>
      <c r="J1307" s="14"/>
      <c r="W1307" s="19"/>
      <c r="X1307" s="14"/>
      <c r="Z1307" s="173"/>
    </row>
    <row r="1308" spans="1:26" s="8" customFormat="1" x14ac:dyDescent="0.2">
      <c r="A1308" s="7"/>
      <c r="B1308" s="7"/>
      <c r="C1308" s="7"/>
      <c r="D1308" s="54"/>
      <c r="E1308" s="7"/>
      <c r="J1308" s="14"/>
      <c r="W1308" s="19"/>
      <c r="X1308" s="14"/>
      <c r="Z1308" s="173"/>
    </row>
    <row r="1309" spans="1:26" s="8" customFormat="1" x14ac:dyDescent="0.2">
      <c r="A1309" s="7"/>
      <c r="B1309" s="7"/>
      <c r="C1309" s="7"/>
      <c r="D1309" s="54"/>
      <c r="E1309" s="7"/>
      <c r="J1309" s="14"/>
      <c r="W1309" s="19"/>
      <c r="X1309" s="14"/>
      <c r="Z1309" s="173"/>
    </row>
    <row r="1310" spans="1:26" s="8" customFormat="1" x14ac:dyDescent="0.2">
      <c r="A1310" s="7"/>
      <c r="B1310" s="7"/>
      <c r="C1310" s="7"/>
      <c r="D1310" s="54"/>
      <c r="E1310" s="7"/>
      <c r="J1310" s="14"/>
      <c r="W1310" s="19"/>
      <c r="X1310" s="14"/>
      <c r="Z1310" s="173"/>
    </row>
    <row r="1311" spans="1:26" s="8" customFormat="1" x14ac:dyDescent="0.2">
      <c r="A1311" s="7"/>
      <c r="B1311" s="7"/>
      <c r="C1311" s="7"/>
      <c r="D1311" s="54"/>
      <c r="E1311" s="7"/>
      <c r="J1311" s="14"/>
      <c r="W1311" s="19"/>
      <c r="X1311" s="14"/>
      <c r="Z1311" s="173"/>
    </row>
    <row r="1312" spans="1:26" s="8" customFormat="1" x14ac:dyDescent="0.2">
      <c r="A1312" s="7"/>
      <c r="B1312" s="7"/>
      <c r="C1312" s="7"/>
      <c r="D1312" s="54"/>
      <c r="E1312" s="7"/>
      <c r="J1312" s="14"/>
      <c r="W1312" s="19"/>
      <c r="X1312" s="14"/>
      <c r="Z1312" s="173"/>
    </row>
    <row r="1313" spans="1:26" s="8" customFormat="1" x14ac:dyDescent="0.2">
      <c r="A1313" s="7"/>
      <c r="B1313" s="7"/>
      <c r="C1313" s="7"/>
      <c r="D1313" s="54"/>
      <c r="E1313" s="7"/>
      <c r="J1313" s="14"/>
      <c r="W1313" s="19"/>
      <c r="X1313" s="14"/>
      <c r="Z1313" s="173"/>
    </row>
    <row r="1314" spans="1:26" s="8" customFormat="1" x14ac:dyDescent="0.2">
      <c r="A1314" s="7"/>
      <c r="B1314" s="7"/>
      <c r="C1314" s="7"/>
      <c r="D1314" s="54"/>
      <c r="E1314" s="7"/>
      <c r="J1314" s="14"/>
      <c r="W1314" s="19"/>
      <c r="X1314" s="14"/>
      <c r="Z1314" s="173"/>
    </row>
    <row r="1315" spans="1:26" s="8" customFormat="1" x14ac:dyDescent="0.2">
      <c r="A1315" s="7"/>
      <c r="B1315" s="7"/>
      <c r="C1315" s="7"/>
      <c r="D1315" s="54"/>
      <c r="E1315" s="7"/>
      <c r="J1315" s="14"/>
      <c r="W1315" s="19"/>
      <c r="X1315" s="14"/>
      <c r="Z1315" s="173"/>
    </row>
    <row r="1316" spans="1:26" s="8" customFormat="1" x14ac:dyDescent="0.2">
      <c r="A1316" s="7"/>
      <c r="B1316" s="7"/>
      <c r="C1316" s="7"/>
      <c r="D1316" s="54"/>
      <c r="E1316" s="7"/>
      <c r="J1316" s="14"/>
      <c r="W1316" s="19"/>
      <c r="X1316" s="14"/>
      <c r="Z1316" s="173"/>
    </row>
    <row r="1317" spans="1:26" s="8" customFormat="1" x14ac:dyDescent="0.2">
      <c r="A1317" s="7"/>
      <c r="B1317" s="7"/>
      <c r="C1317" s="7"/>
      <c r="D1317" s="54"/>
      <c r="E1317" s="7"/>
      <c r="J1317" s="14"/>
      <c r="W1317" s="19"/>
      <c r="X1317" s="14"/>
      <c r="Z1317" s="173"/>
    </row>
    <row r="1318" spans="1:26" s="8" customFormat="1" x14ac:dyDescent="0.2">
      <c r="A1318" s="7"/>
      <c r="B1318" s="7"/>
      <c r="C1318" s="7"/>
      <c r="D1318" s="54"/>
      <c r="E1318" s="7"/>
      <c r="J1318" s="14"/>
      <c r="W1318" s="19"/>
      <c r="X1318" s="14"/>
      <c r="Z1318" s="173"/>
    </row>
    <row r="1319" spans="1:26" s="8" customFormat="1" x14ac:dyDescent="0.2">
      <c r="A1319" s="7"/>
      <c r="B1319" s="7"/>
      <c r="C1319" s="7"/>
      <c r="D1319" s="54"/>
      <c r="E1319" s="7"/>
      <c r="J1319" s="14"/>
      <c r="W1319" s="19"/>
      <c r="X1319" s="14"/>
      <c r="Z1319" s="173"/>
    </row>
    <row r="1320" spans="1:26" s="8" customFormat="1" x14ac:dyDescent="0.2">
      <c r="A1320" s="7"/>
      <c r="B1320" s="7"/>
      <c r="C1320" s="7"/>
      <c r="D1320" s="54"/>
      <c r="E1320" s="7"/>
      <c r="J1320" s="14"/>
      <c r="W1320" s="19"/>
      <c r="X1320" s="14"/>
      <c r="Z1320" s="173"/>
    </row>
    <row r="1321" spans="1:26" s="8" customFormat="1" x14ac:dyDescent="0.2">
      <c r="A1321" s="7"/>
      <c r="B1321" s="7"/>
      <c r="C1321" s="7"/>
      <c r="D1321" s="54"/>
      <c r="E1321" s="7"/>
      <c r="J1321" s="14"/>
      <c r="W1321" s="19"/>
      <c r="X1321" s="14"/>
      <c r="Z1321" s="173"/>
    </row>
    <row r="1322" spans="1:26" s="8" customFormat="1" x14ac:dyDescent="0.2">
      <c r="A1322" s="7"/>
      <c r="B1322" s="7"/>
      <c r="C1322" s="7"/>
      <c r="D1322" s="54"/>
      <c r="E1322" s="7"/>
      <c r="J1322" s="14"/>
      <c r="W1322" s="19"/>
      <c r="X1322" s="14"/>
      <c r="Z1322" s="173"/>
    </row>
    <row r="1323" spans="1:26" s="8" customFormat="1" x14ac:dyDescent="0.2">
      <c r="A1323" s="7"/>
      <c r="B1323" s="7"/>
      <c r="C1323" s="7"/>
      <c r="D1323" s="54"/>
      <c r="E1323" s="7"/>
      <c r="J1323" s="14"/>
      <c r="W1323" s="19"/>
      <c r="X1323" s="14"/>
      <c r="Z1323" s="173"/>
    </row>
    <row r="1324" spans="1:26" s="8" customFormat="1" x14ac:dyDescent="0.2">
      <c r="A1324" s="7"/>
      <c r="B1324" s="7"/>
      <c r="C1324" s="7"/>
      <c r="D1324" s="54"/>
      <c r="E1324" s="7"/>
      <c r="J1324" s="14"/>
      <c r="W1324" s="19"/>
      <c r="X1324" s="14"/>
      <c r="Z1324" s="173"/>
    </row>
    <row r="1325" spans="1:26" s="8" customFormat="1" x14ac:dyDescent="0.2">
      <c r="A1325" s="7"/>
      <c r="B1325" s="7"/>
      <c r="C1325" s="7"/>
      <c r="D1325" s="54"/>
      <c r="E1325" s="7"/>
      <c r="J1325" s="14"/>
      <c r="W1325" s="19"/>
      <c r="X1325" s="14"/>
      <c r="Z1325" s="173"/>
    </row>
    <row r="1326" spans="1:26" s="8" customFormat="1" x14ac:dyDescent="0.2">
      <c r="A1326" s="7"/>
      <c r="B1326" s="7"/>
      <c r="C1326" s="7"/>
      <c r="D1326" s="54"/>
      <c r="E1326" s="7"/>
      <c r="J1326" s="14"/>
      <c r="W1326" s="19"/>
      <c r="X1326" s="14"/>
      <c r="Z1326" s="173"/>
    </row>
    <row r="1327" spans="1:26" s="8" customFormat="1" x14ac:dyDescent="0.2">
      <c r="A1327" s="7"/>
      <c r="B1327" s="7"/>
      <c r="C1327" s="7"/>
      <c r="D1327" s="54"/>
      <c r="E1327" s="7"/>
      <c r="J1327" s="14"/>
      <c r="W1327" s="19"/>
      <c r="X1327" s="14"/>
      <c r="Z1327" s="173"/>
    </row>
    <row r="1328" spans="1:26" s="8" customFormat="1" x14ac:dyDescent="0.2">
      <c r="A1328" s="7"/>
      <c r="B1328" s="7"/>
      <c r="C1328" s="7"/>
      <c r="D1328" s="54"/>
      <c r="E1328" s="7"/>
      <c r="J1328" s="14"/>
      <c r="W1328" s="19"/>
      <c r="X1328" s="14"/>
      <c r="Z1328" s="173"/>
    </row>
    <row r="1329" spans="1:26" s="8" customFormat="1" x14ac:dyDescent="0.2">
      <c r="A1329" s="7"/>
      <c r="B1329" s="7"/>
      <c r="C1329" s="7"/>
      <c r="D1329" s="54"/>
      <c r="E1329" s="7"/>
      <c r="J1329" s="14"/>
      <c r="W1329" s="19"/>
      <c r="X1329" s="14"/>
      <c r="Z1329" s="173"/>
    </row>
    <row r="1330" spans="1:26" s="8" customFormat="1" x14ac:dyDescent="0.2">
      <c r="A1330" s="7"/>
      <c r="B1330" s="7"/>
      <c r="C1330" s="7"/>
      <c r="D1330" s="54"/>
      <c r="E1330" s="7"/>
      <c r="J1330" s="14"/>
      <c r="W1330" s="19"/>
      <c r="X1330" s="14"/>
      <c r="Z1330" s="173"/>
    </row>
    <row r="1331" spans="1:26" s="8" customFormat="1" x14ac:dyDescent="0.2">
      <c r="A1331" s="7"/>
      <c r="B1331" s="7"/>
      <c r="C1331" s="7"/>
      <c r="D1331" s="54"/>
      <c r="E1331" s="7"/>
      <c r="J1331" s="14"/>
      <c r="W1331" s="19"/>
      <c r="X1331" s="14"/>
      <c r="Z1331" s="173"/>
    </row>
    <row r="1332" spans="1:26" s="8" customFormat="1" x14ac:dyDescent="0.2">
      <c r="A1332" s="7"/>
      <c r="B1332" s="7"/>
      <c r="C1332" s="7"/>
      <c r="D1332" s="54"/>
      <c r="E1332" s="7"/>
      <c r="J1332" s="14"/>
      <c r="W1332" s="19"/>
      <c r="X1332" s="14"/>
      <c r="Z1332" s="173"/>
    </row>
    <row r="1333" spans="1:26" s="8" customFormat="1" x14ac:dyDescent="0.2">
      <c r="A1333" s="7"/>
      <c r="B1333" s="7"/>
      <c r="C1333" s="7"/>
      <c r="D1333" s="54"/>
      <c r="E1333" s="7"/>
      <c r="J1333" s="14"/>
      <c r="W1333" s="19"/>
      <c r="X1333" s="14"/>
      <c r="Z1333" s="173"/>
    </row>
    <row r="1334" spans="1:26" s="8" customFormat="1" x14ac:dyDescent="0.2">
      <c r="A1334" s="7"/>
      <c r="B1334" s="7"/>
      <c r="C1334" s="7"/>
      <c r="D1334" s="54"/>
      <c r="E1334" s="7"/>
      <c r="J1334" s="14"/>
      <c r="W1334" s="19"/>
      <c r="X1334" s="14"/>
      <c r="Z1334" s="173"/>
    </row>
    <row r="1335" spans="1:26" s="8" customFormat="1" x14ac:dyDescent="0.2">
      <c r="A1335" s="7"/>
      <c r="B1335" s="7"/>
      <c r="C1335" s="7"/>
      <c r="D1335" s="54"/>
      <c r="E1335" s="7"/>
      <c r="J1335" s="14"/>
      <c r="W1335" s="19"/>
      <c r="X1335" s="14"/>
      <c r="Z1335" s="173"/>
    </row>
    <row r="1336" spans="1:26" s="8" customFormat="1" x14ac:dyDescent="0.2">
      <c r="A1336" s="7"/>
      <c r="B1336" s="7"/>
      <c r="C1336" s="7"/>
      <c r="D1336" s="54"/>
      <c r="E1336" s="7"/>
      <c r="J1336" s="14"/>
      <c r="W1336" s="19"/>
      <c r="X1336" s="14"/>
      <c r="Z1336" s="173"/>
    </row>
    <row r="1337" spans="1:26" s="8" customFormat="1" x14ac:dyDescent="0.2">
      <c r="A1337" s="7"/>
      <c r="B1337" s="7"/>
      <c r="C1337" s="7"/>
      <c r="D1337" s="54"/>
      <c r="E1337" s="7"/>
      <c r="J1337" s="14"/>
      <c r="W1337" s="19"/>
      <c r="X1337" s="14"/>
      <c r="Z1337" s="173"/>
    </row>
    <row r="1338" spans="1:26" s="8" customFormat="1" x14ac:dyDescent="0.2">
      <c r="A1338" s="7"/>
      <c r="B1338" s="7"/>
      <c r="C1338" s="7"/>
      <c r="D1338" s="54"/>
      <c r="E1338" s="7"/>
      <c r="J1338" s="14"/>
      <c r="W1338" s="19"/>
      <c r="X1338" s="14"/>
      <c r="Z1338" s="173"/>
    </row>
    <row r="1339" spans="1:26" s="8" customFormat="1" x14ac:dyDescent="0.2">
      <c r="A1339" s="7"/>
      <c r="B1339" s="7"/>
      <c r="C1339" s="7"/>
      <c r="D1339" s="54"/>
      <c r="E1339" s="7"/>
      <c r="J1339" s="14"/>
      <c r="W1339" s="19"/>
      <c r="X1339" s="14"/>
      <c r="Z1339" s="173"/>
    </row>
    <row r="1340" spans="1:26" s="8" customFormat="1" x14ac:dyDescent="0.2">
      <c r="A1340" s="7"/>
      <c r="B1340" s="7"/>
      <c r="C1340" s="7"/>
      <c r="D1340" s="54"/>
      <c r="E1340" s="7"/>
      <c r="J1340" s="14"/>
      <c r="W1340" s="19"/>
      <c r="X1340" s="14"/>
      <c r="Z1340" s="173"/>
    </row>
    <row r="1341" spans="1:26" s="8" customFormat="1" x14ac:dyDescent="0.2">
      <c r="A1341" s="7"/>
      <c r="B1341" s="7"/>
      <c r="C1341" s="7"/>
      <c r="D1341" s="54"/>
      <c r="E1341" s="7"/>
      <c r="J1341" s="14"/>
      <c r="W1341" s="19"/>
      <c r="X1341" s="14"/>
      <c r="Z1341" s="173"/>
    </row>
    <row r="1342" spans="1:26" s="8" customFormat="1" x14ac:dyDescent="0.2">
      <c r="A1342" s="7"/>
      <c r="B1342" s="7"/>
      <c r="C1342" s="7"/>
      <c r="D1342" s="54"/>
      <c r="E1342" s="7"/>
      <c r="J1342" s="14"/>
      <c r="W1342" s="19"/>
      <c r="X1342" s="14"/>
      <c r="Z1342" s="173"/>
    </row>
    <row r="1343" spans="1:26" s="8" customFormat="1" x14ac:dyDescent="0.2">
      <c r="A1343" s="7"/>
      <c r="B1343" s="7"/>
      <c r="C1343" s="7"/>
      <c r="D1343" s="54"/>
      <c r="E1343" s="7"/>
      <c r="J1343" s="14"/>
      <c r="W1343" s="19"/>
      <c r="X1343" s="14"/>
      <c r="Z1343" s="173"/>
    </row>
    <row r="1344" spans="1:26" s="8" customFormat="1" x14ac:dyDescent="0.2">
      <c r="A1344" s="7"/>
      <c r="B1344" s="7"/>
      <c r="C1344" s="7"/>
      <c r="D1344" s="54"/>
      <c r="E1344" s="7"/>
      <c r="J1344" s="14"/>
      <c r="W1344" s="19"/>
      <c r="X1344" s="14"/>
      <c r="Z1344" s="173"/>
    </row>
    <row r="1345" spans="1:26" s="8" customFormat="1" x14ac:dyDescent="0.2">
      <c r="A1345" s="7"/>
      <c r="B1345" s="7"/>
      <c r="C1345" s="7"/>
      <c r="D1345" s="54"/>
      <c r="E1345" s="7"/>
      <c r="J1345" s="14"/>
      <c r="W1345" s="19"/>
      <c r="X1345" s="14"/>
      <c r="Z1345" s="173"/>
    </row>
    <row r="1346" spans="1:26" s="8" customFormat="1" x14ac:dyDescent="0.2">
      <c r="A1346" s="7"/>
      <c r="B1346" s="7"/>
      <c r="C1346" s="7"/>
      <c r="D1346" s="54"/>
      <c r="E1346" s="7"/>
      <c r="J1346" s="14"/>
      <c r="W1346" s="19"/>
      <c r="X1346" s="14"/>
      <c r="Z1346" s="173"/>
    </row>
    <row r="1347" spans="1:26" s="8" customFormat="1" x14ac:dyDescent="0.2">
      <c r="A1347" s="7"/>
      <c r="B1347" s="7"/>
      <c r="C1347" s="7"/>
      <c r="D1347" s="54"/>
      <c r="E1347" s="7"/>
      <c r="J1347" s="14"/>
      <c r="W1347" s="19"/>
      <c r="X1347" s="14"/>
      <c r="Z1347" s="173"/>
    </row>
    <row r="1348" spans="1:26" s="8" customFormat="1" x14ac:dyDescent="0.2">
      <c r="A1348" s="7"/>
      <c r="B1348" s="7"/>
      <c r="C1348" s="7"/>
      <c r="D1348" s="54"/>
      <c r="E1348" s="7"/>
      <c r="J1348" s="14"/>
      <c r="W1348" s="19"/>
      <c r="X1348" s="14"/>
      <c r="Z1348" s="173"/>
    </row>
    <row r="1349" spans="1:26" s="8" customFormat="1" x14ac:dyDescent="0.2">
      <c r="A1349" s="7"/>
      <c r="B1349" s="7"/>
      <c r="C1349" s="7"/>
      <c r="D1349" s="54"/>
      <c r="E1349" s="7"/>
      <c r="J1349" s="14"/>
      <c r="W1349" s="19"/>
      <c r="X1349" s="14"/>
      <c r="Z1349" s="173"/>
    </row>
    <row r="1350" spans="1:26" s="8" customFormat="1" x14ac:dyDescent="0.2">
      <c r="A1350" s="7"/>
      <c r="B1350" s="7"/>
      <c r="C1350" s="7"/>
      <c r="D1350" s="54"/>
      <c r="E1350" s="7"/>
      <c r="J1350" s="14"/>
      <c r="W1350" s="19"/>
      <c r="X1350" s="14"/>
      <c r="Z1350" s="173"/>
    </row>
    <row r="1351" spans="1:26" s="8" customFormat="1" x14ac:dyDescent="0.2">
      <c r="A1351" s="7"/>
      <c r="B1351" s="7"/>
      <c r="C1351" s="7"/>
      <c r="D1351" s="54"/>
      <c r="E1351" s="7"/>
      <c r="J1351" s="14"/>
      <c r="W1351" s="19"/>
      <c r="X1351" s="14"/>
      <c r="Z1351" s="173"/>
    </row>
    <row r="1352" spans="1:26" s="8" customFormat="1" x14ac:dyDescent="0.2">
      <c r="A1352" s="7"/>
      <c r="B1352" s="7"/>
      <c r="C1352" s="7"/>
      <c r="D1352" s="54"/>
      <c r="E1352" s="7"/>
      <c r="J1352" s="14"/>
      <c r="W1352" s="19"/>
      <c r="X1352" s="14"/>
      <c r="Z1352" s="173"/>
    </row>
    <row r="1353" spans="1:26" s="8" customFormat="1" x14ac:dyDescent="0.2">
      <c r="A1353" s="7"/>
      <c r="B1353" s="7"/>
      <c r="C1353" s="7"/>
      <c r="D1353" s="54"/>
      <c r="E1353" s="7"/>
      <c r="J1353" s="14"/>
      <c r="W1353" s="19"/>
      <c r="X1353" s="14"/>
      <c r="Z1353" s="173"/>
    </row>
    <row r="1354" spans="1:26" s="8" customFormat="1" x14ac:dyDescent="0.2">
      <c r="A1354" s="7"/>
      <c r="B1354" s="7"/>
      <c r="C1354" s="7"/>
      <c r="D1354" s="54"/>
      <c r="E1354" s="7"/>
      <c r="J1354" s="14"/>
      <c r="W1354" s="19"/>
      <c r="X1354" s="14"/>
      <c r="Z1354" s="173"/>
    </row>
    <row r="1355" spans="1:26" s="8" customFormat="1" x14ac:dyDescent="0.2">
      <c r="A1355" s="7"/>
      <c r="B1355" s="7"/>
      <c r="C1355" s="7"/>
      <c r="D1355" s="54"/>
      <c r="E1355" s="7"/>
      <c r="J1355" s="14"/>
      <c r="W1355" s="19"/>
      <c r="X1355" s="14"/>
      <c r="Z1355" s="173"/>
    </row>
    <row r="1356" spans="1:26" s="8" customFormat="1" x14ac:dyDescent="0.2">
      <c r="A1356" s="7"/>
      <c r="B1356" s="7"/>
      <c r="C1356" s="7"/>
      <c r="D1356" s="54"/>
      <c r="E1356" s="7"/>
      <c r="J1356" s="14"/>
      <c r="W1356" s="19"/>
      <c r="X1356" s="14"/>
      <c r="Z1356" s="173"/>
    </row>
    <row r="1357" spans="1:26" s="8" customFormat="1" x14ac:dyDescent="0.2">
      <c r="A1357" s="7"/>
      <c r="B1357" s="7"/>
      <c r="C1357" s="7"/>
      <c r="D1357" s="54"/>
      <c r="E1357" s="7"/>
      <c r="J1357" s="14"/>
      <c r="W1357" s="19"/>
      <c r="X1357" s="14"/>
      <c r="Z1357" s="173"/>
    </row>
    <row r="1358" spans="1:26" s="8" customFormat="1" x14ac:dyDescent="0.2">
      <c r="A1358" s="7"/>
      <c r="B1358" s="7"/>
      <c r="C1358" s="7"/>
      <c r="D1358" s="54"/>
      <c r="E1358" s="7"/>
      <c r="J1358" s="14"/>
      <c r="W1358" s="19"/>
      <c r="X1358" s="14"/>
      <c r="Z1358" s="173"/>
    </row>
    <row r="1359" spans="1:26" s="8" customFormat="1" x14ac:dyDescent="0.2">
      <c r="A1359" s="7"/>
      <c r="B1359" s="7"/>
      <c r="C1359" s="7"/>
      <c r="D1359" s="54"/>
      <c r="E1359" s="7"/>
      <c r="J1359" s="14"/>
      <c r="W1359" s="19"/>
      <c r="X1359" s="14"/>
      <c r="Z1359" s="173"/>
    </row>
    <row r="1360" spans="1:26" s="8" customFormat="1" x14ac:dyDescent="0.2">
      <c r="A1360" s="7"/>
      <c r="B1360" s="7"/>
      <c r="C1360" s="7"/>
      <c r="D1360" s="54"/>
      <c r="E1360" s="7"/>
      <c r="J1360" s="14"/>
      <c r="W1360" s="19"/>
      <c r="X1360" s="14"/>
      <c r="Z1360" s="173"/>
    </row>
    <row r="1361" spans="1:26" s="8" customFormat="1" x14ac:dyDescent="0.2">
      <c r="A1361" s="7"/>
      <c r="B1361" s="7"/>
      <c r="C1361" s="7"/>
      <c r="D1361" s="54"/>
      <c r="E1361" s="7"/>
      <c r="J1361" s="14"/>
      <c r="W1361" s="19"/>
      <c r="X1361" s="14"/>
      <c r="Z1361" s="173"/>
    </row>
    <row r="1362" spans="1:26" s="8" customFormat="1" x14ac:dyDescent="0.2">
      <c r="A1362" s="7"/>
      <c r="B1362" s="7"/>
      <c r="C1362" s="7"/>
      <c r="D1362" s="54"/>
      <c r="E1362" s="7"/>
      <c r="J1362" s="14"/>
      <c r="W1362" s="19"/>
      <c r="X1362" s="14"/>
      <c r="Z1362" s="173"/>
    </row>
    <row r="1363" spans="1:26" s="8" customFormat="1" x14ac:dyDescent="0.2">
      <c r="A1363" s="7"/>
      <c r="B1363" s="7"/>
      <c r="C1363" s="7"/>
      <c r="D1363" s="54"/>
      <c r="E1363" s="7"/>
      <c r="J1363" s="14"/>
      <c r="W1363" s="19"/>
      <c r="X1363" s="14"/>
      <c r="Z1363" s="173"/>
    </row>
    <row r="1364" spans="1:26" s="8" customFormat="1" x14ac:dyDescent="0.2">
      <c r="A1364" s="7"/>
      <c r="B1364" s="7"/>
      <c r="C1364" s="7"/>
      <c r="D1364" s="54"/>
      <c r="E1364" s="7"/>
      <c r="J1364" s="14"/>
      <c r="W1364" s="19"/>
      <c r="X1364" s="14"/>
      <c r="Z1364" s="173"/>
    </row>
    <row r="1365" spans="1:26" s="8" customFormat="1" x14ac:dyDescent="0.2">
      <c r="A1365" s="7"/>
      <c r="B1365" s="7"/>
      <c r="C1365" s="7"/>
      <c r="D1365" s="54"/>
      <c r="E1365" s="7"/>
      <c r="J1365" s="14"/>
      <c r="W1365" s="19"/>
      <c r="X1365" s="14"/>
      <c r="Z1365" s="173"/>
    </row>
    <row r="1366" spans="1:26" s="8" customFormat="1" x14ac:dyDescent="0.2">
      <c r="A1366" s="7"/>
      <c r="B1366" s="7"/>
      <c r="C1366" s="7"/>
      <c r="D1366" s="54"/>
      <c r="E1366" s="7"/>
      <c r="J1366" s="14"/>
      <c r="W1366" s="19"/>
      <c r="X1366" s="14"/>
      <c r="Z1366" s="173"/>
    </row>
    <row r="1367" spans="1:26" s="8" customFormat="1" x14ac:dyDescent="0.2">
      <c r="A1367" s="7"/>
      <c r="B1367" s="7"/>
      <c r="C1367" s="7"/>
      <c r="D1367" s="54"/>
      <c r="E1367" s="7"/>
      <c r="J1367" s="14"/>
      <c r="W1367" s="19"/>
      <c r="X1367" s="14"/>
      <c r="Z1367" s="173"/>
    </row>
    <row r="1368" spans="1:26" s="8" customFormat="1" x14ac:dyDescent="0.2">
      <c r="A1368" s="7"/>
      <c r="B1368" s="7"/>
      <c r="C1368" s="7"/>
      <c r="D1368" s="54"/>
      <c r="E1368" s="7"/>
      <c r="J1368" s="14"/>
      <c r="W1368" s="19"/>
      <c r="X1368" s="14"/>
      <c r="Z1368" s="173"/>
    </row>
    <row r="1369" spans="1:26" s="8" customFormat="1" x14ac:dyDescent="0.2">
      <c r="A1369" s="7"/>
      <c r="B1369" s="7"/>
      <c r="C1369" s="7"/>
      <c r="D1369" s="54"/>
      <c r="E1369" s="7"/>
      <c r="J1369" s="14"/>
      <c r="W1369" s="19"/>
      <c r="X1369" s="14"/>
      <c r="Z1369" s="173"/>
    </row>
    <row r="1370" spans="1:26" s="8" customFormat="1" x14ac:dyDescent="0.2">
      <c r="A1370" s="7"/>
      <c r="B1370" s="7"/>
      <c r="C1370" s="7"/>
      <c r="D1370" s="54"/>
      <c r="E1370" s="7"/>
      <c r="J1370" s="14"/>
      <c r="W1370" s="19"/>
      <c r="X1370" s="14"/>
      <c r="Z1370" s="173"/>
    </row>
    <row r="1371" spans="1:26" s="8" customFormat="1" x14ac:dyDescent="0.2">
      <c r="A1371" s="7"/>
      <c r="B1371" s="7"/>
      <c r="C1371" s="7"/>
      <c r="D1371" s="54"/>
      <c r="E1371" s="7"/>
      <c r="J1371" s="14"/>
      <c r="W1371" s="19"/>
      <c r="X1371" s="14"/>
      <c r="Z1371" s="173"/>
    </row>
    <row r="1372" spans="1:26" s="8" customFormat="1" x14ac:dyDescent="0.2">
      <c r="A1372" s="7"/>
      <c r="B1372" s="7"/>
      <c r="C1372" s="7"/>
      <c r="D1372" s="54"/>
      <c r="E1372" s="7"/>
      <c r="J1372" s="14"/>
      <c r="W1372" s="19"/>
      <c r="X1372" s="14"/>
      <c r="Z1372" s="173"/>
    </row>
    <row r="1373" spans="1:26" s="8" customFormat="1" x14ac:dyDescent="0.2">
      <c r="A1373" s="7"/>
      <c r="B1373" s="7"/>
      <c r="C1373" s="7"/>
      <c r="D1373" s="54"/>
      <c r="E1373" s="7"/>
      <c r="J1373" s="14"/>
      <c r="W1373" s="19"/>
      <c r="X1373" s="14"/>
      <c r="Z1373" s="173"/>
    </row>
    <row r="1374" spans="1:26" s="8" customFormat="1" x14ac:dyDescent="0.2">
      <c r="A1374" s="7"/>
      <c r="B1374" s="7"/>
      <c r="C1374" s="7"/>
      <c r="D1374" s="54"/>
      <c r="E1374" s="7"/>
      <c r="J1374" s="14"/>
      <c r="W1374" s="19"/>
      <c r="X1374" s="14"/>
      <c r="Z1374" s="173"/>
    </row>
    <row r="1375" spans="1:26" s="8" customFormat="1" x14ac:dyDescent="0.2">
      <c r="A1375" s="7"/>
      <c r="B1375" s="7"/>
      <c r="C1375" s="7"/>
      <c r="D1375" s="54"/>
      <c r="E1375" s="7"/>
      <c r="J1375" s="14"/>
      <c r="W1375" s="19"/>
      <c r="X1375" s="14"/>
      <c r="Z1375" s="173"/>
    </row>
    <row r="1376" spans="1:26" s="8" customFormat="1" x14ac:dyDescent="0.2">
      <c r="A1376" s="7"/>
      <c r="B1376" s="7"/>
      <c r="C1376" s="7"/>
      <c r="D1376" s="54"/>
      <c r="E1376" s="7"/>
      <c r="J1376" s="14"/>
      <c r="W1376" s="19"/>
      <c r="X1376" s="14"/>
      <c r="Z1376" s="173"/>
    </row>
    <row r="1377" spans="1:26" s="8" customFormat="1" x14ac:dyDescent="0.2">
      <c r="A1377" s="7"/>
      <c r="B1377" s="7"/>
      <c r="C1377" s="7"/>
      <c r="D1377" s="54"/>
      <c r="E1377" s="7"/>
      <c r="J1377" s="14"/>
      <c r="W1377" s="19"/>
      <c r="X1377" s="14"/>
      <c r="Z1377" s="173"/>
    </row>
    <row r="1378" spans="1:26" s="8" customFormat="1" x14ac:dyDescent="0.2">
      <c r="A1378" s="7"/>
      <c r="B1378" s="7"/>
      <c r="C1378" s="7"/>
      <c r="D1378" s="54"/>
      <c r="E1378" s="7"/>
      <c r="J1378" s="14"/>
      <c r="W1378" s="19"/>
      <c r="X1378" s="14"/>
      <c r="Z1378" s="173"/>
    </row>
    <row r="1379" spans="1:26" s="8" customFormat="1" x14ac:dyDescent="0.2">
      <c r="A1379" s="7"/>
      <c r="B1379" s="7"/>
      <c r="C1379" s="7"/>
      <c r="D1379" s="54"/>
      <c r="E1379" s="7"/>
      <c r="J1379" s="14"/>
      <c r="W1379" s="19"/>
      <c r="X1379" s="14"/>
      <c r="Z1379" s="173"/>
    </row>
    <row r="1380" spans="1:26" s="8" customFormat="1" x14ac:dyDescent="0.2">
      <c r="A1380" s="7"/>
      <c r="B1380" s="7"/>
      <c r="C1380" s="7"/>
      <c r="D1380" s="54"/>
      <c r="E1380" s="7"/>
      <c r="J1380" s="14"/>
      <c r="W1380" s="19"/>
      <c r="X1380" s="14"/>
      <c r="Z1380" s="173"/>
    </row>
    <row r="1381" spans="1:26" s="8" customFormat="1" x14ac:dyDescent="0.2">
      <c r="A1381" s="7"/>
      <c r="B1381" s="7"/>
      <c r="C1381" s="7"/>
      <c r="D1381" s="54"/>
      <c r="E1381" s="7"/>
      <c r="J1381" s="14"/>
      <c r="W1381" s="19"/>
      <c r="X1381" s="14"/>
      <c r="Z1381" s="173"/>
    </row>
    <row r="1382" spans="1:26" s="8" customFormat="1" x14ac:dyDescent="0.2">
      <c r="A1382" s="7"/>
      <c r="B1382" s="7"/>
      <c r="C1382" s="7"/>
      <c r="D1382" s="54"/>
      <c r="E1382" s="7"/>
      <c r="J1382" s="14"/>
      <c r="W1382" s="19"/>
      <c r="X1382" s="14"/>
      <c r="Z1382" s="173"/>
    </row>
    <row r="1383" spans="1:26" s="8" customFormat="1" x14ac:dyDescent="0.2">
      <c r="A1383" s="7"/>
      <c r="B1383" s="7"/>
      <c r="C1383" s="7"/>
      <c r="D1383" s="54"/>
      <c r="E1383" s="7"/>
      <c r="J1383" s="14"/>
      <c r="W1383" s="19"/>
      <c r="X1383" s="14"/>
      <c r="Z1383" s="173"/>
    </row>
    <row r="1384" spans="1:26" s="8" customFormat="1" x14ac:dyDescent="0.2">
      <c r="A1384" s="7"/>
      <c r="B1384" s="7"/>
      <c r="C1384" s="7"/>
      <c r="D1384" s="54"/>
      <c r="E1384" s="7"/>
      <c r="J1384" s="14"/>
      <c r="W1384" s="19"/>
      <c r="X1384" s="14"/>
      <c r="Z1384" s="173"/>
    </row>
    <row r="1385" spans="1:26" s="8" customFormat="1" x14ac:dyDescent="0.2">
      <c r="A1385" s="7"/>
      <c r="B1385" s="7"/>
      <c r="C1385" s="7"/>
      <c r="D1385" s="54"/>
      <c r="E1385" s="7"/>
      <c r="J1385" s="14"/>
      <c r="W1385" s="19"/>
      <c r="X1385" s="14"/>
      <c r="Z1385" s="173"/>
    </row>
    <row r="1386" spans="1:26" s="8" customFormat="1" x14ac:dyDescent="0.2">
      <c r="A1386" s="7"/>
      <c r="B1386" s="7"/>
      <c r="C1386" s="7"/>
      <c r="D1386" s="54"/>
      <c r="E1386" s="7"/>
      <c r="J1386" s="14"/>
      <c r="W1386" s="19"/>
      <c r="X1386" s="14"/>
      <c r="Z1386" s="173"/>
    </row>
    <row r="1387" spans="1:26" s="8" customFormat="1" x14ac:dyDescent="0.2">
      <c r="A1387" s="7"/>
      <c r="B1387" s="7"/>
      <c r="C1387" s="7"/>
      <c r="D1387" s="54"/>
      <c r="E1387" s="7"/>
      <c r="J1387" s="14"/>
      <c r="W1387" s="19"/>
      <c r="X1387" s="14"/>
      <c r="Z1387" s="173"/>
    </row>
    <row r="1388" spans="1:26" s="8" customFormat="1" x14ac:dyDescent="0.2">
      <c r="A1388" s="7"/>
      <c r="B1388" s="7"/>
      <c r="C1388" s="7"/>
      <c r="D1388" s="54"/>
      <c r="E1388" s="7"/>
      <c r="J1388" s="14"/>
      <c r="W1388" s="19"/>
      <c r="X1388" s="14"/>
      <c r="Z1388" s="173"/>
    </row>
    <row r="1389" spans="1:26" s="8" customFormat="1" x14ac:dyDescent="0.2">
      <c r="A1389" s="7"/>
      <c r="B1389" s="7"/>
      <c r="C1389" s="7"/>
      <c r="D1389" s="54"/>
      <c r="E1389" s="7"/>
      <c r="J1389" s="14"/>
      <c r="W1389" s="19"/>
      <c r="X1389" s="14"/>
      <c r="Z1389" s="173"/>
    </row>
    <row r="1390" spans="1:26" s="8" customFormat="1" x14ac:dyDescent="0.2">
      <c r="A1390" s="7"/>
      <c r="B1390" s="7"/>
      <c r="C1390" s="7"/>
      <c r="D1390" s="54"/>
      <c r="E1390" s="7"/>
      <c r="J1390" s="14"/>
      <c r="W1390" s="19"/>
      <c r="X1390" s="14"/>
      <c r="Z1390" s="173"/>
    </row>
    <row r="1391" spans="1:26" s="8" customFormat="1" x14ac:dyDescent="0.2">
      <c r="A1391" s="7"/>
      <c r="B1391" s="7"/>
      <c r="C1391" s="7"/>
      <c r="D1391" s="54"/>
      <c r="E1391" s="7"/>
      <c r="J1391" s="14"/>
      <c r="W1391" s="19"/>
      <c r="X1391" s="14"/>
      <c r="Z1391" s="173"/>
    </row>
    <row r="1392" spans="1:26" s="8" customFormat="1" x14ac:dyDescent="0.2">
      <c r="A1392" s="7"/>
      <c r="B1392" s="7"/>
      <c r="C1392" s="7"/>
      <c r="D1392" s="54"/>
      <c r="E1392" s="7"/>
      <c r="J1392" s="14"/>
      <c r="W1392" s="19"/>
      <c r="X1392" s="14"/>
      <c r="Z1392" s="173"/>
    </row>
    <row r="1393" spans="1:26" s="8" customFormat="1" x14ac:dyDescent="0.2">
      <c r="A1393" s="7"/>
      <c r="B1393" s="7"/>
      <c r="C1393" s="7"/>
      <c r="D1393" s="54"/>
      <c r="E1393" s="7"/>
      <c r="J1393" s="14"/>
      <c r="W1393" s="19"/>
      <c r="X1393" s="14"/>
      <c r="Z1393" s="173"/>
    </row>
    <row r="1394" spans="1:26" s="8" customFormat="1" x14ac:dyDescent="0.2">
      <c r="A1394" s="7"/>
      <c r="B1394" s="7"/>
      <c r="C1394" s="7"/>
      <c r="D1394" s="54"/>
      <c r="E1394" s="7"/>
      <c r="J1394" s="14"/>
      <c r="W1394" s="19"/>
      <c r="X1394" s="14"/>
      <c r="Z1394" s="173"/>
    </row>
    <row r="1395" spans="1:26" s="8" customFormat="1" x14ac:dyDescent="0.2">
      <c r="A1395" s="7"/>
      <c r="B1395" s="7"/>
      <c r="C1395" s="7"/>
      <c r="D1395" s="54"/>
      <c r="E1395" s="7"/>
      <c r="J1395" s="14"/>
      <c r="W1395" s="19"/>
      <c r="X1395" s="14"/>
      <c r="Z1395" s="173"/>
    </row>
    <row r="1396" spans="1:26" s="8" customFormat="1" x14ac:dyDescent="0.2">
      <c r="A1396" s="7"/>
      <c r="B1396" s="7"/>
      <c r="C1396" s="7"/>
      <c r="D1396" s="54"/>
      <c r="E1396" s="7"/>
      <c r="J1396" s="14"/>
      <c r="W1396" s="19"/>
      <c r="X1396" s="14"/>
      <c r="Z1396" s="173"/>
    </row>
    <row r="1397" spans="1:26" s="8" customFormat="1" x14ac:dyDescent="0.2">
      <c r="A1397" s="7"/>
      <c r="B1397" s="7"/>
      <c r="C1397" s="7"/>
      <c r="D1397" s="54"/>
      <c r="E1397" s="7"/>
      <c r="J1397" s="14"/>
      <c r="W1397" s="19"/>
      <c r="X1397" s="14"/>
      <c r="Z1397" s="173"/>
    </row>
    <row r="1398" spans="1:26" s="8" customFormat="1" x14ac:dyDescent="0.2">
      <c r="A1398" s="7"/>
      <c r="B1398" s="7"/>
      <c r="C1398" s="7"/>
      <c r="D1398" s="54"/>
      <c r="E1398" s="7"/>
      <c r="J1398" s="14"/>
      <c r="W1398" s="19"/>
      <c r="X1398" s="14"/>
      <c r="Z1398" s="173"/>
    </row>
    <row r="1399" spans="1:26" s="8" customFormat="1" x14ac:dyDescent="0.2">
      <c r="A1399" s="7"/>
      <c r="B1399" s="7"/>
      <c r="C1399" s="7"/>
      <c r="D1399" s="54"/>
      <c r="E1399" s="7"/>
      <c r="J1399" s="14"/>
      <c r="W1399" s="19"/>
      <c r="X1399" s="14"/>
      <c r="Z1399" s="173"/>
    </row>
    <row r="1400" spans="1:26" s="8" customFormat="1" x14ac:dyDescent="0.2">
      <c r="A1400" s="7"/>
      <c r="B1400" s="7"/>
      <c r="C1400" s="7"/>
      <c r="D1400" s="54"/>
      <c r="E1400" s="7"/>
      <c r="J1400" s="14"/>
      <c r="W1400" s="19"/>
      <c r="X1400" s="14"/>
      <c r="Z1400" s="173"/>
    </row>
    <row r="1401" spans="1:26" s="8" customFormat="1" x14ac:dyDescent="0.2">
      <c r="A1401" s="7"/>
      <c r="B1401" s="7"/>
      <c r="C1401" s="7"/>
      <c r="D1401" s="54"/>
      <c r="E1401" s="7"/>
      <c r="J1401" s="14"/>
      <c r="W1401" s="19"/>
      <c r="X1401" s="14"/>
      <c r="Z1401" s="173"/>
    </row>
    <row r="1402" spans="1:26" s="8" customFormat="1" x14ac:dyDescent="0.2">
      <c r="A1402" s="7"/>
      <c r="B1402" s="7"/>
      <c r="C1402" s="7"/>
      <c r="D1402" s="54"/>
      <c r="E1402" s="7"/>
      <c r="J1402" s="14"/>
      <c r="W1402" s="19"/>
      <c r="X1402" s="14"/>
      <c r="Z1402" s="173"/>
    </row>
    <row r="1403" spans="1:26" s="8" customFormat="1" x14ac:dyDescent="0.2">
      <c r="A1403" s="7"/>
      <c r="B1403" s="7"/>
      <c r="C1403" s="7"/>
      <c r="D1403" s="54"/>
      <c r="E1403" s="7"/>
      <c r="J1403" s="14"/>
      <c r="W1403" s="19"/>
      <c r="X1403" s="14"/>
      <c r="Z1403" s="173"/>
    </row>
    <row r="1404" spans="1:26" s="8" customFormat="1" x14ac:dyDescent="0.2">
      <c r="A1404" s="7"/>
      <c r="B1404" s="7"/>
      <c r="C1404" s="7"/>
      <c r="D1404" s="54"/>
      <c r="E1404" s="7"/>
      <c r="J1404" s="14"/>
      <c r="W1404" s="19"/>
      <c r="X1404" s="14"/>
      <c r="Z1404" s="173"/>
    </row>
    <row r="1405" spans="1:26" s="8" customFormat="1" x14ac:dyDescent="0.2">
      <c r="A1405" s="7"/>
      <c r="B1405" s="7"/>
      <c r="C1405" s="7"/>
      <c r="D1405" s="54"/>
      <c r="E1405" s="7"/>
      <c r="J1405" s="14"/>
      <c r="W1405" s="19"/>
      <c r="X1405" s="14"/>
      <c r="Z1405" s="173"/>
    </row>
    <row r="1406" spans="1:26" s="8" customFormat="1" x14ac:dyDescent="0.2">
      <c r="A1406" s="7"/>
      <c r="B1406" s="7"/>
      <c r="C1406" s="7"/>
      <c r="D1406" s="54"/>
      <c r="E1406" s="7"/>
      <c r="J1406" s="14"/>
      <c r="W1406" s="19"/>
      <c r="X1406" s="14"/>
      <c r="Z1406" s="173"/>
    </row>
    <row r="1407" spans="1:26" s="8" customFormat="1" x14ac:dyDescent="0.2">
      <c r="A1407" s="7"/>
      <c r="B1407" s="7"/>
      <c r="C1407" s="7"/>
      <c r="D1407" s="54"/>
      <c r="E1407" s="7"/>
      <c r="J1407" s="14"/>
      <c r="W1407" s="19"/>
      <c r="X1407" s="14"/>
      <c r="Z1407" s="173"/>
    </row>
    <row r="1408" spans="1:26" s="8" customFormat="1" x14ac:dyDescent="0.2">
      <c r="A1408" s="7"/>
      <c r="B1408" s="7"/>
      <c r="C1408" s="7"/>
      <c r="D1408" s="54"/>
      <c r="E1408" s="7"/>
      <c r="J1408" s="14"/>
      <c r="W1408" s="19"/>
      <c r="X1408" s="14"/>
      <c r="Z1408" s="173"/>
    </row>
    <row r="1409" spans="1:26" s="8" customFormat="1" x14ac:dyDescent="0.2">
      <c r="A1409" s="7"/>
      <c r="B1409" s="7"/>
      <c r="C1409" s="7"/>
      <c r="D1409" s="54"/>
      <c r="E1409" s="7"/>
      <c r="J1409" s="14"/>
      <c r="W1409" s="19"/>
      <c r="X1409" s="14"/>
      <c r="Z1409" s="173"/>
    </row>
    <row r="1410" spans="1:26" s="8" customFormat="1" x14ac:dyDescent="0.2">
      <c r="A1410" s="7"/>
      <c r="B1410" s="7"/>
      <c r="C1410" s="7"/>
      <c r="D1410" s="54"/>
      <c r="E1410" s="7"/>
      <c r="J1410" s="14"/>
      <c r="W1410" s="19"/>
      <c r="X1410" s="14"/>
      <c r="Z1410" s="173"/>
    </row>
    <row r="1411" spans="1:26" s="8" customFormat="1" x14ac:dyDescent="0.2">
      <c r="A1411" s="7"/>
      <c r="B1411" s="7"/>
      <c r="C1411" s="7"/>
      <c r="D1411" s="54"/>
      <c r="E1411" s="7"/>
      <c r="J1411" s="14"/>
      <c r="W1411" s="19"/>
      <c r="X1411" s="14"/>
      <c r="Z1411" s="173"/>
    </row>
    <row r="1412" spans="1:26" s="8" customFormat="1" x14ac:dyDescent="0.2">
      <c r="A1412" s="7"/>
      <c r="B1412" s="7"/>
      <c r="C1412" s="7"/>
      <c r="D1412" s="54"/>
      <c r="E1412" s="7"/>
      <c r="J1412" s="14"/>
      <c r="W1412" s="19"/>
      <c r="X1412" s="14"/>
      <c r="Z1412" s="173"/>
    </row>
    <row r="1413" spans="1:26" s="8" customFormat="1" x14ac:dyDescent="0.2">
      <c r="A1413" s="7"/>
      <c r="B1413" s="7"/>
      <c r="C1413" s="7"/>
      <c r="D1413" s="54"/>
      <c r="E1413" s="7"/>
      <c r="J1413" s="14"/>
      <c r="W1413" s="19"/>
      <c r="X1413" s="14"/>
      <c r="Z1413" s="173"/>
    </row>
    <row r="1414" spans="1:26" s="8" customFormat="1" x14ac:dyDescent="0.2">
      <c r="A1414" s="7"/>
      <c r="B1414" s="7"/>
      <c r="C1414" s="7"/>
      <c r="D1414" s="54"/>
      <c r="E1414" s="7"/>
      <c r="J1414" s="14"/>
      <c r="W1414" s="19"/>
      <c r="X1414" s="14"/>
      <c r="Z1414" s="173"/>
    </row>
    <row r="1415" spans="1:26" s="8" customFormat="1" x14ac:dyDescent="0.2">
      <c r="A1415" s="7"/>
      <c r="B1415" s="7"/>
      <c r="C1415" s="7"/>
      <c r="D1415" s="54"/>
      <c r="E1415" s="7"/>
      <c r="J1415" s="14"/>
      <c r="W1415" s="19"/>
      <c r="X1415" s="14"/>
      <c r="Z1415" s="173"/>
    </row>
    <row r="1416" spans="1:26" s="8" customFormat="1" x14ac:dyDescent="0.2">
      <c r="A1416" s="7"/>
      <c r="B1416" s="7"/>
      <c r="C1416" s="7"/>
      <c r="D1416" s="54"/>
      <c r="E1416" s="7"/>
      <c r="J1416" s="14"/>
      <c r="W1416" s="19"/>
      <c r="X1416" s="14"/>
      <c r="Z1416" s="173"/>
    </row>
    <row r="1417" spans="1:26" s="8" customFormat="1" x14ac:dyDescent="0.2">
      <c r="A1417" s="7"/>
      <c r="B1417" s="7"/>
      <c r="C1417" s="7"/>
      <c r="D1417" s="54"/>
      <c r="E1417" s="7"/>
      <c r="J1417" s="14"/>
      <c r="W1417" s="19"/>
      <c r="X1417" s="14"/>
      <c r="Z1417" s="173"/>
    </row>
    <row r="1418" spans="1:26" s="8" customFormat="1" x14ac:dyDescent="0.2">
      <c r="A1418" s="7"/>
      <c r="B1418" s="7"/>
      <c r="C1418" s="7"/>
      <c r="D1418" s="54"/>
      <c r="E1418" s="7"/>
      <c r="J1418" s="14"/>
      <c r="W1418" s="19"/>
      <c r="X1418" s="14"/>
      <c r="Z1418" s="173"/>
    </row>
    <row r="1419" spans="1:26" s="8" customFormat="1" x14ac:dyDescent="0.2">
      <c r="A1419" s="7"/>
      <c r="B1419" s="7"/>
      <c r="C1419" s="7"/>
      <c r="D1419" s="54"/>
      <c r="E1419" s="7"/>
      <c r="J1419" s="14"/>
      <c r="W1419" s="19"/>
      <c r="X1419" s="14"/>
      <c r="Z1419" s="173"/>
    </row>
    <row r="1420" spans="1:26" s="8" customFormat="1" x14ac:dyDescent="0.2">
      <c r="A1420" s="7"/>
      <c r="B1420" s="7"/>
      <c r="C1420" s="7"/>
      <c r="D1420" s="54"/>
      <c r="E1420" s="7"/>
      <c r="J1420" s="14"/>
      <c r="W1420" s="19"/>
      <c r="X1420" s="14"/>
      <c r="Z1420" s="173"/>
    </row>
    <row r="1421" spans="1:26" s="8" customFormat="1" x14ac:dyDescent="0.2">
      <c r="A1421" s="7"/>
      <c r="B1421" s="7"/>
      <c r="C1421" s="7"/>
      <c r="D1421" s="54"/>
      <c r="E1421" s="7"/>
      <c r="J1421" s="14"/>
      <c r="W1421" s="19"/>
      <c r="X1421" s="14"/>
      <c r="Z1421" s="173"/>
    </row>
    <row r="1422" spans="1:26" s="8" customFormat="1" x14ac:dyDescent="0.2">
      <c r="A1422" s="7"/>
      <c r="B1422" s="7"/>
      <c r="C1422" s="7"/>
      <c r="D1422" s="54"/>
      <c r="E1422" s="7"/>
      <c r="J1422" s="14"/>
      <c r="W1422" s="19"/>
      <c r="X1422" s="14"/>
      <c r="Z1422" s="173"/>
    </row>
    <row r="1423" spans="1:26" s="8" customFormat="1" x14ac:dyDescent="0.2">
      <c r="A1423" s="7"/>
      <c r="B1423" s="7"/>
      <c r="C1423" s="7"/>
      <c r="D1423" s="54"/>
      <c r="E1423" s="7"/>
      <c r="J1423" s="14"/>
      <c r="W1423" s="19"/>
      <c r="X1423" s="14"/>
      <c r="Z1423" s="173"/>
    </row>
    <row r="1424" spans="1:26" s="8" customFormat="1" x14ac:dyDescent="0.2">
      <c r="A1424" s="7"/>
      <c r="B1424" s="7"/>
      <c r="C1424" s="7"/>
      <c r="D1424" s="54"/>
      <c r="E1424" s="7"/>
      <c r="J1424" s="14"/>
      <c r="W1424" s="19"/>
      <c r="X1424" s="14"/>
      <c r="Z1424" s="173"/>
    </row>
    <row r="1425" spans="1:26" s="8" customFormat="1" x14ac:dyDescent="0.2">
      <c r="A1425" s="7"/>
      <c r="B1425" s="7"/>
      <c r="C1425" s="7"/>
      <c r="D1425" s="54"/>
      <c r="E1425" s="7"/>
      <c r="J1425" s="14"/>
      <c r="W1425" s="19"/>
      <c r="X1425" s="14"/>
      <c r="Z1425" s="173"/>
    </row>
    <row r="1426" spans="1:26" s="8" customFormat="1" x14ac:dyDescent="0.2">
      <c r="A1426" s="7"/>
      <c r="B1426" s="7"/>
      <c r="C1426" s="7"/>
      <c r="D1426" s="54"/>
      <c r="E1426" s="7"/>
      <c r="J1426" s="14"/>
      <c r="W1426" s="19"/>
      <c r="X1426" s="14"/>
      <c r="Z1426" s="173"/>
    </row>
    <row r="1427" spans="1:26" s="8" customFormat="1" x14ac:dyDescent="0.2">
      <c r="A1427" s="7"/>
      <c r="B1427" s="7"/>
      <c r="C1427" s="7"/>
      <c r="D1427" s="54"/>
      <c r="E1427" s="7"/>
      <c r="J1427" s="14"/>
      <c r="W1427" s="19"/>
      <c r="X1427" s="14"/>
      <c r="Z1427" s="173"/>
    </row>
    <row r="1428" spans="1:26" s="8" customFormat="1" x14ac:dyDescent="0.2">
      <c r="A1428" s="7"/>
      <c r="B1428" s="7"/>
      <c r="C1428" s="7"/>
      <c r="D1428" s="54"/>
      <c r="E1428" s="7"/>
      <c r="J1428" s="14"/>
      <c r="W1428" s="19"/>
      <c r="X1428" s="14"/>
      <c r="Z1428" s="173"/>
    </row>
    <row r="1429" spans="1:26" s="8" customFormat="1" x14ac:dyDescent="0.2">
      <c r="A1429" s="7"/>
      <c r="B1429" s="7"/>
      <c r="C1429" s="7"/>
      <c r="D1429" s="54"/>
      <c r="E1429" s="7"/>
      <c r="J1429" s="14"/>
      <c r="W1429" s="19"/>
      <c r="X1429" s="14"/>
      <c r="Z1429" s="173"/>
    </row>
    <row r="1430" spans="1:26" s="8" customFormat="1" x14ac:dyDescent="0.2">
      <c r="A1430" s="7"/>
      <c r="B1430" s="7"/>
      <c r="C1430" s="7"/>
      <c r="D1430" s="54"/>
      <c r="E1430" s="7"/>
      <c r="J1430" s="14"/>
      <c r="W1430" s="19"/>
      <c r="X1430" s="14"/>
      <c r="Z1430" s="173"/>
    </row>
    <row r="1431" spans="1:26" s="8" customFormat="1" x14ac:dyDescent="0.2">
      <c r="A1431" s="7"/>
      <c r="B1431" s="7"/>
      <c r="C1431" s="7"/>
      <c r="D1431" s="54"/>
      <c r="E1431" s="7"/>
      <c r="J1431" s="14"/>
      <c r="W1431" s="19"/>
      <c r="X1431" s="14"/>
      <c r="Z1431" s="173"/>
    </row>
    <row r="1432" spans="1:26" s="8" customFormat="1" x14ac:dyDescent="0.2">
      <c r="A1432" s="7"/>
      <c r="B1432" s="7"/>
      <c r="C1432" s="7"/>
      <c r="D1432" s="54"/>
      <c r="E1432" s="7"/>
      <c r="J1432" s="14"/>
      <c r="W1432" s="19"/>
      <c r="X1432" s="14"/>
      <c r="Z1432" s="173"/>
    </row>
    <row r="1433" spans="1:26" s="8" customFormat="1" x14ac:dyDescent="0.2">
      <c r="A1433" s="7"/>
      <c r="B1433" s="7"/>
      <c r="C1433" s="7"/>
      <c r="D1433" s="54"/>
      <c r="E1433" s="7"/>
      <c r="J1433" s="14"/>
      <c r="W1433" s="19"/>
      <c r="X1433" s="14"/>
      <c r="Z1433" s="173"/>
    </row>
    <row r="1434" spans="1:26" s="8" customFormat="1" x14ac:dyDescent="0.2">
      <c r="A1434" s="7"/>
      <c r="B1434" s="7"/>
      <c r="C1434" s="7"/>
      <c r="D1434" s="54"/>
      <c r="E1434" s="7"/>
      <c r="J1434" s="14"/>
      <c r="W1434" s="19"/>
      <c r="X1434" s="14"/>
      <c r="Z1434" s="173"/>
    </row>
    <row r="1435" spans="1:26" s="8" customFormat="1" x14ac:dyDescent="0.2">
      <c r="A1435" s="7"/>
      <c r="B1435" s="7"/>
      <c r="C1435" s="7"/>
      <c r="D1435" s="54"/>
      <c r="E1435" s="7"/>
      <c r="J1435" s="14"/>
      <c r="W1435" s="19"/>
      <c r="X1435" s="14"/>
      <c r="Z1435" s="173"/>
    </row>
    <row r="1436" spans="1:26" s="8" customFormat="1" x14ac:dyDescent="0.2">
      <c r="A1436" s="7"/>
      <c r="B1436" s="7"/>
      <c r="C1436" s="7"/>
      <c r="D1436" s="54"/>
      <c r="E1436" s="7"/>
      <c r="J1436" s="14"/>
      <c r="W1436" s="19"/>
      <c r="X1436" s="14"/>
      <c r="Z1436" s="173"/>
    </row>
    <row r="1437" spans="1:26" s="8" customFormat="1" x14ac:dyDescent="0.2">
      <c r="A1437" s="7"/>
      <c r="B1437" s="7"/>
      <c r="C1437" s="7"/>
      <c r="D1437" s="54"/>
      <c r="E1437" s="7"/>
      <c r="J1437" s="14"/>
      <c r="W1437" s="19"/>
      <c r="X1437" s="14"/>
      <c r="Z1437" s="173"/>
    </row>
    <row r="1438" spans="1:26" s="8" customFormat="1" x14ac:dyDescent="0.2">
      <c r="A1438" s="7"/>
      <c r="B1438" s="7"/>
      <c r="C1438" s="7"/>
      <c r="D1438" s="54"/>
      <c r="E1438" s="7"/>
      <c r="J1438" s="14"/>
      <c r="W1438" s="19"/>
      <c r="X1438" s="14"/>
      <c r="Z1438" s="173"/>
    </row>
    <row r="1439" spans="1:26" s="8" customFormat="1" x14ac:dyDescent="0.2">
      <c r="A1439" s="7"/>
      <c r="B1439" s="7"/>
      <c r="C1439" s="7"/>
      <c r="D1439" s="54"/>
      <c r="E1439" s="7"/>
      <c r="J1439" s="14"/>
      <c r="W1439" s="19"/>
      <c r="X1439" s="14"/>
      <c r="Z1439" s="173"/>
    </row>
    <row r="1440" spans="1:26" s="8" customFormat="1" x14ac:dyDescent="0.2">
      <c r="A1440" s="7"/>
      <c r="B1440" s="7"/>
      <c r="C1440" s="7"/>
      <c r="D1440" s="54"/>
      <c r="E1440" s="7"/>
      <c r="J1440" s="14"/>
      <c r="W1440" s="19"/>
      <c r="X1440" s="14"/>
      <c r="Z1440" s="173"/>
    </row>
    <row r="1441" spans="1:26" s="8" customFormat="1" x14ac:dyDescent="0.2">
      <c r="A1441" s="7"/>
      <c r="B1441" s="7"/>
      <c r="C1441" s="7"/>
      <c r="D1441" s="54"/>
      <c r="E1441" s="7"/>
      <c r="J1441" s="14"/>
      <c r="W1441" s="19"/>
      <c r="X1441" s="14"/>
      <c r="Z1441" s="173"/>
    </row>
    <row r="1442" spans="1:26" s="8" customFormat="1" x14ac:dyDescent="0.2">
      <c r="A1442" s="7"/>
      <c r="B1442" s="7"/>
      <c r="C1442" s="7"/>
      <c r="D1442" s="54"/>
      <c r="E1442" s="7"/>
      <c r="J1442" s="14"/>
      <c r="W1442" s="19"/>
      <c r="X1442" s="14"/>
      <c r="Z1442" s="173"/>
    </row>
    <row r="1443" spans="1:26" s="8" customFormat="1" x14ac:dyDescent="0.2">
      <c r="A1443" s="7"/>
      <c r="B1443" s="7"/>
      <c r="C1443" s="7"/>
      <c r="D1443" s="54"/>
      <c r="E1443" s="7"/>
      <c r="J1443" s="14"/>
      <c r="W1443" s="19"/>
      <c r="X1443" s="14"/>
      <c r="Z1443" s="173"/>
    </row>
    <row r="1444" spans="1:26" s="8" customFormat="1" x14ac:dyDescent="0.2">
      <c r="A1444" s="7"/>
      <c r="B1444" s="7"/>
      <c r="C1444" s="7"/>
      <c r="D1444" s="54"/>
      <c r="E1444" s="7"/>
      <c r="J1444" s="14"/>
      <c r="W1444" s="19"/>
      <c r="X1444" s="14"/>
      <c r="Z1444" s="173"/>
    </row>
    <row r="1445" spans="1:26" s="8" customFormat="1" x14ac:dyDescent="0.2">
      <c r="A1445" s="7"/>
      <c r="B1445" s="7"/>
      <c r="C1445" s="7"/>
      <c r="D1445" s="54"/>
      <c r="E1445" s="7"/>
      <c r="J1445" s="14"/>
      <c r="W1445" s="19"/>
      <c r="X1445" s="14"/>
      <c r="Z1445" s="173"/>
    </row>
    <row r="1446" spans="1:26" s="8" customFormat="1" x14ac:dyDescent="0.2">
      <c r="A1446" s="7"/>
      <c r="B1446" s="7"/>
      <c r="C1446" s="7"/>
      <c r="D1446" s="54"/>
      <c r="E1446" s="7"/>
      <c r="J1446" s="14"/>
      <c r="W1446" s="19"/>
      <c r="X1446" s="14"/>
      <c r="Z1446" s="173"/>
    </row>
    <row r="1447" spans="1:26" s="8" customFormat="1" x14ac:dyDescent="0.2">
      <c r="A1447" s="7"/>
      <c r="B1447" s="7"/>
      <c r="C1447" s="7"/>
      <c r="D1447" s="54"/>
      <c r="E1447" s="7"/>
      <c r="J1447" s="14"/>
      <c r="W1447" s="19"/>
      <c r="X1447" s="14"/>
      <c r="Z1447" s="173"/>
    </row>
    <row r="1448" spans="1:26" s="8" customFormat="1" x14ac:dyDescent="0.2">
      <c r="A1448" s="7"/>
      <c r="B1448" s="7"/>
      <c r="C1448" s="7"/>
      <c r="D1448" s="54"/>
      <c r="E1448" s="7"/>
      <c r="J1448" s="14"/>
      <c r="W1448" s="19"/>
      <c r="X1448" s="14"/>
      <c r="Z1448" s="173"/>
    </row>
    <row r="1449" spans="1:26" s="8" customFormat="1" x14ac:dyDescent="0.2">
      <c r="A1449" s="7"/>
      <c r="B1449" s="7"/>
      <c r="C1449" s="7"/>
      <c r="D1449" s="54"/>
      <c r="E1449" s="7"/>
      <c r="J1449" s="14"/>
      <c r="W1449" s="19"/>
      <c r="X1449" s="14"/>
      <c r="Z1449" s="173"/>
    </row>
    <row r="1450" spans="1:26" s="8" customFormat="1" x14ac:dyDescent="0.2">
      <c r="A1450" s="7"/>
      <c r="B1450" s="7"/>
      <c r="C1450" s="7"/>
      <c r="D1450" s="54"/>
      <c r="E1450" s="7"/>
      <c r="J1450" s="14"/>
      <c r="W1450" s="19"/>
      <c r="X1450" s="14"/>
      <c r="Z1450" s="173"/>
    </row>
    <row r="1451" spans="1:26" s="8" customFormat="1" x14ac:dyDescent="0.2">
      <c r="A1451" s="7"/>
      <c r="B1451" s="7"/>
      <c r="C1451" s="7"/>
      <c r="D1451" s="54"/>
      <c r="E1451" s="7"/>
      <c r="J1451" s="14"/>
      <c r="W1451" s="19"/>
      <c r="X1451" s="14"/>
      <c r="Z1451" s="173"/>
    </row>
    <row r="1452" spans="1:26" s="8" customFormat="1" x14ac:dyDescent="0.2">
      <c r="A1452" s="7"/>
      <c r="B1452" s="7"/>
      <c r="C1452" s="7"/>
      <c r="D1452" s="54"/>
      <c r="E1452" s="7"/>
      <c r="J1452" s="14"/>
      <c r="W1452" s="19"/>
      <c r="X1452" s="14"/>
      <c r="Z1452" s="173"/>
    </row>
    <row r="1453" spans="1:26" s="8" customFormat="1" x14ac:dyDescent="0.2">
      <c r="A1453" s="7"/>
      <c r="B1453" s="7"/>
      <c r="C1453" s="7"/>
      <c r="D1453" s="54"/>
      <c r="E1453" s="7"/>
      <c r="J1453" s="14"/>
      <c r="W1453" s="19"/>
      <c r="X1453" s="14"/>
      <c r="Z1453" s="173"/>
    </row>
    <row r="1454" spans="1:26" s="8" customFormat="1" x14ac:dyDescent="0.2">
      <c r="A1454" s="7"/>
      <c r="B1454" s="7"/>
      <c r="C1454" s="7"/>
      <c r="D1454" s="54"/>
      <c r="E1454" s="7"/>
      <c r="J1454" s="14"/>
      <c r="W1454" s="19"/>
      <c r="X1454" s="14"/>
      <c r="Z1454" s="173"/>
    </row>
    <row r="1455" spans="1:26" s="8" customFormat="1" x14ac:dyDescent="0.2">
      <c r="A1455" s="7"/>
      <c r="B1455" s="7"/>
      <c r="C1455" s="7"/>
      <c r="D1455" s="54"/>
      <c r="E1455" s="7"/>
      <c r="J1455" s="14"/>
      <c r="W1455" s="19"/>
      <c r="X1455" s="14"/>
      <c r="Z1455" s="173"/>
    </row>
    <row r="1456" spans="1:26" s="8" customFormat="1" x14ac:dyDescent="0.2">
      <c r="A1456" s="7"/>
      <c r="B1456" s="7"/>
      <c r="C1456" s="7"/>
      <c r="D1456" s="54"/>
      <c r="E1456" s="7"/>
      <c r="J1456" s="14"/>
      <c r="W1456" s="19"/>
      <c r="X1456" s="14"/>
      <c r="Z1456" s="173"/>
    </row>
    <row r="1457" spans="1:26" s="8" customFormat="1" x14ac:dyDescent="0.2">
      <c r="A1457" s="7"/>
      <c r="B1457" s="7"/>
      <c r="C1457" s="7"/>
      <c r="D1457" s="54"/>
      <c r="E1457" s="7"/>
      <c r="J1457" s="14"/>
      <c r="W1457" s="19"/>
      <c r="X1457" s="14"/>
      <c r="Z1457" s="173"/>
    </row>
    <row r="1458" spans="1:26" s="8" customFormat="1" x14ac:dyDescent="0.2">
      <c r="A1458" s="7"/>
      <c r="B1458" s="7"/>
      <c r="C1458" s="7"/>
      <c r="D1458" s="54"/>
      <c r="E1458" s="7"/>
      <c r="J1458" s="14"/>
      <c r="W1458" s="19"/>
      <c r="X1458" s="14"/>
      <c r="Z1458" s="173"/>
    </row>
    <row r="1459" spans="1:26" s="8" customFormat="1" x14ac:dyDescent="0.2">
      <c r="A1459" s="7"/>
      <c r="B1459" s="7"/>
      <c r="C1459" s="7"/>
      <c r="D1459" s="54"/>
      <c r="E1459" s="7"/>
      <c r="J1459" s="14"/>
      <c r="W1459" s="19"/>
      <c r="X1459" s="14"/>
      <c r="Z1459" s="173"/>
    </row>
    <row r="1460" spans="1:26" s="8" customFormat="1" x14ac:dyDescent="0.2">
      <c r="A1460" s="7"/>
      <c r="B1460" s="7"/>
      <c r="C1460" s="7"/>
      <c r="D1460" s="54"/>
      <c r="E1460" s="7"/>
      <c r="J1460" s="14"/>
      <c r="W1460" s="19"/>
      <c r="X1460" s="14"/>
      <c r="Z1460" s="173"/>
    </row>
    <row r="1461" spans="1:26" s="8" customFormat="1" x14ac:dyDescent="0.2">
      <c r="A1461" s="7"/>
      <c r="B1461" s="7"/>
      <c r="C1461" s="7"/>
      <c r="D1461" s="54"/>
      <c r="E1461" s="7"/>
      <c r="J1461" s="14"/>
      <c r="W1461" s="19"/>
      <c r="X1461" s="14"/>
      <c r="Z1461" s="173"/>
    </row>
    <row r="1462" spans="1:26" s="8" customFormat="1" x14ac:dyDescent="0.2">
      <c r="A1462" s="7"/>
      <c r="B1462" s="7"/>
      <c r="C1462" s="7"/>
      <c r="D1462" s="54"/>
      <c r="E1462" s="7"/>
      <c r="J1462" s="14"/>
      <c r="W1462" s="19"/>
      <c r="X1462" s="14"/>
      <c r="Z1462" s="173"/>
    </row>
    <row r="1463" spans="1:26" s="8" customFormat="1" x14ac:dyDescent="0.2">
      <c r="A1463" s="7"/>
      <c r="B1463" s="7"/>
      <c r="C1463" s="7"/>
      <c r="D1463" s="54"/>
      <c r="E1463" s="7"/>
      <c r="J1463" s="14"/>
      <c r="W1463" s="19"/>
      <c r="X1463" s="14"/>
      <c r="Z1463" s="173"/>
    </row>
    <row r="1464" spans="1:26" s="8" customFormat="1" x14ac:dyDescent="0.2">
      <c r="A1464" s="7"/>
      <c r="B1464" s="7"/>
      <c r="C1464" s="7"/>
      <c r="D1464" s="54"/>
      <c r="E1464" s="7"/>
      <c r="J1464" s="14"/>
      <c r="W1464" s="19"/>
      <c r="X1464" s="14"/>
      <c r="Z1464" s="173"/>
    </row>
    <row r="1465" spans="1:26" s="8" customFormat="1" x14ac:dyDescent="0.2">
      <c r="A1465" s="7"/>
      <c r="B1465" s="7"/>
      <c r="C1465" s="7"/>
      <c r="D1465" s="54"/>
      <c r="E1465" s="7"/>
      <c r="J1465" s="14"/>
      <c r="W1465" s="19"/>
      <c r="X1465" s="14"/>
      <c r="Z1465" s="173"/>
    </row>
    <row r="1466" spans="1:26" s="8" customFormat="1" x14ac:dyDescent="0.2">
      <c r="A1466" s="7"/>
      <c r="B1466" s="7"/>
      <c r="C1466" s="7"/>
      <c r="D1466" s="54"/>
      <c r="E1466" s="7"/>
      <c r="J1466" s="14"/>
      <c r="W1466" s="19"/>
      <c r="X1466" s="14"/>
      <c r="Z1466" s="173"/>
    </row>
    <row r="1467" spans="1:26" s="8" customFormat="1" x14ac:dyDescent="0.2">
      <c r="A1467" s="7"/>
      <c r="B1467" s="7"/>
      <c r="C1467" s="7"/>
      <c r="D1467" s="54"/>
      <c r="E1467" s="7"/>
      <c r="J1467" s="14"/>
      <c r="W1467" s="19"/>
      <c r="X1467" s="14"/>
      <c r="Z1467" s="173"/>
    </row>
    <row r="1468" spans="1:26" s="8" customFormat="1" x14ac:dyDescent="0.2">
      <c r="A1468" s="7"/>
      <c r="B1468" s="7"/>
      <c r="C1468" s="7"/>
      <c r="D1468" s="54"/>
      <c r="E1468" s="7"/>
      <c r="J1468" s="14"/>
      <c r="W1468" s="19"/>
      <c r="X1468" s="14"/>
      <c r="Z1468" s="173"/>
    </row>
    <row r="1469" spans="1:26" s="8" customFormat="1" x14ac:dyDescent="0.2">
      <c r="A1469" s="7"/>
      <c r="B1469" s="7"/>
      <c r="C1469" s="7"/>
      <c r="D1469" s="54"/>
      <c r="E1469" s="7"/>
      <c r="J1469" s="14"/>
      <c r="W1469" s="19"/>
      <c r="X1469" s="14"/>
      <c r="Z1469" s="173"/>
    </row>
    <row r="1470" spans="1:26" s="8" customFormat="1" x14ac:dyDescent="0.2">
      <c r="A1470" s="7"/>
      <c r="B1470" s="7"/>
      <c r="C1470" s="7"/>
      <c r="D1470" s="54"/>
      <c r="E1470" s="7"/>
      <c r="J1470" s="14"/>
      <c r="W1470" s="19"/>
      <c r="X1470" s="14"/>
      <c r="Z1470" s="173"/>
    </row>
    <row r="1471" spans="1:26" s="8" customFormat="1" x14ac:dyDescent="0.2">
      <c r="A1471" s="7"/>
      <c r="B1471" s="7"/>
      <c r="C1471" s="7"/>
      <c r="D1471" s="54"/>
      <c r="E1471" s="7"/>
      <c r="J1471" s="14"/>
      <c r="W1471" s="19"/>
      <c r="X1471" s="14"/>
      <c r="Z1471" s="173"/>
    </row>
    <row r="1472" spans="1:26" s="8" customFormat="1" x14ac:dyDescent="0.2">
      <c r="A1472" s="7"/>
      <c r="B1472" s="7"/>
      <c r="C1472" s="7"/>
      <c r="D1472" s="54"/>
      <c r="E1472" s="7"/>
      <c r="J1472" s="14"/>
      <c r="W1472" s="19"/>
      <c r="X1472" s="14"/>
      <c r="Z1472" s="173"/>
    </row>
    <row r="1473" spans="1:26" s="8" customFormat="1" x14ac:dyDescent="0.2">
      <c r="A1473" s="7"/>
      <c r="B1473" s="7"/>
      <c r="C1473" s="7"/>
      <c r="D1473" s="54"/>
      <c r="E1473" s="7"/>
      <c r="J1473" s="14"/>
      <c r="W1473" s="19"/>
      <c r="X1473" s="14"/>
      <c r="Z1473" s="173"/>
    </row>
    <row r="1474" spans="1:26" s="8" customFormat="1" x14ac:dyDescent="0.2">
      <c r="A1474" s="7"/>
      <c r="B1474" s="7"/>
      <c r="C1474" s="7"/>
      <c r="D1474" s="54"/>
      <c r="E1474" s="7"/>
      <c r="J1474" s="14"/>
      <c r="W1474" s="19"/>
      <c r="X1474" s="14"/>
      <c r="Z1474" s="173"/>
    </row>
    <row r="1475" spans="1:26" s="8" customFormat="1" x14ac:dyDescent="0.2">
      <c r="A1475" s="7"/>
      <c r="B1475" s="7"/>
      <c r="C1475" s="7"/>
      <c r="D1475" s="54"/>
      <c r="E1475" s="7"/>
      <c r="J1475" s="14"/>
      <c r="W1475" s="19"/>
      <c r="X1475" s="14"/>
      <c r="Z1475" s="173"/>
    </row>
    <row r="1476" spans="1:26" s="8" customFormat="1" x14ac:dyDescent="0.2">
      <c r="A1476" s="7"/>
      <c r="B1476" s="7"/>
      <c r="C1476" s="7"/>
      <c r="D1476" s="54"/>
      <c r="E1476" s="7"/>
      <c r="J1476" s="14"/>
      <c r="W1476" s="19"/>
      <c r="X1476" s="14"/>
      <c r="Z1476" s="173"/>
    </row>
    <row r="1477" spans="1:26" s="8" customFormat="1" x14ac:dyDescent="0.2">
      <c r="A1477" s="7"/>
      <c r="B1477" s="7"/>
      <c r="C1477" s="7"/>
      <c r="D1477" s="54"/>
      <c r="E1477" s="7"/>
      <c r="J1477" s="14"/>
      <c r="W1477" s="19"/>
      <c r="X1477" s="14"/>
      <c r="Z1477" s="173"/>
    </row>
    <row r="1478" spans="1:26" s="8" customFormat="1" x14ac:dyDescent="0.2">
      <c r="A1478" s="7"/>
      <c r="B1478" s="7"/>
      <c r="C1478" s="7"/>
      <c r="D1478" s="54"/>
      <c r="E1478" s="7"/>
      <c r="J1478" s="14"/>
      <c r="W1478" s="19"/>
      <c r="X1478" s="14"/>
      <c r="Z1478" s="173"/>
    </row>
    <row r="1479" spans="1:26" s="8" customFormat="1" x14ac:dyDescent="0.2">
      <c r="A1479" s="7"/>
      <c r="B1479" s="7"/>
      <c r="C1479" s="7"/>
      <c r="D1479" s="54"/>
      <c r="E1479" s="7"/>
      <c r="J1479" s="14"/>
      <c r="W1479" s="19"/>
      <c r="X1479" s="14"/>
      <c r="Z1479" s="173"/>
    </row>
    <row r="1480" spans="1:26" s="8" customFormat="1" x14ac:dyDescent="0.2">
      <c r="A1480" s="7"/>
      <c r="B1480" s="7"/>
      <c r="C1480" s="7"/>
      <c r="D1480" s="54"/>
      <c r="E1480" s="7"/>
      <c r="J1480" s="14"/>
      <c r="W1480" s="19"/>
      <c r="X1480" s="14"/>
      <c r="Z1480" s="173"/>
    </row>
    <row r="1481" spans="1:26" s="8" customFormat="1" x14ac:dyDescent="0.2">
      <c r="A1481" s="7"/>
      <c r="B1481" s="7"/>
      <c r="C1481" s="7"/>
      <c r="D1481" s="54"/>
      <c r="E1481" s="7"/>
      <c r="J1481" s="14"/>
      <c r="W1481" s="19"/>
      <c r="X1481" s="14"/>
      <c r="Z1481" s="173"/>
    </row>
    <row r="1482" spans="1:26" s="8" customFormat="1" x14ac:dyDescent="0.2">
      <c r="A1482" s="7"/>
      <c r="B1482" s="7"/>
      <c r="C1482" s="7"/>
      <c r="D1482" s="54"/>
      <c r="E1482" s="7"/>
      <c r="J1482" s="14"/>
      <c r="W1482" s="19"/>
      <c r="X1482" s="14"/>
      <c r="Z1482" s="173"/>
    </row>
    <row r="1483" spans="1:26" s="8" customFormat="1" x14ac:dyDescent="0.2">
      <c r="A1483" s="7"/>
      <c r="B1483" s="7"/>
      <c r="C1483" s="7"/>
      <c r="D1483" s="54"/>
      <c r="E1483" s="7"/>
      <c r="J1483" s="14"/>
      <c r="W1483" s="19"/>
      <c r="X1483" s="14"/>
      <c r="Z1483" s="173"/>
    </row>
    <row r="1484" spans="1:26" s="8" customFormat="1" x14ac:dyDescent="0.2">
      <c r="A1484" s="7"/>
      <c r="B1484" s="7"/>
      <c r="C1484" s="7"/>
      <c r="D1484" s="54"/>
      <c r="E1484" s="7"/>
      <c r="J1484" s="14"/>
      <c r="W1484" s="19"/>
      <c r="X1484" s="14"/>
      <c r="Z1484" s="173"/>
    </row>
    <row r="1485" spans="1:26" s="8" customFormat="1" x14ac:dyDescent="0.2">
      <c r="A1485" s="7"/>
      <c r="B1485" s="7"/>
      <c r="C1485" s="7"/>
      <c r="D1485" s="54"/>
      <c r="E1485" s="7"/>
      <c r="J1485" s="14"/>
      <c r="W1485" s="19"/>
      <c r="X1485" s="14"/>
      <c r="Z1485" s="173"/>
    </row>
    <row r="1486" spans="1:26" s="8" customFormat="1" x14ac:dyDescent="0.2">
      <c r="A1486" s="7"/>
      <c r="B1486" s="7"/>
      <c r="C1486" s="7"/>
      <c r="D1486" s="54"/>
      <c r="E1486" s="7"/>
      <c r="J1486" s="14"/>
      <c r="W1486" s="19"/>
      <c r="X1486" s="14"/>
      <c r="Z1486" s="173"/>
    </row>
    <row r="1487" spans="1:26" s="8" customFormat="1" x14ac:dyDescent="0.2">
      <c r="A1487" s="7"/>
      <c r="B1487" s="7"/>
      <c r="C1487" s="7"/>
      <c r="D1487" s="54"/>
      <c r="E1487" s="7"/>
      <c r="J1487" s="14"/>
      <c r="W1487" s="19"/>
      <c r="X1487" s="14"/>
      <c r="Z1487" s="173"/>
    </row>
    <row r="1488" spans="1:26" s="8" customFormat="1" x14ac:dyDescent="0.2">
      <c r="A1488" s="7"/>
      <c r="B1488" s="7"/>
      <c r="C1488" s="7"/>
      <c r="D1488" s="54"/>
      <c r="E1488" s="7"/>
      <c r="J1488" s="14"/>
      <c r="W1488" s="19"/>
      <c r="X1488" s="14"/>
      <c r="Z1488" s="173"/>
    </row>
    <row r="1489" spans="1:26" s="8" customFormat="1" x14ac:dyDescent="0.2">
      <c r="A1489" s="7"/>
      <c r="B1489" s="7"/>
      <c r="C1489" s="7"/>
      <c r="D1489" s="54"/>
      <c r="E1489" s="7"/>
      <c r="J1489" s="14"/>
      <c r="W1489" s="19"/>
      <c r="X1489" s="14"/>
      <c r="Z1489" s="173"/>
    </row>
    <row r="1490" spans="1:26" s="8" customFormat="1" x14ac:dyDescent="0.2">
      <c r="A1490" s="7"/>
      <c r="B1490" s="7"/>
      <c r="C1490" s="7"/>
      <c r="D1490" s="54"/>
      <c r="E1490" s="7"/>
      <c r="J1490" s="14"/>
      <c r="W1490" s="19"/>
      <c r="X1490" s="14"/>
      <c r="Z1490" s="173"/>
    </row>
    <row r="1491" spans="1:26" s="8" customFormat="1" x14ac:dyDescent="0.2">
      <c r="A1491" s="7"/>
      <c r="B1491" s="7"/>
      <c r="C1491" s="7"/>
      <c r="D1491" s="54"/>
      <c r="E1491" s="7"/>
      <c r="J1491" s="14"/>
      <c r="W1491" s="19"/>
      <c r="X1491" s="14"/>
      <c r="Z1491" s="173"/>
    </row>
    <row r="1492" spans="1:26" s="8" customFormat="1" x14ac:dyDescent="0.2">
      <c r="A1492" s="7"/>
      <c r="B1492" s="7"/>
      <c r="C1492" s="7"/>
      <c r="D1492" s="54"/>
      <c r="E1492" s="7"/>
      <c r="J1492" s="14"/>
      <c r="W1492" s="19"/>
      <c r="X1492" s="14"/>
      <c r="Z1492" s="173"/>
    </row>
    <row r="1493" spans="1:26" s="8" customFormat="1" x14ac:dyDescent="0.2">
      <c r="A1493" s="7"/>
      <c r="B1493" s="7"/>
      <c r="C1493" s="7"/>
      <c r="D1493" s="54"/>
      <c r="E1493" s="7"/>
      <c r="J1493" s="14"/>
      <c r="W1493" s="19"/>
      <c r="X1493" s="14"/>
      <c r="Z1493" s="173"/>
    </row>
    <row r="1494" spans="1:26" s="8" customFormat="1" x14ac:dyDescent="0.2">
      <c r="A1494" s="7"/>
      <c r="B1494" s="7"/>
      <c r="C1494" s="7"/>
      <c r="D1494" s="54"/>
      <c r="E1494" s="7"/>
      <c r="J1494" s="14"/>
      <c r="W1494" s="19"/>
      <c r="X1494" s="14"/>
      <c r="Z1494" s="173"/>
    </row>
    <row r="1495" spans="1:26" s="8" customFormat="1" x14ac:dyDescent="0.2">
      <c r="A1495" s="7"/>
      <c r="B1495" s="7"/>
      <c r="C1495" s="7"/>
      <c r="D1495" s="54"/>
      <c r="E1495" s="7"/>
      <c r="J1495" s="14"/>
      <c r="W1495" s="19"/>
      <c r="X1495" s="14"/>
      <c r="Z1495" s="173"/>
    </row>
    <row r="1496" spans="1:26" s="8" customFormat="1" x14ac:dyDescent="0.2">
      <c r="A1496" s="7"/>
      <c r="B1496" s="7"/>
      <c r="C1496" s="7"/>
      <c r="D1496" s="54"/>
      <c r="E1496" s="7"/>
      <c r="J1496" s="14"/>
      <c r="W1496" s="19"/>
      <c r="X1496" s="14"/>
      <c r="Z1496" s="173"/>
    </row>
    <row r="1497" spans="1:26" s="8" customFormat="1" x14ac:dyDescent="0.2">
      <c r="A1497" s="7"/>
      <c r="B1497" s="7"/>
      <c r="C1497" s="7"/>
      <c r="D1497" s="54"/>
      <c r="E1497" s="7"/>
      <c r="J1497" s="14"/>
      <c r="W1497" s="19"/>
      <c r="X1497" s="14"/>
      <c r="Z1497" s="173"/>
    </row>
    <row r="1498" spans="1:26" s="8" customFormat="1" x14ac:dyDescent="0.2">
      <c r="A1498" s="7"/>
      <c r="B1498" s="7"/>
      <c r="C1498" s="7"/>
      <c r="D1498" s="54"/>
      <c r="E1498" s="7"/>
      <c r="J1498" s="14"/>
      <c r="W1498" s="19"/>
      <c r="X1498" s="14"/>
      <c r="Z1498" s="173"/>
    </row>
    <row r="1499" spans="1:26" s="8" customFormat="1" x14ac:dyDescent="0.2">
      <c r="A1499" s="7"/>
      <c r="B1499" s="7"/>
      <c r="C1499" s="7"/>
      <c r="D1499" s="54"/>
      <c r="E1499" s="7"/>
      <c r="J1499" s="14"/>
      <c r="W1499" s="19"/>
      <c r="X1499" s="14"/>
      <c r="Z1499" s="173"/>
    </row>
    <row r="1500" spans="1:26" s="8" customFormat="1" x14ac:dyDescent="0.2">
      <c r="A1500" s="7"/>
      <c r="B1500" s="7"/>
      <c r="C1500" s="7"/>
      <c r="D1500" s="54"/>
      <c r="E1500" s="7"/>
      <c r="J1500" s="14"/>
      <c r="W1500" s="19"/>
      <c r="X1500" s="14"/>
      <c r="Z1500" s="173"/>
    </row>
    <row r="1501" spans="1:26" s="8" customFormat="1" x14ac:dyDescent="0.2">
      <c r="A1501" s="7"/>
      <c r="B1501" s="7"/>
      <c r="C1501" s="7"/>
      <c r="D1501" s="54"/>
      <c r="E1501" s="7"/>
      <c r="J1501" s="14"/>
      <c r="W1501" s="19"/>
      <c r="X1501" s="14"/>
      <c r="Z1501" s="173"/>
    </row>
    <row r="1502" spans="1:26" s="8" customFormat="1" x14ac:dyDescent="0.2">
      <c r="A1502" s="7"/>
      <c r="B1502" s="7"/>
      <c r="C1502" s="7"/>
      <c r="D1502" s="54"/>
      <c r="E1502" s="7"/>
      <c r="J1502" s="14"/>
      <c r="W1502" s="19"/>
      <c r="X1502" s="14"/>
      <c r="Z1502" s="173"/>
    </row>
    <row r="1503" spans="1:26" s="8" customFormat="1" x14ac:dyDescent="0.2">
      <c r="A1503" s="7"/>
      <c r="B1503" s="7"/>
      <c r="C1503" s="7"/>
      <c r="D1503" s="54"/>
      <c r="E1503" s="7"/>
      <c r="J1503" s="14"/>
      <c r="W1503" s="19"/>
      <c r="X1503" s="14"/>
      <c r="Z1503" s="173"/>
    </row>
    <row r="1504" spans="1:26" s="8" customFormat="1" x14ac:dyDescent="0.2">
      <c r="A1504" s="7"/>
      <c r="B1504" s="7"/>
      <c r="C1504" s="7"/>
      <c r="D1504" s="54"/>
      <c r="E1504" s="7"/>
      <c r="J1504" s="14"/>
      <c r="W1504" s="19"/>
      <c r="X1504" s="14"/>
      <c r="Z1504" s="173"/>
    </row>
    <row r="1505" spans="1:26" s="8" customFormat="1" x14ac:dyDescent="0.2">
      <c r="A1505" s="7"/>
      <c r="B1505" s="7"/>
      <c r="C1505" s="7"/>
      <c r="D1505" s="54"/>
      <c r="E1505" s="7"/>
      <c r="J1505" s="14"/>
      <c r="W1505" s="19"/>
      <c r="X1505" s="14"/>
      <c r="Z1505" s="173"/>
    </row>
    <row r="1506" spans="1:26" s="8" customFormat="1" x14ac:dyDescent="0.2">
      <c r="A1506" s="7"/>
      <c r="B1506" s="7"/>
      <c r="C1506" s="7"/>
      <c r="D1506" s="54"/>
      <c r="E1506" s="7"/>
      <c r="J1506" s="14"/>
      <c r="W1506" s="19"/>
      <c r="X1506" s="14"/>
      <c r="Z1506" s="173"/>
    </row>
    <row r="1507" spans="1:26" s="8" customFormat="1" x14ac:dyDescent="0.2">
      <c r="A1507" s="7"/>
      <c r="B1507" s="7"/>
      <c r="C1507" s="7"/>
      <c r="D1507" s="54"/>
      <c r="E1507" s="7"/>
      <c r="J1507" s="14"/>
      <c r="W1507" s="19"/>
      <c r="X1507" s="14"/>
      <c r="Z1507" s="173"/>
    </row>
    <row r="1508" spans="1:26" s="8" customFormat="1" x14ac:dyDescent="0.2">
      <c r="A1508" s="7"/>
      <c r="B1508" s="7"/>
      <c r="C1508" s="7"/>
      <c r="D1508" s="54"/>
      <c r="E1508" s="7"/>
      <c r="J1508" s="14"/>
      <c r="W1508" s="19"/>
      <c r="X1508" s="14"/>
      <c r="Z1508" s="173"/>
    </row>
    <row r="1509" spans="1:26" s="8" customFormat="1" x14ac:dyDescent="0.2">
      <c r="A1509" s="7"/>
      <c r="B1509" s="7"/>
      <c r="C1509" s="7"/>
      <c r="D1509" s="54"/>
      <c r="E1509" s="7"/>
      <c r="J1509" s="14"/>
      <c r="W1509" s="19"/>
      <c r="X1509" s="14"/>
      <c r="Z1509" s="173"/>
    </row>
    <row r="1510" spans="1:26" s="8" customFormat="1" x14ac:dyDescent="0.2">
      <c r="A1510" s="7"/>
      <c r="B1510" s="7"/>
      <c r="C1510" s="7"/>
      <c r="D1510" s="54"/>
      <c r="E1510" s="7"/>
      <c r="J1510" s="14"/>
      <c r="W1510" s="19"/>
      <c r="X1510" s="14"/>
      <c r="Z1510" s="173"/>
    </row>
    <row r="1511" spans="1:26" s="8" customFormat="1" x14ac:dyDescent="0.2">
      <c r="A1511" s="7"/>
      <c r="B1511" s="7"/>
      <c r="C1511" s="7"/>
      <c r="D1511" s="54"/>
      <c r="E1511" s="7"/>
      <c r="J1511" s="14"/>
      <c r="W1511" s="19"/>
      <c r="X1511" s="14"/>
      <c r="Z1511" s="173"/>
    </row>
    <row r="1512" spans="1:26" s="8" customFormat="1" x14ac:dyDescent="0.2">
      <c r="A1512" s="7"/>
      <c r="B1512" s="7"/>
      <c r="C1512" s="7"/>
      <c r="D1512" s="54"/>
      <c r="E1512" s="7"/>
      <c r="J1512" s="14"/>
      <c r="W1512" s="19"/>
      <c r="X1512" s="14"/>
      <c r="Z1512" s="173"/>
    </row>
    <row r="1513" spans="1:26" s="8" customFormat="1" x14ac:dyDescent="0.2">
      <c r="A1513" s="7"/>
      <c r="B1513" s="7"/>
      <c r="C1513" s="7"/>
      <c r="D1513" s="54"/>
      <c r="E1513" s="7"/>
      <c r="J1513" s="14"/>
      <c r="W1513" s="19"/>
      <c r="X1513" s="14"/>
      <c r="Z1513" s="173"/>
    </row>
    <row r="1514" spans="1:26" s="8" customFormat="1" x14ac:dyDescent="0.2">
      <c r="A1514" s="7"/>
      <c r="B1514" s="7"/>
      <c r="C1514" s="7"/>
      <c r="D1514" s="54"/>
      <c r="E1514" s="7"/>
      <c r="J1514" s="14"/>
      <c r="W1514" s="19"/>
      <c r="X1514" s="14"/>
      <c r="Z1514" s="173"/>
    </row>
    <row r="1515" spans="1:26" s="8" customFormat="1" x14ac:dyDescent="0.2">
      <c r="A1515" s="7"/>
      <c r="B1515" s="7"/>
      <c r="C1515" s="7"/>
      <c r="D1515" s="54"/>
      <c r="E1515" s="7"/>
      <c r="J1515" s="14"/>
      <c r="W1515" s="19"/>
      <c r="X1515" s="14"/>
      <c r="Z1515" s="173"/>
    </row>
    <row r="1516" spans="1:26" s="8" customFormat="1" x14ac:dyDescent="0.2">
      <c r="A1516" s="7"/>
      <c r="B1516" s="7"/>
      <c r="C1516" s="7"/>
      <c r="D1516" s="54"/>
      <c r="E1516" s="7"/>
      <c r="J1516" s="14"/>
      <c r="W1516" s="19"/>
      <c r="X1516" s="14"/>
      <c r="Z1516" s="173"/>
    </row>
    <row r="1517" spans="1:26" s="8" customFormat="1" x14ac:dyDescent="0.2">
      <c r="A1517" s="7"/>
      <c r="B1517" s="7"/>
      <c r="C1517" s="7"/>
      <c r="D1517" s="54"/>
      <c r="E1517" s="7"/>
      <c r="J1517" s="14"/>
      <c r="W1517" s="19"/>
      <c r="X1517" s="14"/>
      <c r="Z1517" s="173"/>
    </row>
    <row r="1518" spans="1:26" s="8" customFormat="1" x14ac:dyDescent="0.2">
      <c r="A1518" s="7"/>
      <c r="B1518" s="7"/>
      <c r="C1518" s="7"/>
      <c r="D1518" s="54"/>
      <c r="E1518" s="7"/>
      <c r="J1518" s="14"/>
      <c r="W1518" s="19"/>
      <c r="X1518" s="14"/>
      <c r="Z1518" s="173"/>
    </row>
    <row r="1519" spans="1:26" s="8" customFormat="1" x14ac:dyDescent="0.2">
      <c r="A1519" s="7"/>
      <c r="B1519" s="7"/>
      <c r="C1519" s="7"/>
      <c r="D1519" s="54"/>
      <c r="E1519" s="7"/>
      <c r="J1519" s="14"/>
      <c r="W1519" s="19"/>
      <c r="X1519" s="14"/>
      <c r="Z1519" s="173"/>
    </row>
    <row r="1520" spans="1:26" s="8" customFormat="1" x14ac:dyDescent="0.2">
      <c r="A1520" s="7"/>
      <c r="B1520" s="7"/>
      <c r="C1520" s="7"/>
      <c r="D1520" s="54"/>
      <c r="E1520" s="7"/>
      <c r="J1520" s="14"/>
      <c r="W1520" s="19"/>
      <c r="X1520" s="14"/>
      <c r="Z1520" s="173"/>
    </row>
    <row r="1521" spans="1:26" s="8" customFormat="1" x14ac:dyDescent="0.2">
      <c r="A1521" s="7"/>
      <c r="B1521" s="7"/>
      <c r="C1521" s="7"/>
      <c r="D1521" s="54"/>
      <c r="E1521" s="7"/>
      <c r="J1521" s="14"/>
      <c r="W1521" s="19"/>
      <c r="X1521" s="14"/>
      <c r="Z1521" s="173"/>
    </row>
    <row r="1522" spans="1:26" s="8" customFormat="1" x14ac:dyDescent="0.2">
      <c r="A1522" s="7"/>
      <c r="B1522" s="7"/>
      <c r="C1522" s="7"/>
      <c r="D1522" s="54"/>
      <c r="E1522" s="7"/>
      <c r="J1522" s="14"/>
      <c r="W1522" s="19"/>
      <c r="X1522" s="14"/>
      <c r="Z1522" s="173"/>
    </row>
    <row r="1523" spans="1:26" s="8" customFormat="1" x14ac:dyDescent="0.2">
      <c r="A1523" s="7"/>
      <c r="B1523" s="7"/>
      <c r="C1523" s="7"/>
      <c r="D1523" s="54"/>
      <c r="E1523" s="7"/>
      <c r="J1523" s="14"/>
      <c r="W1523" s="19"/>
      <c r="X1523" s="14"/>
      <c r="Z1523" s="173"/>
    </row>
    <row r="1524" spans="1:26" s="8" customFormat="1" x14ac:dyDescent="0.2">
      <c r="A1524" s="7"/>
      <c r="B1524" s="7"/>
      <c r="C1524" s="7"/>
      <c r="D1524" s="54"/>
      <c r="E1524" s="7"/>
      <c r="J1524" s="14"/>
      <c r="W1524" s="19"/>
      <c r="X1524" s="14"/>
      <c r="Z1524" s="173"/>
    </row>
    <row r="1525" spans="1:26" s="8" customFormat="1" x14ac:dyDescent="0.2">
      <c r="A1525" s="7"/>
      <c r="B1525" s="7"/>
      <c r="C1525" s="7"/>
      <c r="D1525" s="54"/>
      <c r="E1525" s="7"/>
      <c r="J1525" s="14"/>
      <c r="W1525" s="19"/>
      <c r="X1525" s="14"/>
      <c r="Z1525" s="173"/>
    </row>
    <row r="1526" spans="1:26" s="8" customFormat="1" x14ac:dyDescent="0.2">
      <c r="A1526" s="7"/>
      <c r="B1526" s="7"/>
      <c r="C1526" s="7"/>
      <c r="D1526" s="54"/>
      <c r="E1526" s="7"/>
      <c r="J1526" s="14"/>
      <c r="W1526" s="19"/>
      <c r="X1526" s="14"/>
      <c r="Z1526" s="173"/>
    </row>
    <row r="1527" spans="1:26" s="8" customFormat="1" x14ac:dyDescent="0.2">
      <c r="A1527" s="7"/>
      <c r="B1527" s="7"/>
      <c r="C1527" s="7"/>
      <c r="D1527" s="54"/>
      <c r="E1527" s="7"/>
      <c r="J1527" s="14"/>
      <c r="W1527" s="19"/>
      <c r="X1527" s="14"/>
      <c r="Z1527" s="173"/>
    </row>
    <row r="1528" spans="1:26" s="8" customFormat="1" x14ac:dyDescent="0.2">
      <c r="A1528" s="7"/>
      <c r="B1528" s="7"/>
      <c r="C1528" s="7"/>
      <c r="D1528" s="54"/>
      <c r="E1528" s="7"/>
      <c r="J1528" s="14"/>
      <c r="W1528" s="19"/>
      <c r="X1528" s="14"/>
      <c r="Z1528" s="173"/>
    </row>
    <row r="1529" spans="1:26" s="8" customFormat="1" x14ac:dyDescent="0.2">
      <c r="A1529" s="7"/>
      <c r="B1529" s="7"/>
      <c r="C1529" s="7"/>
      <c r="D1529" s="54"/>
      <c r="E1529" s="7"/>
      <c r="J1529" s="14"/>
      <c r="W1529" s="19"/>
      <c r="X1529" s="14"/>
      <c r="Z1529" s="173"/>
    </row>
    <row r="1530" spans="1:26" s="8" customFormat="1" x14ac:dyDescent="0.2">
      <c r="A1530" s="7"/>
      <c r="B1530" s="7"/>
      <c r="C1530" s="7"/>
      <c r="D1530" s="54"/>
      <c r="E1530" s="7"/>
      <c r="J1530" s="14"/>
      <c r="W1530" s="19"/>
      <c r="X1530" s="14"/>
      <c r="Z1530" s="173"/>
    </row>
    <row r="1531" spans="1:26" s="8" customFormat="1" x14ac:dyDescent="0.2">
      <c r="A1531" s="7"/>
      <c r="B1531" s="7"/>
      <c r="C1531" s="7"/>
      <c r="D1531" s="54"/>
      <c r="E1531" s="7"/>
      <c r="J1531" s="14"/>
      <c r="W1531" s="19"/>
      <c r="X1531" s="14"/>
      <c r="Z1531" s="173"/>
    </row>
    <row r="1532" spans="1:26" s="8" customFormat="1" x14ac:dyDescent="0.2">
      <c r="A1532" s="7"/>
      <c r="B1532" s="7"/>
      <c r="C1532" s="7"/>
      <c r="D1532" s="54"/>
      <c r="E1532" s="7"/>
      <c r="J1532" s="14"/>
      <c r="W1532" s="19"/>
      <c r="X1532" s="14"/>
      <c r="Z1532" s="173"/>
    </row>
    <row r="1533" spans="1:26" s="8" customFormat="1" x14ac:dyDescent="0.2">
      <c r="A1533" s="7"/>
      <c r="B1533" s="7"/>
      <c r="C1533" s="7"/>
      <c r="D1533" s="54"/>
      <c r="E1533" s="7"/>
      <c r="J1533" s="14"/>
      <c r="W1533" s="19"/>
      <c r="X1533" s="14"/>
      <c r="Z1533" s="173"/>
    </row>
    <row r="1534" spans="1:26" s="8" customFormat="1" x14ac:dyDescent="0.2">
      <c r="A1534" s="7"/>
      <c r="B1534" s="7"/>
      <c r="C1534" s="7"/>
      <c r="D1534" s="54"/>
      <c r="E1534" s="7"/>
      <c r="J1534" s="14"/>
      <c r="W1534" s="19"/>
      <c r="X1534" s="14"/>
      <c r="Z1534" s="173"/>
    </row>
    <row r="1535" spans="1:26" s="8" customFormat="1" x14ac:dyDescent="0.2">
      <c r="A1535" s="7"/>
      <c r="B1535" s="7"/>
      <c r="C1535" s="7"/>
      <c r="D1535" s="54"/>
      <c r="E1535" s="7"/>
      <c r="J1535" s="14"/>
      <c r="W1535" s="19"/>
      <c r="X1535" s="14"/>
      <c r="Z1535" s="173"/>
    </row>
    <row r="1536" spans="1:26" s="8" customFormat="1" x14ac:dyDescent="0.2">
      <c r="A1536" s="7"/>
      <c r="B1536" s="7"/>
      <c r="C1536" s="7"/>
      <c r="D1536" s="54"/>
      <c r="E1536" s="7"/>
      <c r="J1536" s="14"/>
      <c r="W1536" s="19"/>
      <c r="X1536" s="14"/>
      <c r="Z1536" s="173"/>
    </row>
    <row r="1537" spans="1:26" s="8" customFormat="1" x14ac:dyDescent="0.2">
      <c r="A1537" s="7"/>
      <c r="B1537" s="7"/>
      <c r="C1537" s="7"/>
      <c r="D1537" s="54"/>
      <c r="E1537" s="7"/>
      <c r="J1537" s="14"/>
      <c r="W1537" s="19"/>
      <c r="X1537" s="14"/>
      <c r="Z1537" s="173"/>
    </row>
    <row r="1538" spans="1:26" s="8" customFormat="1" x14ac:dyDescent="0.2">
      <c r="A1538" s="7"/>
      <c r="B1538" s="7"/>
      <c r="C1538" s="7"/>
      <c r="D1538" s="54"/>
      <c r="E1538" s="7"/>
      <c r="J1538" s="14"/>
      <c r="W1538" s="19"/>
      <c r="X1538" s="14"/>
      <c r="Z1538" s="173"/>
    </row>
    <row r="1539" spans="1:26" s="8" customFormat="1" x14ac:dyDescent="0.2">
      <c r="A1539" s="7"/>
      <c r="B1539" s="7"/>
      <c r="C1539" s="7"/>
      <c r="D1539" s="54"/>
      <c r="E1539" s="7"/>
      <c r="J1539" s="14"/>
      <c r="W1539" s="19"/>
      <c r="X1539" s="14"/>
      <c r="Z1539" s="173"/>
    </row>
    <row r="1540" spans="1:26" s="8" customFormat="1" x14ac:dyDescent="0.2">
      <c r="A1540" s="7"/>
      <c r="B1540" s="7"/>
      <c r="C1540" s="7"/>
      <c r="D1540" s="54"/>
      <c r="E1540" s="7"/>
      <c r="J1540" s="14"/>
      <c r="W1540" s="19"/>
      <c r="X1540" s="14"/>
      <c r="Z1540" s="173"/>
    </row>
    <row r="1541" spans="1:26" s="8" customFormat="1" x14ac:dyDescent="0.2">
      <c r="A1541" s="7"/>
      <c r="B1541" s="7"/>
      <c r="C1541" s="7"/>
      <c r="D1541" s="54"/>
      <c r="E1541" s="7"/>
      <c r="J1541" s="14"/>
      <c r="W1541" s="19"/>
      <c r="X1541" s="14"/>
      <c r="Z1541" s="173"/>
    </row>
    <row r="1542" spans="1:26" s="8" customFormat="1" x14ac:dyDescent="0.2">
      <c r="A1542" s="7"/>
      <c r="B1542" s="7"/>
      <c r="C1542" s="7"/>
      <c r="D1542" s="54"/>
      <c r="E1542" s="7"/>
      <c r="J1542" s="14"/>
      <c r="W1542" s="19"/>
      <c r="X1542" s="14"/>
      <c r="Z1542" s="173"/>
    </row>
    <row r="1543" spans="1:26" s="8" customFormat="1" x14ac:dyDescent="0.2">
      <c r="A1543" s="7"/>
      <c r="B1543" s="7"/>
      <c r="C1543" s="7"/>
      <c r="D1543" s="54"/>
      <c r="E1543" s="7"/>
      <c r="J1543" s="14"/>
      <c r="W1543" s="19"/>
      <c r="X1543" s="14"/>
      <c r="Z1543" s="173"/>
    </row>
    <row r="1544" spans="1:26" s="8" customFormat="1" x14ac:dyDescent="0.2">
      <c r="A1544" s="7"/>
      <c r="B1544" s="7"/>
      <c r="C1544" s="7"/>
      <c r="D1544" s="54"/>
      <c r="E1544" s="7"/>
      <c r="J1544" s="14"/>
      <c r="W1544" s="19"/>
      <c r="X1544" s="14"/>
      <c r="Z1544" s="173"/>
    </row>
    <row r="1545" spans="1:26" s="8" customFormat="1" x14ac:dyDescent="0.2">
      <c r="A1545" s="7"/>
      <c r="B1545" s="7"/>
      <c r="C1545" s="7"/>
      <c r="D1545" s="54"/>
      <c r="E1545" s="7"/>
      <c r="J1545" s="14"/>
      <c r="W1545" s="19"/>
      <c r="X1545" s="14"/>
      <c r="Z1545" s="173"/>
    </row>
    <row r="1546" spans="1:26" s="8" customFormat="1" x14ac:dyDescent="0.2">
      <c r="A1546" s="7"/>
      <c r="B1546" s="7"/>
      <c r="C1546" s="7"/>
      <c r="D1546" s="54"/>
      <c r="E1546" s="7"/>
      <c r="J1546" s="14"/>
      <c r="W1546" s="19"/>
      <c r="X1546" s="14"/>
      <c r="Z1546" s="173"/>
    </row>
    <row r="1547" spans="1:26" s="8" customFormat="1" x14ac:dyDescent="0.2">
      <c r="A1547" s="7"/>
      <c r="B1547" s="7"/>
      <c r="C1547" s="7"/>
      <c r="D1547" s="54"/>
      <c r="E1547" s="7"/>
      <c r="J1547" s="14"/>
      <c r="W1547" s="19"/>
      <c r="X1547" s="14"/>
      <c r="Z1547" s="173"/>
    </row>
    <row r="1548" spans="1:26" s="8" customFormat="1" x14ac:dyDescent="0.2">
      <c r="A1548" s="7"/>
      <c r="B1548" s="7"/>
      <c r="C1548" s="7"/>
      <c r="D1548" s="54"/>
      <c r="E1548" s="7"/>
      <c r="J1548" s="14"/>
      <c r="W1548" s="19"/>
      <c r="X1548" s="14"/>
      <c r="Z1548" s="173"/>
    </row>
    <row r="1549" spans="1:26" s="8" customFormat="1" x14ac:dyDescent="0.2">
      <c r="A1549" s="7"/>
      <c r="B1549" s="7"/>
      <c r="C1549" s="7"/>
      <c r="D1549" s="54"/>
      <c r="E1549" s="7"/>
      <c r="J1549" s="14"/>
      <c r="W1549" s="19"/>
      <c r="X1549" s="14"/>
      <c r="Z1549" s="173"/>
    </row>
    <row r="1550" spans="1:26" s="8" customFormat="1" x14ac:dyDescent="0.2">
      <c r="A1550" s="7"/>
      <c r="B1550" s="7"/>
      <c r="C1550" s="7"/>
      <c r="D1550" s="54"/>
      <c r="E1550" s="7"/>
      <c r="J1550" s="14"/>
      <c r="W1550" s="19"/>
      <c r="X1550" s="14"/>
      <c r="Z1550" s="173"/>
    </row>
    <row r="1551" spans="1:26" s="8" customFormat="1" x14ac:dyDescent="0.2">
      <c r="A1551" s="7"/>
      <c r="B1551" s="7"/>
      <c r="C1551" s="7"/>
      <c r="D1551" s="54"/>
      <c r="E1551" s="7"/>
      <c r="J1551" s="14"/>
      <c r="W1551" s="19"/>
      <c r="X1551" s="14"/>
      <c r="Z1551" s="173"/>
    </row>
    <row r="1552" spans="1:26" s="8" customFormat="1" x14ac:dyDescent="0.2">
      <c r="A1552" s="7"/>
      <c r="B1552" s="7"/>
      <c r="C1552" s="7"/>
      <c r="D1552" s="54"/>
      <c r="E1552" s="7"/>
      <c r="J1552" s="14"/>
      <c r="W1552" s="19"/>
      <c r="X1552" s="14"/>
      <c r="Z1552" s="173"/>
    </row>
    <row r="1553" spans="1:26" s="8" customFormat="1" x14ac:dyDescent="0.2">
      <c r="A1553" s="7"/>
      <c r="B1553" s="7"/>
      <c r="C1553" s="7"/>
      <c r="D1553" s="54"/>
      <c r="E1553" s="7"/>
      <c r="J1553" s="14"/>
      <c r="W1553" s="19"/>
      <c r="X1553" s="14"/>
      <c r="Z1553" s="173"/>
    </row>
    <row r="1554" spans="1:26" s="8" customFormat="1" x14ac:dyDescent="0.2">
      <c r="A1554" s="7"/>
      <c r="B1554" s="7"/>
      <c r="C1554" s="7"/>
      <c r="D1554" s="54"/>
      <c r="E1554" s="7"/>
      <c r="J1554" s="14"/>
      <c r="W1554" s="19"/>
      <c r="X1554" s="14"/>
      <c r="Z1554" s="173"/>
    </row>
    <row r="1555" spans="1:26" s="8" customFormat="1" x14ac:dyDescent="0.2">
      <c r="A1555" s="7"/>
      <c r="B1555" s="7"/>
      <c r="C1555" s="7"/>
      <c r="D1555" s="54"/>
      <c r="E1555" s="7"/>
      <c r="J1555" s="14"/>
      <c r="W1555" s="19"/>
      <c r="X1555" s="14"/>
      <c r="Z1555" s="173"/>
    </row>
    <row r="1556" spans="1:26" s="8" customFormat="1" x14ac:dyDescent="0.2">
      <c r="A1556" s="7"/>
      <c r="B1556" s="7"/>
      <c r="C1556" s="7"/>
      <c r="D1556" s="54"/>
      <c r="E1556" s="7"/>
      <c r="J1556" s="14"/>
      <c r="W1556" s="19"/>
      <c r="X1556" s="14"/>
      <c r="Z1556" s="173"/>
    </row>
    <row r="1557" spans="1:26" s="8" customFormat="1" x14ac:dyDescent="0.2">
      <c r="A1557" s="7"/>
      <c r="B1557" s="7"/>
      <c r="C1557" s="7"/>
      <c r="D1557" s="54"/>
      <c r="E1557" s="7"/>
      <c r="J1557" s="14"/>
      <c r="W1557" s="19"/>
      <c r="X1557" s="14"/>
      <c r="Z1557" s="173"/>
    </row>
    <row r="1558" spans="1:26" s="8" customFormat="1" x14ac:dyDescent="0.2">
      <c r="A1558" s="7"/>
      <c r="B1558" s="7"/>
      <c r="C1558" s="7"/>
      <c r="D1558" s="54"/>
      <c r="E1558" s="7"/>
      <c r="J1558" s="14"/>
      <c r="W1558" s="19"/>
      <c r="X1558" s="14"/>
      <c r="Z1558" s="173"/>
    </row>
    <row r="1559" spans="1:26" s="8" customFormat="1" x14ac:dyDescent="0.2">
      <c r="A1559" s="7"/>
      <c r="B1559" s="7"/>
      <c r="C1559" s="7"/>
      <c r="D1559" s="54"/>
      <c r="E1559" s="7"/>
      <c r="J1559" s="14"/>
      <c r="W1559" s="19"/>
      <c r="X1559" s="14"/>
      <c r="Z1559" s="173"/>
    </row>
    <row r="1560" spans="1:26" s="8" customFormat="1" x14ac:dyDescent="0.2">
      <c r="A1560" s="7"/>
      <c r="B1560" s="7"/>
      <c r="C1560" s="7"/>
      <c r="D1560" s="54"/>
      <c r="E1560" s="7"/>
      <c r="J1560" s="14"/>
      <c r="W1560" s="19"/>
      <c r="X1560" s="14"/>
      <c r="Z1560" s="173"/>
    </row>
    <row r="1561" spans="1:26" s="8" customFormat="1" x14ac:dyDescent="0.2">
      <c r="A1561" s="7"/>
      <c r="B1561" s="7"/>
      <c r="C1561" s="7"/>
      <c r="D1561" s="54"/>
      <c r="E1561" s="7"/>
      <c r="J1561" s="14"/>
      <c r="W1561" s="19"/>
      <c r="X1561" s="14"/>
      <c r="Z1561" s="173"/>
    </row>
    <row r="1562" spans="1:26" s="8" customFormat="1" x14ac:dyDescent="0.2">
      <c r="A1562" s="7"/>
      <c r="B1562" s="7"/>
      <c r="C1562" s="7"/>
      <c r="D1562" s="54"/>
      <c r="E1562" s="7"/>
      <c r="J1562" s="14"/>
      <c r="W1562" s="19"/>
      <c r="X1562" s="14"/>
      <c r="Z1562" s="173"/>
    </row>
    <row r="1563" spans="1:26" s="8" customFormat="1" x14ac:dyDescent="0.2">
      <c r="A1563" s="7"/>
      <c r="B1563" s="7"/>
      <c r="C1563" s="7"/>
      <c r="D1563" s="54"/>
      <c r="E1563" s="7"/>
      <c r="J1563" s="14"/>
      <c r="W1563" s="19"/>
      <c r="X1563" s="14"/>
      <c r="Z1563" s="173"/>
    </row>
    <row r="1564" spans="1:26" s="8" customFormat="1" x14ac:dyDescent="0.2">
      <c r="A1564" s="7"/>
      <c r="B1564" s="7"/>
      <c r="C1564" s="7"/>
      <c r="D1564" s="54"/>
      <c r="E1564" s="7"/>
      <c r="J1564" s="14"/>
      <c r="W1564" s="19"/>
      <c r="X1564" s="14"/>
      <c r="Z1564" s="173"/>
    </row>
    <row r="1565" spans="1:26" s="8" customFormat="1" x14ac:dyDescent="0.2">
      <c r="A1565" s="7"/>
      <c r="B1565" s="7"/>
      <c r="C1565" s="7"/>
      <c r="D1565" s="54"/>
      <c r="E1565" s="7"/>
      <c r="J1565" s="14"/>
      <c r="W1565" s="19"/>
      <c r="X1565" s="14"/>
      <c r="Z1565" s="173"/>
    </row>
    <row r="1566" spans="1:26" s="8" customFormat="1" x14ac:dyDescent="0.2">
      <c r="A1566" s="7"/>
      <c r="B1566" s="7"/>
      <c r="C1566" s="7"/>
      <c r="D1566" s="54"/>
      <c r="E1566" s="7"/>
      <c r="J1566" s="14"/>
      <c r="W1566" s="19"/>
      <c r="X1566" s="14"/>
      <c r="Z1566" s="173"/>
    </row>
    <row r="1567" spans="1:26" s="8" customFormat="1" x14ac:dyDescent="0.2">
      <c r="A1567" s="7"/>
      <c r="B1567" s="7"/>
      <c r="C1567" s="7"/>
      <c r="D1567" s="54"/>
      <c r="E1567" s="7"/>
      <c r="J1567" s="14"/>
      <c r="W1567" s="19"/>
      <c r="X1567" s="14"/>
      <c r="Z1567" s="173"/>
    </row>
    <row r="1568" spans="1:26" s="8" customFormat="1" x14ac:dyDescent="0.2">
      <c r="A1568" s="7"/>
      <c r="B1568" s="7"/>
      <c r="C1568" s="7"/>
      <c r="D1568" s="54"/>
      <c r="E1568" s="7"/>
      <c r="J1568" s="14"/>
      <c r="W1568" s="19"/>
      <c r="X1568" s="14"/>
      <c r="Z1568" s="173"/>
    </row>
    <row r="1569" spans="1:26" s="8" customFormat="1" x14ac:dyDescent="0.2">
      <c r="A1569" s="7"/>
      <c r="B1569" s="7"/>
      <c r="C1569" s="7"/>
      <c r="D1569" s="54"/>
      <c r="E1569" s="7"/>
      <c r="J1569" s="14"/>
      <c r="W1569" s="19"/>
      <c r="X1569" s="14"/>
      <c r="Z1569" s="173"/>
    </row>
    <row r="1570" spans="1:26" s="8" customFormat="1" x14ac:dyDescent="0.2">
      <c r="A1570" s="7"/>
      <c r="B1570" s="7"/>
      <c r="C1570" s="7"/>
      <c r="D1570" s="54"/>
      <c r="E1570" s="7"/>
      <c r="J1570" s="14"/>
      <c r="W1570" s="19"/>
      <c r="X1570" s="14"/>
      <c r="Z1570" s="173"/>
    </row>
    <row r="1571" spans="1:26" s="8" customFormat="1" x14ac:dyDescent="0.2">
      <c r="A1571" s="7"/>
      <c r="B1571" s="7"/>
      <c r="C1571" s="7"/>
      <c r="D1571" s="54"/>
      <c r="E1571" s="7"/>
      <c r="J1571" s="14"/>
      <c r="W1571" s="19"/>
      <c r="X1571" s="14"/>
      <c r="Z1571" s="173"/>
    </row>
    <row r="1572" spans="1:26" s="8" customFormat="1" x14ac:dyDescent="0.2">
      <c r="A1572" s="7"/>
      <c r="B1572" s="7"/>
      <c r="C1572" s="7"/>
      <c r="D1572" s="54"/>
      <c r="E1572" s="7"/>
      <c r="J1572" s="14"/>
      <c r="W1572" s="19"/>
      <c r="X1572" s="14"/>
      <c r="Z1572" s="173"/>
    </row>
    <row r="1573" spans="1:26" s="8" customFormat="1" x14ac:dyDescent="0.2">
      <c r="A1573" s="7"/>
      <c r="B1573" s="7"/>
      <c r="C1573" s="7"/>
      <c r="D1573" s="54"/>
      <c r="E1573" s="7"/>
      <c r="J1573" s="14"/>
      <c r="W1573" s="19"/>
      <c r="X1573" s="14"/>
      <c r="Z1573" s="173"/>
    </row>
    <row r="1574" spans="1:26" s="8" customFormat="1" x14ac:dyDescent="0.2">
      <c r="A1574" s="7"/>
      <c r="B1574" s="7"/>
      <c r="C1574" s="7"/>
      <c r="D1574" s="54"/>
      <c r="E1574" s="7"/>
      <c r="J1574" s="14"/>
      <c r="W1574" s="19"/>
      <c r="X1574" s="14"/>
      <c r="Z1574" s="173"/>
    </row>
    <row r="1575" spans="1:26" s="8" customFormat="1" x14ac:dyDescent="0.2">
      <c r="A1575" s="7"/>
      <c r="B1575" s="7"/>
      <c r="C1575" s="7"/>
      <c r="D1575" s="54"/>
      <c r="E1575" s="7"/>
      <c r="J1575" s="14"/>
      <c r="W1575" s="19"/>
      <c r="X1575" s="14"/>
      <c r="Z1575" s="173"/>
    </row>
    <row r="1576" spans="1:26" s="8" customFormat="1" x14ac:dyDescent="0.2">
      <c r="A1576" s="7"/>
      <c r="B1576" s="7"/>
      <c r="C1576" s="7"/>
      <c r="D1576" s="54"/>
      <c r="E1576" s="7"/>
      <c r="J1576" s="14"/>
      <c r="W1576" s="19"/>
      <c r="X1576" s="14"/>
      <c r="Z1576" s="173"/>
    </row>
    <row r="1577" spans="1:26" s="8" customFormat="1" x14ac:dyDescent="0.2">
      <c r="A1577" s="7"/>
      <c r="B1577" s="7"/>
      <c r="C1577" s="7"/>
      <c r="D1577" s="54"/>
      <c r="E1577" s="7"/>
      <c r="J1577" s="14"/>
      <c r="W1577" s="19"/>
      <c r="X1577" s="14"/>
      <c r="Z1577" s="173"/>
    </row>
    <row r="1578" spans="1:26" s="8" customFormat="1" x14ac:dyDescent="0.2">
      <c r="A1578" s="7"/>
      <c r="B1578" s="7"/>
      <c r="C1578" s="7"/>
      <c r="D1578" s="54"/>
      <c r="E1578" s="7"/>
      <c r="J1578" s="14"/>
      <c r="W1578" s="19"/>
      <c r="X1578" s="14"/>
      <c r="Z1578" s="173"/>
    </row>
    <row r="1579" spans="1:26" s="8" customFormat="1" x14ac:dyDescent="0.2">
      <c r="A1579" s="7"/>
      <c r="B1579" s="7"/>
      <c r="C1579" s="7"/>
      <c r="D1579" s="54"/>
      <c r="E1579" s="7"/>
      <c r="J1579" s="14"/>
      <c r="W1579" s="19"/>
      <c r="X1579" s="14"/>
      <c r="Z1579" s="173"/>
    </row>
    <row r="1580" spans="1:26" s="8" customFormat="1" x14ac:dyDescent="0.2">
      <c r="A1580" s="7"/>
      <c r="B1580" s="7"/>
      <c r="C1580" s="7"/>
      <c r="D1580" s="54"/>
      <c r="E1580" s="7"/>
      <c r="J1580" s="14"/>
      <c r="W1580" s="19"/>
      <c r="X1580" s="14"/>
      <c r="Z1580" s="173"/>
    </row>
    <row r="1581" spans="1:26" s="8" customFormat="1" x14ac:dyDescent="0.2">
      <c r="A1581" s="7"/>
      <c r="B1581" s="7"/>
      <c r="C1581" s="7"/>
      <c r="D1581" s="54"/>
      <c r="E1581" s="7"/>
      <c r="J1581" s="14"/>
      <c r="W1581" s="19"/>
      <c r="X1581" s="14"/>
      <c r="Z1581" s="173"/>
    </row>
    <row r="1582" spans="1:26" s="8" customFormat="1" x14ac:dyDescent="0.2">
      <c r="A1582" s="7"/>
      <c r="B1582" s="7"/>
      <c r="C1582" s="7"/>
      <c r="D1582" s="54"/>
      <c r="E1582" s="7"/>
      <c r="J1582" s="14"/>
      <c r="W1582" s="19"/>
      <c r="X1582" s="14"/>
      <c r="Z1582" s="173"/>
    </row>
    <row r="1583" spans="1:26" s="8" customFormat="1" x14ac:dyDescent="0.2">
      <c r="A1583" s="7"/>
      <c r="B1583" s="7"/>
      <c r="C1583" s="7"/>
      <c r="D1583" s="54"/>
      <c r="E1583" s="7"/>
      <c r="J1583" s="14"/>
      <c r="W1583" s="19"/>
      <c r="X1583" s="14"/>
      <c r="Z1583" s="173"/>
    </row>
    <row r="1584" spans="1:26" s="8" customFormat="1" x14ac:dyDescent="0.2">
      <c r="A1584" s="7"/>
      <c r="B1584" s="7"/>
      <c r="C1584" s="7"/>
      <c r="D1584" s="54"/>
      <c r="E1584" s="7"/>
      <c r="J1584" s="14"/>
      <c r="W1584" s="19"/>
      <c r="X1584" s="14"/>
      <c r="Z1584" s="173"/>
    </row>
    <row r="1585" spans="1:26" s="8" customFormat="1" x14ac:dyDescent="0.2">
      <c r="A1585" s="7"/>
      <c r="B1585" s="7"/>
      <c r="C1585" s="7"/>
      <c r="D1585" s="54"/>
      <c r="E1585" s="7"/>
      <c r="J1585" s="14"/>
      <c r="W1585" s="19"/>
      <c r="X1585" s="14"/>
      <c r="Z1585" s="173"/>
    </row>
    <row r="1586" spans="1:26" s="8" customFormat="1" x14ac:dyDescent="0.2">
      <c r="A1586" s="7"/>
      <c r="B1586" s="7"/>
      <c r="C1586" s="7"/>
      <c r="D1586" s="54"/>
      <c r="E1586" s="7"/>
      <c r="J1586" s="14"/>
      <c r="W1586" s="19"/>
      <c r="X1586" s="14"/>
      <c r="Z1586" s="173"/>
    </row>
    <row r="1587" spans="1:26" s="8" customFormat="1" x14ac:dyDescent="0.2">
      <c r="A1587" s="7"/>
      <c r="B1587" s="7"/>
      <c r="C1587" s="7"/>
      <c r="D1587" s="54"/>
      <c r="E1587" s="7"/>
      <c r="J1587" s="14"/>
      <c r="W1587" s="19"/>
      <c r="X1587" s="14"/>
      <c r="Z1587" s="173"/>
    </row>
    <row r="1588" spans="1:26" s="8" customFormat="1" x14ac:dyDescent="0.2">
      <c r="A1588" s="7"/>
      <c r="B1588" s="7"/>
      <c r="C1588" s="7"/>
      <c r="D1588" s="54"/>
      <c r="E1588" s="7"/>
      <c r="J1588" s="14"/>
      <c r="W1588" s="19"/>
      <c r="X1588" s="14"/>
      <c r="Z1588" s="173"/>
    </row>
    <row r="1589" spans="1:26" s="8" customFormat="1" x14ac:dyDescent="0.2">
      <c r="A1589" s="7"/>
      <c r="B1589" s="7"/>
      <c r="C1589" s="7"/>
      <c r="D1589" s="54"/>
      <c r="E1589" s="7"/>
      <c r="J1589" s="14"/>
      <c r="W1589" s="19"/>
      <c r="X1589" s="14"/>
      <c r="Z1589" s="173"/>
    </row>
    <row r="1590" spans="1:26" s="8" customFormat="1" x14ac:dyDescent="0.2">
      <c r="A1590" s="7"/>
      <c r="B1590" s="7"/>
      <c r="C1590" s="7"/>
      <c r="D1590" s="54"/>
      <c r="E1590" s="7"/>
      <c r="J1590" s="14"/>
      <c r="W1590" s="19"/>
      <c r="X1590" s="14"/>
      <c r="Z1590" s="173"/>
    </row>
    <row r="1591" spans="1:26" s="8" customFormat="1" x14ac:dyDescent="0.2">
      <c r="A1591" s="7"/>
      <c r="B1591" s="7"/>
      <c r="C1591" s="7"/>
      <c r="D1591" s="54"/>
      <c r="E1591" s="7"/>
      <c r="J1591" s="14"/>
      <c r="W1591" s="19"/>
      <c r="X1591" s="14"/>
      <c r="Z1591" s="173"/>
    </row>
    <row r="1592" spans="1:26" s="8" customFormat="1" x14ac:dyDescent="0.2">
      <c r="A1592" s="7"/>
      <c r="B1592" s="7"/>
      <c r="C1592" s="7"/>
      <c r="D1592" s="54"/>
      <c r="E1592" s="7"/>
      <c r="J1592" s="14"/>
      <c r="W1592" s="19"/>
      <c r="X1592" s="14"/>
      <c r="Z1592" s="173"/>
    </row>
    <row r="1593" spans="1:26" s="8" customFormat="1" x14ac:dyDescent="0.2">
      <c r="A1593" s="7"/>
      <c r="B1593" s="7"/>
      <c r="C1593" s="7"/>
      <c r="D1593" s="54"/>
      <c r="E1593" s="7"/>
      <c r="J1593" s="14"/>
      <c r="W1593" s="19"/>
      <c r="X1593" s="14"/>
      <c r="Z1593" s="173"/>
    </row>
    <row r="1594" spans="1:26" s="8" customFormat="1" x14ac:dyDescent="0.2">
      <c r="A1594" s="7"/>
      <c r="B1594" s="7"/>
      <c r="C1594" s="7"/>
      <c r="D1594" s="54"/>
      <c r="E1594" s="7"/>
      <c r="J1594" s="14"/>
      <c r="W1594" s="19"/>
      <c r="X1594" s="14"/>
      <c r="Z1594" s="173"/>
    </row>
    <row r="1595" spans="1:26" s="8" customFormat="1" x14ac:dyDescent="0.2">
      <c r="A1595" s="7"/>
      <c r="B1595" s="7"/>
      <c r="C1595" s="7"/>
      <c r="D1595" s="54"/>
      <c r="E1595" s="7"/>
      <c r="J1595" s="14"/>
      <c r="W1595" s="19"/>
      <c r="X1595" s="14"/>
      <c r="Z1595" s="173"/>
    </row>
    <row r="1596" spans="1:26" s="8" customFormat="1" x14ac:dyDescent="0.2">
      <c r="A1596" s="7"/>
      <c r="B1596" s="7"/>
      <c r="C1596" s="7"/>
      <c r="D1596" s="54"/>
      <c r="E1596" s="7"/>
      <c r="J1596" s="14"/>
      <c r="W1596" s="19"/>
      <c r="X1596" s="14"/>
      <c r="Z1596" s="173"/>
    </row>
    <row r="1597" spans="1:26" s="8" customFormat="1" x14ac:dyDescent="0.2">
      <c r="A1597" s="7"/>
      <c r="B1597" s="7"/>
      <c r="C1597" s="7"/>
      <c r="D1597" s="54"/>
      <c r="E1597" s="7"/>
      <c r="J1597" s="14"/>
      <c r="W1597" s="19"/>
      <c r="X1597" s="14"/>
      <c r="Z1597" s="173"/>
    </row>
    <row r="1598" spans="1:26" s="8" customFormat="1" x14ac:dyDescent="0.2">
      <c r="A1598" s="7"/>
      <c r="B1598" s="7"/>
      <c r="C1598" s="7"/>
      <c r="D1598" s="54"/>
      <c r="E1598" s="7"/>
      <c r="J1598" s="14"/>
      <c r="W1598" s="19"/>
      <c r="X1598" s="14"/>
      <c r="Z1598" s="173"/>
    </row>
    <row r="1599" spans="1:26" s="8" customFormat="1" x14ac:dyDescent="0.2">
      <c r="A1599" s="7"/>
      <c r="B1599" s="7"/>
      <c r="C1599" s="7"/>
      <c r="D1599" s="54"/>
      <c r="E1599" s="7"/>
      <c r="J1599" s="14"/>
      <c r="W1599" s="19"/>
      <c r="X1599" s="14"/>
      <c r="Z1599" s="173"/>
    </row>
    <row r="1600" spans="1:26" s="8" customFormat="1" x14ac:dyDescent="0.2">
      <c r="A1600" s="7"/>
      <c r="B1600" s="7"/>
      <c r="C1600" s="7"/>
      <c r="D1600" s="54"/>
      <c r="E1600" s="7"/>
      <c r="J1600" s="14"/>
      <c r="W1600" s="19"/>
      <c r="X1600" s="14"/>
      <c r="Z1600" s="173"/>
    </row>
    <row r="1601" spans="1:26" s="8" customFormat="1" x14ac:dyDescent="0.2">
      <c r="A1601" s="7"/>
      <c r="B1601" s="7"/>
      <c r="C1601" s="7"/>
      <c r="D1601" s="54"/>
      <c r="E1601" s="7"/>
      <c r="J1601" s="14"/>
      <c r="W1601" s="19"/>
      <c r="X1601" s="14"/>
      <c r="Z1601" s="173"/>
    </row>
    <row r="1602" spans="1:26" s="8" customFormat="1" x14ac:dyDescent="0.2">
      <c r="A1602" s="7"/>
      <c r="B1602" s="7"/>
      <c r="C1602" s="7"/>
      <c r="D1602" s="54"/>
      <c r="E1602" s="7"/>
      <c r="J1602" s="14"/>
      <c r="W1602" s="19"/>
      <c r="X1602" s="14"/>
      <c r="Z1602" s="173"/>
    </row>
    <row r="1603" spans="1:26" s="8" customFormat="1" x14ac:dyDescent="0.2">
      <c r="A1603" s="7"/>
      <c r="B1603" s="7"/>
      <c r="C1603" s="7"/>
      <c r="D1603" s="54"/>
      <c r="E1603" s="7"/>
      <c r="J1603" s="14"/>
      <c r="W1603" s="19"/>
      <c r="X1603" s="14"/>
      <c r="Z1603" s="173"/>
    </row>
    <row r="1604" spans="1:26" s="8" customFormat="1" x14ac:dyDescent="0.2">
      <c r="A1604" s="7"/>
      <c r="B1604" s="7"/>
      <c r="C1604" s="7"/>
      <c r="D1604" s="54"/>
      <c r="E1604" s="7"/>
      <c r="J1604" s="14"/>
      <c r="W1604" s="19"/>
      <c r="X1604" s="14"/>
      <c r="Z1604" s="173"/>
    </row>
    <row r="1605" spans="1:26" s="8" customFormat="1" x14ac:dyDescent="0.2">
      <c r="A1605" s="7"/>
      <c r="B1605" s="7"/>
      <c r="C1605" s="7"/>
      <c r="D1605" s="54"/>
      <c r="E1605" s="7"/>
      <c r="J1605" s="14"/>
      <c r="W1605" s="19"/>
      <c r="X1605" s="14"/>
      <c r="Z1605" s="173"/>
    </row>
    <row r="1606" spans="1:26" s="8" customFormat="1" x14ac:dyDescent="0.2">
      <c r="A1606" s="7"/>
      <c r="B1606" s="7"/>
      <c r="C1606" s="7"/>
      <c r="D1606" s="54"/>
      <c r="E1606" s="7"/>
      <c r="J1606" s="14"/>
      <c r="W1606" s="19"/>
      <c r="X1606" s="14"/>
      <c r="Z1606" s="173"/>
    </row>
    <row r="1607" spans="1:26" s="8" customFormat="1" x14ac:dyDescent="0.2">
      <c r="A1607" s="7"/>
      <c r="B1607" s="7"/>
      <c r="C1607" s="7"/>
      <c r="D1607" s="54"/>
      <c r="E1607" s="7"/>
      <c r="J1607" s="14"/>
      <c r="W1607" s="19"/>
      <c r="X1607" s="14"/>
      <c r="Z1607" s="173"/>
    </row>
    <row r="1608" spans="1:26" s="8" customFormat="1" x14ac:dyDescent="0.2">
      <c r="A1608" s="7"/>
      <c r="B1608" s="7"/>
      <c r="C1608" s="7"/>
      <c r="D1608" s="54"/>
      <c r="E1608" s="7"/>
      <c r="J1608" s="14"/>
      <c r="W1608" s="19"/>
      <c r="X1608" s="14"/>
      <c r="Z1608" s="173"/>
    </row>
    <row r="1609" spans="1:26" s="8" customFormat="1" x14ac:dyDescent="0.2">
      <c r="A1609" s="7"/>
      <c r="B1609" s="7"/>
      <c r="C1609" s="7"/>
      <c r="D1609" s="54"/>
      <c r="E1609" s="7"/>
      <c r="J1609" s="14"/>
      <c r="W1609" s="19"/>
      <c r="X1609" s="14"/>
      <c r="Z1609" s="173"/>
    </row>
    <row r="1610" spans="1:26" s="8" customFormat="1" x14ac:dyDescent="0.2">
      <c r="A1610" s="7"/>
      <c r="B1610" s="7"/>
      <c r="C1610" s="7"/>
      <c r="D1610" s="54"/>
      <c r="E1610" s="7"/>
      <c r="J1610" s="14"/>
      <c r="W1610" s="19"/>
      <c r="X1610" s="14"/>
      <c r="Z1610" s="173"/>
    </row>
    <row r="1611" spans="1:26" s="8" customFormat="1" x14ac:dyDescent="0.2">
      <c r="A1611" s="7"/>
      <c r="B1611" s="7"/>
      <c r="C1611" s="7"/>
      <c r="D1611" s="54"/>
      <c r="E1611" s="7"/>
      <c r="J1611" s="14"/>
      <c r="W1611" s="19"/>
      <c r="X1611" s="14"/>
      <c r="Z1611" s="173"/>
    </row>
    <row r="1612" spans="1:26" s="8" customFormat="1" x14ac:dyDescent="0.2">
      <c r="A1612" s="7"/>
      <c r="B1612" s="7"/>
      <c r="C1612" s="7"/>
      <c r="D1612" s="54"/>
      <c r="E1612" s="7"/>
      <c r="J1612" s="14"/>
      <c r="W1612" s="19"/>
      <c r="X1612" s="14"/>
      <c r="Z1612" s="173"/>
    </row>
    <row r="1613" spans="1:26" s="8" customFormat="1" x14ac:dyDescent="0.2">
      <c r="A1613" s="7"/>
      <c r="B1613" s="7"/>
      <c r="C1613" s="7"/>
      <c r="D1613" s="54"/>
      <c r="E1613" s="7"/>
      <c r="J1613" s="14"/>
      <c r="W1613" s="19"/>
      <c r="X1613" s="14"/>
      <c r="Z1613" s="173"/>
    </row>
    <row r="1614" spans="1:26" s="8" customFormat="1" x14ac:dyDescent="0.2">
      <c r="A1614" s="7"/>
      <c r="B1614" s="7"/>
      <c r="C1614" s="7"/>
      <c r="D1614" s="54"/>
      <c r="E1614" s="7"/>
      <c r="J1614" s="14"/>
      <c r="W1614" s="19"/>
      <c r="X1614" s="14"/>
      <c r="Z1614" s="173"/>
    </row>
    <row r="1615" spans="1:26" s="8" customFormat="1" x14ac:dyDescent="0.2">
      <c r="A1615" s="7"/>
      <c r="B1615" s="7"/>
      <c r="C1615" s="7"/>
      <c r="D1615" s="54"/>
      <c r="E1615" s="7"/>
      <c r="J1615" s="14"/>
      <c r="W1615" s="19"/>
      <c r="X1615" s="14"/>
      <c r="Z1615" s="173"/>
    </row>
    <row r="1616" spans="1:26" s="8" customFormat="1" x14ac:dyDescent="0.2">
      <c r="A1616" s="7"/>
      <c r="B1616" s="7"/>
      <c r="C1616" s="7"/>
      <c r="D1616" s="54"/>
      <c r="E1616" s="7"/>
      <c r="J1616" s="14"/>
      <c r="W1616" s="19"/>
      <c r="X1616" s="14"/>
      <c r="Z1616" s="173"/>
    </row>
    <row r="1617" spans="1:26" s="8" customFormat="1" x14ac:dyDescent="0.2">
      <c r="A1617" s="7"/>
      <c r="B1617" s="7"/>
      <c r="C1617" s="7"/>
      <c r="D1617" s="54"/>
      <c r="E1617" s="7"/>
      <c r="J1617" s="14"/>
      <c r="W1617" s="19"/>
      <c r="X1617" s="14"/>
      <c r="Z1617" s="173"/>
    </row>
    <row r="1618" spans="1:26" s="8" customFormat="1" x14ac:dyDescent="0.2">
      <c r="A1618" s="7"/>
      <c r="B1618" s="7"/>
      <c r="C1618" s="7"/>
      <c r="D1618" s="54"/>
      <c r="E1618" s="7"/>
      <c r="J1618" s="14"/>
      <c r="W1618" s="19"/>
      <c r="X1618" s="14"/>
      <c r="Z1618" s="173"/>
    </row>
    <row r="1619" spans="1:26" s="8" customFormat="1" x14ac:dyDescent="0.2">
      <c r="A1619" s="7"/>
      <c r="B1619" s="7"/>
      <c r="C1619" s="7"/>
      <c r="D1619" s="54"/>
      <c r="E1619" s="7"/>
      <c r="J1619" s="14"/>
      <c r="W1619" s="19"/>
      <c r="X1619" s="14"/>
      <c r="Z1619" s="173"/>
    </row>
    <row r="1620" spans="1:26" s="8" customFormat="1" x14ac:dyDescent="0.2">
      <c r="A1620" s="7"/>
      <c r="B1620" s="7"/>
      <c r="C1620" s="7"/>
      <c r="D1620" s="54"/>
      <c r="E1620" s="7"/>
      <c r="J1620" s="14"/>
      <c r="W1620" s="19"/>
      <c r="X1620" s="14"/>
      <c r="Z1620" s="173"/>
    </row>
    <row r="1621" spans="1:26" s="8" customFormat="1" x14ac:dyDescent="0.2">
      <c r="A1621" s="7"/>
      <c r="B1621" s="7"/>
      <c r="C1621" s="7"/>
      <c r="D1621" s="54"/>
      <c r="E1621" s="7"/>
      <c r="J1621" s="14"/>
      <c r="W1621" s="19"/>
      <c r="X1621" s="14"/>
      <c r="Z1621" s="173"/>
    </row>
    <row r="1622" spans="1:26" s="8" customFormat="1" x14ac:dyDescent="0.2">
      <c r="A1622" s="7"/>
      <c r="B1622" s="7"/>
      <c r="C1622" s="7"/>
      <c r="D1622" s="54"/>
      <c r="E1622" s="7"/>
      <c r="J1622" s="14"/>
      <c r="W1622" s="19"/>
      <c r="X1622" s="14"/>
      <c r="Z1622" s="173"/>
    </row>
    <row r="1623" spans="1:26" s="8" customFormat="1" x14ac:dyDescent="0.2">
      <c r="A1623" s="7"/>
      <c r="B1623" s="7"/>
      <c r="C1623" s="7"/>
      <c r="D1623" s="54"/>
      <c r="E1623" s="7"/>
      <c r="J1623" s="14"/>
      <c r="W1623" s="19"/>
      <c r="X1623" s="14"/>
      <c r="Z1623" s="173"/>
    </row>
    <row r="1624" spans="1:26" s="8" customFormat="1" x14ac:dyDescent="0.2">
      <c r="A1624" s="7"/>
      <c r="B1624" s="7"/>
      <c r="C1624" s="7"/>
      <c r="D1624" s="54"/>
      <c r="E1624" s="7"/>
      <c r="J1624" s="14"/>
      <c r="W1624" s="19"/>
      <c r="X1624" s="14"/>
      <c r="Z1624" s="173"/>
    </row>
    <row r="1625" spans="1:26" s="8" customFormat="1" x14ac:dyDescent="0.2">
      <c r="A1625" s="7"/>
      <c r="B1625" s="7"/>
      <c r="C1625" s="7"/>
      <c r="D1625" s="54"/>
      <c r="E1625" s="7"/>
      <c r="J1625" s="14"/>
      <c r="W1625" s="19"/>
      <c r="X1625" s="14"/>
      <c r="Z1625" s="173"/>
    </row>
    <row r="1626" spans="1:26" s="8" customFormat="1" x14ac:dyDescent="0.2">
      <c r="A1626" s="7"/>
      <c r="B1626" s="7"/>
      <c r="C1626" s="7"/>
      <c r="D1626" s="54"/>
      <c r="E1626" s="7"/>
      <c r="J1626" s="14"/>
      <c r="W1626" s="19"/>
      <c r="X1626" s="14"/>
      <c r="Z1626" s="173"/>
    </row>
    <row r="1627" spans="1:26" s="8" customFormat="1" x14ac:dyDescent="0.2">
      <c r="A1627" s="7"/>
      <c r="B1627" s="7"/>
      <c r="C1627" s="7"/>
      <c r="D1627" s="54"/>
      <c r="E1627" s="7"/>
      <c r="J1627" s="14"/>
      <c r="W1627" s="19"/>
      <c r="X1627" s="14"/>
      <c r="Z1627" s="173"/>
    </row>
    <row r="1628" spans="1:26" s="8" customFormat="1" x14ac:dyDescent="0.2">
      <c r="A1628" s="7"/>
      <c r="B1628" s="7"/>
      <c r="C1628" s="7"/>
      <c r="D1628" s="54"/>
      <c r="E1628" s="7"/>
      <c r="J1628" s="14"/>
      <c r="W1628" s="19"/>
      <c r="X1628" s="14"/>
      <c r="Z1628" s="173"/>
    </row>
    <row r="1629" spans="1:26" s="8" customFormat="1" x14ac:dyDescent="0.2">
      <c r="A1629" s="7"/>
      <c r="B1629" s="7"/>
      <c r="C1629" s="7"/>
      <c r="D1629" s="54"/>
      <c r="E1629" s="7"/>
      <c r="J1629" s="14"/>
      <c r="W1629" s="19"/>
      <c r="X1629" s="14"/>
      <c r="Z1629" s="173"/>
    </row>
    <row r="1630" spans="1:26" s="8" customFormat="1" x14ac:dyDescent="0.2">
      <c r="A1630" s="7"/>
      <c r="B1630" s="7"/>
      <c r="C1630" s="7"/>
      <c r="D1630" s="54"/>
      <c r="E1630" s="7"/>
      <c r="J1630" s="14"/>
      <c r="W1630" s="19"/>
      <c r="X1630" s="14"/>
      <c r="Z1630" s="173"/>
    </row>
    <row r="1631" spans="1:26" s="8" customFormat="1" x14ac:dyDescent="0.2">
      <c r="A1631" s="7"/>
      <c r="B1631" s="7"/>
      <c r="C1631" s="7"/>
      <c r="D1631" s="54"/>
      <c r="E1631" s="7"/>
      <c r="J1631" s="14"/>
      <c r="W1631" s="19"/>
      <c r="X1631" s="14"/>
      <c r="Z1631" s="173"/>
    </row>
    <row r="1632" spans="1:26" s="8" customFormat="1" x14ac:dyDescent="0.2">
      <c r="A1632" s="7"/>
      <c r="B1632" s="7"/>
      <c r="C1632" s="7"/>
      <c r="D1632" s="54"/>
      <c r="E1632" s="7"/>
      <c r="J1632" s="14"/>
      <c r="W1632" s="19"/>
      <c r="X1632" s="14"/>
      <c r="Z1632" s="173"/>
    </row>
    <row r="1633" spans="1:26" s="8" customFormat="1" x14ac:dyDescent="0.2">
      <c r="A1633" s="7"/>
      <c r="B1633" s="7"/>
      <c r="C1633" s="7"/>
      <c r="D1633" s="54"/>
      <c r="E1633" s="7"/>
      <c r="J1633" s="14"/>
      <c r="W1633" s="19"/>
      <c r="X1633" s="14"/>
      <c r="Z1633" s="173"/>
    </row>
    <row r="1634" spans="1:26" s="8" customFormat="1" x14ac:dyDescent="0.2">
      <c r="A1634" s="7"/>
      <c r="B1634" s="7"/>
      <c r="C1634" s="7"/>
      <c r="D1634" s="54"/>
      <c r="E1634" s="7"/>
      <c r="J1634" s="14"/>
      <c r="W1634" s="19"/>
      <c r="X1634" s="14"/>
      <c r="Z1634" s="173"/>
    </row>
    <row r="1635" spans="1:26" s="8" customFormat="1" x14ac:dyDescent="0.2">
      <c r="A1635" s="7"/>
      <c r="B1635" s="7"/>
      <c r="C1635" s="7"/>
      <c r="D1635" s="54"/>
      <c r="E1635" s="7"/>
      <c r="J1635" s="14"/>
      <c r="W1635" s="19"/>
      <c r="X1635" s="14"/>
      <c r="Z1635" s="173"/>
    </row>
    <row r="1636" spans="1:26" s="8" customFormat="1" x14ac:dyDescent="0.2">
      <c r="A1636" s="7"/>
      <c r="B1636" s="7"/>
      <c r="C1636" s="7"/>
      <c r="D1636" s="54"/>
      <c r="E1636" s="7"/>
      <c r="J1636" s="14"/>
      <c r="W1636" s="19"/>
      <c r="X1636" s="14"/>
      <c r="Z1636" s="173"/>
    </row>
    <row r="1637" spans="1:26" s="8" customFormat="1" x14ac:dyDescent="0.2">
      <c r="A1637" s="7"/>
      <c r="B1637" s="7"/>
      <c r="C1637" s="7"/>
      <c r="D1637" s="54"/>
      <c r="E1637" s="7"/>
      <c r="J1637" s="14"/>
      <c r="W1637" s="19"/>
      <c r="X1637" s="14"/>
      <c r="Z1637" s="173"/>
    </row>
    <row r="1638" spans="1:26" s="8" customFormat="1" x14ac:dyDescent="0.2">
      <c r="A1638" s="7"/>
      <c r="B1638" s="7"/>
      <c r="C1638" s="7"/>
      <c r="D1638" s="54"/>
      <c r="E1638" s="7"/>
      <c r="J1638" s="14"/>
      <c r="W1638" s="19"/>
      <c r="X1638" s="14"/>
      <c r="Z1638" s="173"/>
    </row>
    <row r="1639" spans="1:26" s="8" customFormat="1" x14ac:dyDescent="0.2">
      <c r="A1639" s="7"/>
      <c r="B1639" s="7"/>
      <c r="C1639" s="7"/>
      <c r="D1639" s="54"/>
      <c r="E1639" s="7"/>
      <c r="J1639" s="14"/>
      <c r="W1639" s="19"/>
      <c r="X1639" s="14"/>
      <c r="Z1639" s="173"/>
    </row>
    <row r="1640" spans="1:26" s="8" customFormat="1" x14ac:dyDescent="0.2">
      <c r="A1640" s="7"/>
      <c r="B1640" s="7"/>
      <c r="C1640" s="7"/>
      <c r="D1640" s="54"/>
      <c r="E1640" s="7"/>
      <c r="J1640" s="14"/>
      <c r="W1640" s="19"/>
      <c r="X1640" s="14"/>
      <c r="Z1640" s="173"/>
    </row>
    <row r="1641" spans="1:26" s="8" customFormat="1" x14ac:dyDescent="0.2">
      <c r="A1641" s="7"/>
      <c r="B1641" s="7"/>
      <c r="C1641" s="7"/>
      <c r="D1641" s="54"/>
      <c r="E1641" s="7"/>
      <c r="J1641" s="14"/>
      <c r="W1641" s="19"/>
      <c r="X1641" s="14"/>
      <c r="Z1641" s="173"/>
    </row>
    <row r="1642" spans="1:26" s="8" customFormat="1" x14ac:dyDescent="0.2">
      <c r="A1642" s="7"/>
      <c r="B1642" s="7"/>
      <c r="C1642" s="7"/>
      <c r="D1642" s="54"/>
      <c r="E1642" s="7"/>
      <c r="J1642" s="14"/>
      <c r="W1642" s="19"/>
      <c r="X1642" s="14"/>
      <c r="Z1642" s="173"/>
    </row>
    <row r="1643" spans="1:26" s="8" customFormat="1" x14ac:dyDescent="0.2">
      <c r="A1643" s="7"/>
      <c r="B1643" s="7"/>
      <c r="C1643" s="7"/>
      <c r="D1643" s="54"/>
      <c r="E1643" s="7"/>
      <c r="J1643" s="14"/>
      <c r="W1643" s="19"/>
      <c r="X1643" s="14"/>
      <c r="Z1643" s="173"/>
    </row>
    <row r="1644" spans="1:26" s="8" customFormat="1" x14ac:dyDescent="0.2">
      <c r="A1644" s="7"/>
      <c r="B1644" s="7"/>
      <c r="C1644" s="7"/>
      <c r="D1644" s="54"/>
      <c r="E1644" s="7"/>
      <c r="J1644" s="14"/>
      <c r="W1644" s="19"/>
      <c r="X1644" s="14"/>
      <c r="Z1644" s="173"/>
    </row>
    <row r="1645" spans="1:26" s="8" customFormat="1" x14ac:dyDescent="0.2">
      <c r="A1645" s="7"/>
      <c r="B1645" s="7"/>
      <c r="C1645" s="7"/>
      <c r="D1645" s="54"/>
      <c r="E1645" s="7"/>
      <c r="J1645" s="14"/>
      <c r="W1645" s="19"/>
      <c r="X1645" s="14"/>
      <c r="Z1645" s="173"/>
    </row>
    <row r="1646" spans="1:26" s="8" customFormat="1" x14ac:dyDescent="0.2">
      <c r="A1646" s="7"/>
      <c r="B1646" s="7"/>
      <c r="C1646" s="7"/>
      <c r="D1646" s="54"/>
      <c r="E1646" s="7"/>
      <c r="J1646" s="14"/>
      <c r="W1646" s="19"/>
      <c r="X1646" s="14"/>
      <c r="Z1646" s="173"/>
    </row>
    <row r="1647" spans="1:26" s="8" customFormat="1" x14ac:dyDescent="0.2">
      <c r="A1647" s="7"/>
      <c r="B1647" s="7"/>
      <c r="C1647" s="7"/>
      <c r="D1647" s="54"/>
      <c r="E1647" s="7"/>
      <c r="J1647" s="14"/>
      <c r="W1647" s="19"/>
      <c r="X1647" s="14"/>
      <c r="Z1647" s="173"/>
    </row>
    <row r="1648" spans="1:26" s="8" customFormat="1" x14ac:dyDescent="0.2">
      <c r="A1648" s="7"/>
      <c r="B1648" s="7"/>
      <c r="C1648" s="7"/>
      <c r="D1648" s="54"/>
      <c r="E1648" s="7"/>
      <c r="J1648" s="14"/>
      <c r="W1648" s="19"/>
      <c r="X1648" s="14"/>
      <c r="Z1648" s="173"/>
    </row>
    <row r="1649" spans="1:26" s="8" customFormat="1" x14ac:dyDescent="0.2">
      <c r="A1649" s="7"/>
      <c r="B1649" s="7"/>
      <c r="C1649" s="7"/>
      <c r="D1649" s="54"/>
      <c r="E1649" s="7"/>
      <c r="J1649" s="14"/>
      <c r="W1649" s="19"/>
      <c r="X1649" s="14"/>
      <c r="Z1649" s="173"/>
    </row>
    <row r="1650" spans="1:26" s="8" customFormat="1" x14ac:dyDescent="0.2">
      <c r="A1650" s="7"/>
      <c r="B1650" s="7"/>
      <c r="C1650" s="7"/>
      <c r="D1650" s="54"/>
      <c r="E1650" s="7"/>
      <c r="J1650" s="14"/>
      <c r="W1650" s="19"/>
      <c r="X1650" s="14"/>
      <c r="Z1650" s="173"/>
    </row>
    <row r="1651" spans="1:26" s="8" customFormat="1" x14ac:dyDescent="0.2">
      <c r="A1651" s="7"/>
      <c r="B1651" s="7"/>
      <c r="C1651" s="7"/>
      <c r="D1651" s="54"/>
      <c r="E1651" s="7"/>
      <c r="J1651" s="14"/>
      <c r="W1651" s="19"/>
      <c r="X1651" s="14"/>
      <c r="Z1651" s="173"/>
    </row>
    <row r="1652" spans="1:26" s="8" customFormat="1" x14ac:dyDescent="0.2">
      <c r="A1652" s="7"/>
      <c r="B1652" s="7"/>
      <c r="C1652" s="7"/>
      <c r="D1652" s="54"/>
      <c r="E1652" s="7"/>
      <c r="J1652" s="14"/>
      <c r="W1652" s="19"/>
      <c r="X1652" s="14"/>
      <c r="Z1652" s="173"/>
    </row>
    <row r="1653" spans="1:26" s="8" customFormat="1" x14ac:dyDescent="0.2">
      <c r="A1653" s="7"/>
      <c r="B1653" s="7"/>
      <c r="C1653" s="7"/>
      <c r="D1653" s="54"/>
      <c r="E1653" s="7"/>
      <c r="J1653" s="14"/>
      <c r="W1653" s="19"/>
      <c r="X1653" s="14"/>
      <c r="Z1653" s="173"/>
    </row>
    <row r="1654" spans="1:26" s="8" customFormat="1" x14ac:dyDescent="0.2">
      <c r="A1654" s="7"/>
      <c r="B1654" s="7"/>
      <c r="C1654" s="7"/>
      <c r="D1654" s="54"/>
      <c r="E1654" s="7"/>
      <c r="J1654" s="14"/>
      <c r="W1654" s="19"/>
      <c r="X1654" s="14"/>
      <c r="Z1654" s="173"/>
    </row>
    <row r="1655" spans="1:26" s="8" customFormat="1" x14ac:dyDescent="0.2">
      <c r="A1655" s="7"/>
      <c r="B1655" s="7"/>
      <c r="C1655" s="7"/>
      <c r="D1655" s="54"/>
      <c r="E1655" s="7"/>
      <c r="J1655" s="14"/>
      <c r="W1655" s="19"/>
      <c r="X1655" s="14"/>
      <c r="Z1655" s="173"/>
    </row>
    <row r="1656" spans="1:26" s="8" customFormat="1" x14ac:dyDescent="0.2">
      <c r="A1656" s="7"/>
      <c r="B1656" s="7"/>
      <c r="C1656" s="7"/>
      <c r="D1656" s="54"/>
      <c r="E1656" s="7"/>
      <c r="J1656" s="14"/>
      <c r="W1656" s="19"/>
      <c r="X1656" s="14"/>
      <c r="Z1656" s="173"/>
    </row>
    <row r="1657" spans="1:26" s="8" customFormat="1" x14ac:dyDescent="0.2">
      <c r="A1657" s="7"/>
      <c r="B1657" s="7"/>
      <c r="C1657" s="7"/>
      <c r="D1657" s="54"/>
      <c r="E1657" s="7"/>
      <c r="J1657" s="14"/>
      <c r="W1657" s="19"/>
      <c r="X1657" s="14"/>
      <c r="Z1657" s="173"/>
    </row>
    <row r="1658" spans="1:26" s="8" customFormat="1" x14ac:dyDescent="0.2">
      <c r="A1658" s="7"/>
      <c r="B1658" s="7"/>
      <c r="C1658" s="7"/>
      <c r="D1658" s="54"/>
      <c r="E1658" s="7"/>
      <c r="J1658" s="14"/>
      <c r="W1658" s="19"/>
      <c r="X1658" s="14"/>
      <c r="Z1658" s="173"/>
    </row>
    <row r="1659" spans="1:26" s="8" customFormat="1" x14ac:dyDescent="0.2">
      <c r="A1659" s="7"/>
      <c r="B1659" s="7"/>
      <c r="C1659" s="7"/>
      <c r="D1659" s="54"/>
      <c r="E1659" s="7"/>
      <c r="J1659" s="14"/>
      <c r="W1659" s="19"/>
      <c r="X1659" s="14"/>
      <c r="Z1659" s="173"/>
    </row>
    <row r="1660" spans="1:26" s="8" customFormat="1" x14ac:dyDescent="0.2">
      <c r="A1660" s="7"/>
      <c r="B1660" s="7"/>
      <c r="C1660" s="7"/>
      <c r="D1660" s="54"/>
      <c r="E1660" s="7"/>
      <c r="J1660" s="14"/>
      <c r="W1660" s="19"/>
      <c r="X1660" s="14"/>
      <c r="Z1660" s="173"/>
    </row>
    <row r="1661" spans="1:26" s="8" customFormat="1" x14ac:dyDescent="0.2">
      <c r="A1661" s="7"/>
      <c r="B1661" s="7"/>
      <c r="C1661" s="7"/>
      <c r="D1661" s="54"/>
      <c r="E1661" s="7"/>
      <c r="J1661" s="14"/>
      <c r="W1661" s="19"/>
      <c r="X1661" s="14"/>
      <c r="Z1661" s="173"/>
    </row>
    <row r="1662" spans="1:26" s="8" customFormat="1" x14ac:dyDescent="0.2">
      <c r="A1662" s="7"/>
      <c r="B1662" s="7"/>
      <c r="C1662" s="7"/>
      <c r="D1662" s="54"/>
      <c r="E1662" s="7"/>
      <c r="J1662" s="14"/>
      <c r="W1662" s="19"/>
      <c r="X1662" s="14"/>
      <c r="Z1662" s="173"/>
    </row>
    <row r="1663" spans="1:26" s="8" customFormat="1" x14ac:dyDescent="0.2">
      <c r="A1663" s="7"/>
      <c r="B1663" s="7"/>
      <c r="C1663" s="7"/>
      <c r="D1663" s="54"/>
      <c r="E1663" s="7"/>
      <c r="J1663" s="14"/>
      <c r="W1663" s="19"/>
      <c r="X1663" s="14"/>
      <c r="Z1663" s="173"/>
    </row>
    <row r="1664" spans="1:26" s="8" customFormat="1" x14ac:dyDescent="0.2">
      <c r="A1664" s="7"/>
      <c r="B1664" s="7"/>
      <c r="C1664" s="7"/>
      <c r="D1664" s="54"/>
      <c r="E1664" s="7"/>
      <c r="J1664" s="14"/>
      <c r="W1664" s="19"/>
      <c r="X1664" s="14"/>
      <c r="Z1664" s="173"/>
    </row>
    <row r="1665" spans="1:26" s="8" customFormat="1" x14ac:dyDescent="0.2">
      <c r="A1665" s="7"/>
      <c r="B1665" s="7"/>
      <c r="C1665" s="7"/>
      <c r="D1665" s="54"/>
      <c r="E1665" s="7"/>
      <c r="J1665" s="14"/>
      <c r="W1665" s="19"/>
      <c r="X1665" s="14"/>
      <c r="Z1665" s="173"/>
    </row>
    <row r="1666" spans="1:26" s="8" customFormat="1" x14ac:dyDescent="0.2">
      <c r="A1666" s="7"/>
      <c r="B1666" s="7"/>
      <c r="C1666" s="7"/>
      <c r="D1666" s="54"/>
      <c r="E1666" s="7"/>
      <c r="J1666" s="14"/>
      <c r="W1666" s="19"/>
      <c r="X1666" s="14"/>
      <c r="Z1666" s="173"/>
    </row>
    <row r="1667" spans="1:26" s="8" customFormat="1" x14ac:dyDescent="0.2">
      <c r="A1667" s="7"/>
      <c r="B1667" s="7"/>
      <c r="C1667" s="7"/>
      <c r="D1667" s="54"/>
      <c r="E1667" s="7"/>
      <c r="J1667" s="14"/>
      <c r="W1667" s="19"/>
      <c r="X1667" s="14"/>
      <c r="Z1667" s="173"/>
    </row>
    <row r="1668" spans="1:26" s="8" customFormat="1" x14ac:dyDescent="0.2">
      <c r="A1668" s="7"/>
      <c r="B1668" s="7"/>
      <c r="C1668" s="7"/>
      <c r="D1668" s="54"/>
      <c r="E1668" s="7"/>
      <c r="J1668" s="14"/>
      <c r="W1668" s="19"/>
      <c r="X1668" s="14"/>
      <c r="Z1668" s="173"/>
    </row>
    <row r="1669" spans="1:26" s="8" customFormat="1" x14ac:dyDescent="0.2">
      <c r="A1669" s="7"/>
      <c r="B1669" s="7"/>
      <c r="C1669" s="7"/>
      <c r="D1669" s="54"/>
      <c r="E1669" s="7"/>
      <c r="J1669" s="14"/>
      <c r="W1669" s="19"/>
      <c r="X1669" s="14"/>
      <c r="Z1669" s="173"/>
    </row>
    <row r="1670" spans="1:26" s="8" customFormat="1" x14ac:dyDescent="0.2">
      <c r="A1670" s="7"/>
      <c r="B1670" s="7"/>
      <c r="C1670" s="7"/>
      <c r="D1670" s="54"/>
      <c r="E1670" s="7"/>
      <c r="J1670" s="14"/>
      <c r="W1670" s="19"/>
      <c r="X1670" s="14"/>
      <c r="Z1670" s="173"/>
    </row>
    <row r="1671" spans="1:26" s="8" customFormat="1" x14ac:dyDescent="0.2">
      <c r="A1671" s="7"/>
      <c r="B1671" s="7"/>
      <c r="C1671" s="7"/>
      <c r="D1671" s="54"/>
      <c r="E1671" s="7"/>
      <c r="J1671" s="14"/>
      <c r="W1671" s="19"/>
      <c r="X1671" s="14"/>
      <c r="Z1671" s="173"/>
    </row>
    <row r="1672" spans="1:26" s="8" customFormat="1" x14ac:dyDescent="0.2">
      <c r="A1672" s="7"/>
      <c r="B1672" s="7"/>
      <c r="C1672" s="7"/>
      <c r="D1672" s="54"/>
      <c r="E1672" s="7"/>
      <c r="J1672" s="14"/>
      <c r="W1672" s="19"/>
      <c r="X1672" s="14"/>
      <c r="Z1672" s="173"/>
    </row>
    <row r="1673" spans="1:26" s="8" customFormat="1" x14ac:dyDescent="0.2">
      <c r="A1673" s="7"/>
      <c r="B1673" s="7"/>
      <c r="C1673" s="7"/>
      <c r="D1673" s="54"/>
      <c r="E1673" s="7"/>
      <c r="J1673" s="14"/>
      <c r="W1673" s="19"/>
      <c r="X1673" s="14"/>
      <c r="Z1673" s="173"/>
    </row>
    <row r="1674" spans="1:26" s="8" customFormat="1" x14ac:dyDescent="0.2">
      <c r="A1674" s="7"/>
      <c r="B1674" s="7"/>
      <c r="C1674" s="7"/>
      <c r="D1674" s="54"/>
      <c r="E1674" s="7"/>
      <c r="J1674" s="14"/>
      <c r="W1674" s="19"/>
      <c r="X1674" s="14"/>
      <c r="Z1674" s="173"/>
    </row>
    <row r="1675" spans="1:26" s="8" customFormat="1" x14ac:dyDescent="0.2">
      <c r="A1675" s="7"/>
      <c r="B1675" s="7"/>
      <c r="C1675" s="7"/>
      <c r="D1675" s="54"/>
      <c r="E1675" s="7"/>
      <c r="J1675" s="14"/>
      <c r="W1675" s="19"/>
      <c r="X1675" s="14"/>
      <c r="Z1675" s="173"/>
    </row>
    <row r="1676" spans="1:26" s="8" customFormat="1" x14ac:dyDescent="0.2">
      <c r="A1676" s="7"/>
      <c r="B1676" s="7"/>
      <c r="C1676" s="7"/>
      <c r="D1676" s="54"/>
      <c r="E1676" s="7"/>
      <c r="J1676" s="14"/>
      <c r="W1676" s="19"/>
      <c r="X1676" s="14"/>
      <c r="Z1676" s="173"/>
    </row>
    <row r="1677" spans="1:26" s="8" customFormat="1" x14ac:dyDescent="0.2">
      <c r="A1677" s="7"/>
      <c r="B1677" s="7"/>
      <c r="C1677" s="7"/>
      <c r="D1677" s="54"/>
      <c r="E1677" s="7"/>
      <c r="J1677" s="14"/>
      <c r="W1677" s="19"/>
      <c r="X1677" s="14"/>
      <c r="Z1677" s="173"/>
    </row>
    <row r="1678" spans="1:26" s="8" customFormat="1" x14ac:dyDescent="0.2">
      <c r="A1678" s="7"/>
      <c r="B1678" s="7"/>
      <c r="C1678" s="7"/>
      <c r="D1678" s="54"/>
      <c r="E1678" s="7"/>
      <c r="J1678" s="14"/>
      <c r="W1678" s="19"/>
      <c r="X1678" s="14"/>
      <c r="Z1678" s="173"/>
    </row>
    <row r="1679" spans="1:26" s="8" customFormat="1" x14ac:dyDescent="0.2">
      <c r="A1679" s="7"/>
      <c r="B1679" s="7"/>
      <c r="C1679" s="7"/>
      <c r="D1679" s="54"/>
      <c r="E1679" s="7"/>
      <c r="J1679" s="14"/>
      <c r="W1679" s="19"/>
      <c r="X1679" s="14"/>
      <c r="Z1679" s="173"/>
    </row>
    <row r="1680" spans="1:26" s="8" customFormat="1" x14ac:dyDescent="0.2">
      <c r="A1680" s="7"/>
      <c r="B1680" s="7"/>
      <c r="C1680" s="7"/>
      <c r="D1680" s="54"/>
      <c r="E1680" s="7"/>
      <c r="J1680" s="14"/>
      <c r="W1680" s="19"/>
      <c r="X1680" s="14"/>
      <c r="Z1680" s="173"/>
    </row>
    <row r="1681" spans="1:26" s="8" customFormat="1" x14ac:dyDescent="0.2">
      <c r="A1681" s="7"/>
      <c r="B1681" s="7"/>
      <c r="C1681" s="7"/>
      <c r="D1681" s="54"/>
      <c r="E1681" s="7"/>
      <c r="J1681" s="14"/>
      <c r="W1681" s="19"/>
      <c r="X1681" s="14"/>
      <c r="Z1681" s="173"/>
    </row>
    <row r="1682" spans="1:26" s="8" customFormat="1" x14ac:dyDescent="0.2">
      <c r="A1682" s="7"/>
      <c r="B1682" s="7"/>
      <c r="C1682" s="7"/>
      <c r="D1682" s="54"/>
      <c r="E1682" s="7"/>
      <c r="J1682" s="14"/>
      <c r="W1682" s="19"/>
      <c r="X1682" s="14"/>
      <c r="Z1682" s="173"/>
    </row>
    <row r="1683" spans="1:26" s="8" customFormat="1" x14ac:dyDescent="0.2">
      <c r="A1683" s="7"/>
      <c r="B1683" s="7"/>
      <c r="C1683" s="7"/>
      <c r="D1683" s="54"/>
      <c r="E1683" s="7"/>
      <c r="J1683" s="14"/>
      <c r="W1683" s="19"/>
      <c r="X1683" s="14"/>
      <c r="Z1683" s="173"/>
    </row>
    <row r="1684" spans="1:26" s="8" customFormat="1" x14ac:dyDescent="0.2">
      <c r="A1684" s="7"/>
      <c r="B1684" s="7"/>
      <c r="C1684" s="7"/>
      <c r="D1684" s="54"/>
      <c r="E1684" s="7"/>
      <c r="J1684" s="14"/>
      <c r="W1684" s="19"/>
      <c r="X1684" s="14"/>
      <c r="Z1684" s="173"/>
    </row>
    <row r="1685" spans="1:26" s="8" customFormat="1" x14ac:dyDescent="0.2">
      <c r="A1685" s="7"/>
      <c r="B1685" s="7"/>
      <c r="C1685" s="7"/>
      <c r="D1685" s="54"/>
      <c r="E1685" s="7"/>
      <c r="J1685" s="14"/>
      <c r="W1685" s="19"/>
      <c r="X1685" s="14"/>
      <c r="Z1685" s="173"/>
    </row>
    <row r="1686" spans="1:26" s="8" customFormat="1" x14ac:dyDescent="0.2">
      <c r="A1686" s="7"/>
      <c r="B1686" s="7"/>
      <c r="C1686" s="7"/>
      <c r="D1686" s="54"/>
      <c r="E1686" s="7"/>
      <c r="J1686" s="14"/>
      <c r="W1686" s="19"/>
      <c r="X1686" s="14"/>
      <c r="Z1686" s="173"/>
    </row>
    <row r="1687" spans="1:26" s="8" customFormat="1" x14ac:dyDescent="0.2">
      <c r="A1687" s="7"/>
      <c r="B1687" s="7"/>
      <c r="C1687" s="7"/>
      <c r="D1687" s="54"/>
      <c r="E1687" s="7"/>
      <c r="J1687" s="14"/>
      <c r="W1687" s="19"/>
      <c r="X1687" s="14"/>
      <c r="Z1687" s="173"/>
    </row>
    <row r="1688" spans="1:26" s="8" customFormat="1" x14ac:dyDescent="0.2">
      <c r="A1688" s="7"/>
      <c r="B1688" s="7"/>
      <c r="C1688" s="7"/>
      <c r="D1688" s="54"/>
      <c r="E1688" s="7"/>
      <c r="J1688" s="14"/>
      <c r="W1688" s="19"/>
      <c r="X1688" s="14"/>
      <c r="Z1688" s="173"/>
    </row>
    <row r="1689" spans="1:26" s="8" customFormat="1" x14ac:dyDescent="0.2">
      <c r="A1689" s="7"/>
      <c r="B1689" s="7"/>
      <c r="C1689" s="7"/>
      <c r="D1689" s="54"/>
      <c r="E1689" s="7"/>
      <c r="J1689" s="14"/>
      <c r="W1689" s="19"/>
      <c r="X1689" s="14"/>
      <c r="Z1689" s="173"/>
    </row>
    <row r="1690" spans="1:26" s="8" customFormat="1" x14ac:dyDescent="0.2">
      <c r="A1690" s="7"/>
      <c r="B1690" s="7"/>
      <c r="C1690" s="7"/>
      <c r="D1690" s="54"/>
      <c r="E1690" s="7"/>
      <c r="J1690" s="14"/>
      <c r="W1690" s="19"/>
      <c r="X1690" s="14"/>
      <c r="Z1690" s="173"/>
    </row>
    <row r="1691" spans="1:26" s="8" customFormat="1" x14ac:dyDescent="0.2">
      <c r="A1691" s="7"/>
      <c r="B1691" s="7"/>
      <c r="C1691" s="7"/>
      <c r="D1691" s="54"/>
      <c r="E1691" s="7"/>
      <c r="J1691" s="14"/>
      <c r="W1691" s="19"/>
      <c r="X1691" s="14"/>
      <c r="Z1691" s="173"/>
    </row>
    <row r="1692" spans="1:26" s="8" customFormat="1" x14ac:dyDescent="0.2">
      <c r="A1692" s="7"/>
      <c r="B1692" s="7"/>
      <c r="C1692" s="7"/>
      <c r="D1692" s="54"/>
      <c r="E1692" s="7"/>
      <c r="J1692" s="14"/>
      <c r="W1692" s="19"/>
      <c r="X1692" s="14"/>
      <c r="Z1692" s="173"/>
    </row>
    <row r="1693" spans="1:26" s="8" customFormat="1" x14ac:dyDescent="0.2">
      <c r="A1693" s="7"/>
      <c r="B1693" s="7"/>
      <c r="C1693" s="7"/>
      <c r="D1693" s="54"/>
      <c r="E1693" s="7"/>
      <c r="J1693" s="14"/>
      <c r="W1693" s="19"/>
      <c r="X1693" s="14"/>
      <c r="Z1693" s="173"/>
    </row>
    <row r="1694" spans="1:26" s="8" customFormat="1" x14ac:dyDescent="0.2">
      <c r="A1694" s="7"/>
      <c r="B1694" s="7"/>
      <c r="C1694" s="7"/>
      <c r="D1694" s="54"/>
      <c r="E1694" s="7"/>
      <c r="J1694" s="14"/>
      <c r="W1694" s="19"/>
      <c r="X1694" s="14"/>
      <c r="Z1694" s="173"/>
    </row>
    <row r="1695" spans="1:26" s="8" customFormat="1" x14ac:dyDescent="0.2">
      <c r="A1695" s="7"/>
      <c r="B1695" s="7"/>
      <c r="C1695" s="7"/>
      <c r="D1695" s="54"/>
      <c r="E1695" s="7"/>
      <c r="J1695" s="14"/>
      <c r="W1695" s="19"/>
      <c r="X1695" s="14"/>
      <c r="Z1695" s="173"/>
    </row>
    <row r="1696" spans="1:26" s="8" customFormat="1" x14ac:dyDescent="0.2">
      <c r="A1696" s="7"/>
      <c r="B1696" s="7"/>
      <c r="C1696" s="7"/>
      <c r="D1696" s="54"/>
      <c r="E1696" s="7"/>
      <c r="J1696" s="14"/>
      <c r="W1696" s="19"/>
      <c r="X1696" s="14"/>
      <c r="Z1696" s="173"/>
    </row>
    <row r="1697" spans="1:26" s="8" customFormat="1" x14ac:dyDescent="0.2">
      <c r="A1697" s="7"/>
      <c r="B1697" s="7"/>
      <c r="C1697" s="7"/>
      <c r="D1697" s="54"/>
      <c r="E1697" s="7"/>
      <c r="J1697" s="14"/>
      <c r="W1697" s="19"/>
      <c r="X1697" s="14"/>
      <c r="Z1697" s="173"/>
    </row>
    <row r="1698" spans="1:26" s="8" customFormat="1" x14ac:dyDescent="0.2">
      <c r="A1698" s="7"/>
      <c r="B1698" s="7"/>
      <c r="C1698" s="7"/>
      <c r="D1698" s="54"/>
      <c r="E1698" s="7"/>
      <c r="J1698" s="14"/>
      <c r="W1698" s="19"/>
      <c r="X1698" s="14"/>
      <c r="Z1698" s="173"/>
    </row>
    <row r="1699" spans="1:26" s="8" customFormat="1" x14ac:dyDescent="0.2">
      <c r="A1699" s="7"/>
      <c r="B1699" s="7"/>
      <c r="C1699" s="7"/>
      <c r="D1699" s="54"/>
      <c r="E1699" s="7"/>
      <c r="J1699" s="14"/>
      <c r="W1699" s="19"/>
      <c r="X1699" s="14"/>
      <c r="Z1699" s="173"/>
    </row>
    <row r="1700" spans="1:26" s="8" customFormat="1" x14ac:dyDescent="0.2">
      <c r="A1700" s="7"/>
      <c r="B1700" s="7"/>
      <c r="C1700" s="7"/>
      <c r="D1700" s="54"/>
      <c r="E1700" s="7"/>
      <c r="J1700" s="14"/>
      <c r="W1700" s="19"/>
      <c r="X1700" s="14"/>
      <c r="Z1700" s="173"/>
    </row>
    <row r="1701" spans="1:26" s="8" customFormat="1" x14ac:dyDescent="0.2">
      <c r="A1701" s="7"/>
      <c r="B1701" s="7"/>
      <c r="C1701" s="7"/>
      <c r="D1701" s="54"/>
      <c r="E1701" s="7"/>
      <c r="J1701" s="14"/>
      <c r="W1701" s="19"/>
      <c r="X1701" s="14"/>
      <c r="Z1701" s="173"/>
    </row>
    <row r="1702" spans="1:26" s="8" customFormat="1" x14ac:dyDescent="0.2">
      <c r="A1702" s="7"/>
      <c r="B1702" s="7"/>
      <c r="C1702" s="7"/>
      <c r="D1702" s="54"/>
      <c r="E1702" s="7"/>
      <c r="J1702" s="14"/>
      <c r="W1702" s="19"/>
      <c r="X1702" s="14"/>
      <c r="Z1702" s="173"/>
    </row>
    <row r="1703" spans="1:26" s="8" customFormat="1" x14ac:dyDescent="0.2">
      <c r="A1703" s="7"/>
      <c r="B1703" s="7"/>
      <c r="C1703" s="7"/>
      <c r="D1703" s="54"/>
      <c r="E1703" s="7"/>
      <c r="J1703" s="14"/>
      <c r="W1703" s="19"/>
      <c r="X1703" s="14"/>
      <c r="Z1703" s="173"/>
    </row>
    <row r="1704" spans="1:26" s="8" customFormat="1" x14ac:dyDescent="0.2">
      <c r="A1704" s="7"/>
      <c r="B1704" s="7"/>
      <c r="C1704" s="7"/>
      <c r="D1704" s="54"/>
      <c r="E1704" s="7"/>
      <c r="J1704" s="14"/>
      <c r="W1704" s="19"/>
      <c r="X1704" s="14"/>
      <c r="Z1704" s="173"/>
    </row>
    <row r="1705" spans="1:26" s="8" customFormat="1" x14ac:dyDescent="0.2">
      <c r="A1705" s="7"/>
      <c r="B1705" s="7"/>
      <c r="C1705" s="7"/>
      <c r="D1705" s="54"/>
      <c r="E1705" s="7"/>
      <c r="J1705" s="14"/>
      <c r="W1705" s="19"/>
      <c r="X1705" s="14"/>
      <c r="Z1705" s="173"/>
    </row>
    <row r="1706" spans="1:26" s="8" customFormat="1" x14ac:dyDescent="0.2">
      <c r="A1706" s="7"/>
      <c r="B1706" s="7"/>
      <c r="C1706" s="7"/>
      <c r="D1706" s="54"/>
      <c r="E1706" s="7"/>
      <c r="J1706" s="14"/>
      <c r="W1706" s="19"/>
      <c r="X1706" s="14"/>
      <c r="Z1706" s="173"/>
    </row>
    <row r="1707" spans="1:26" s="8" customFormat="1" x14ac:dyDescent="0.2">
      <c r="A1707" s="7"/>
      <c r="B1707" s="7"/>
      <c r="C1707" s="7"/>
      <c r="D1707" s="54"/>
      <c r="E1707" s="7"/>
      <c r="J1707" s="14"/>
      <c r="W1707" s="19"/>
      <c r="X1707" s="14"/>
      <c r="Z1707" s="173"/>
    </row>
    <row r="1708" spans="1:26" s="8" customFormat="1" x14ac:dyDescent="0.2">
      <c r="A1708" s="7"/>
      <c r="B1708" s="7"/>
      <c r="C1708" s="7"/>
      <c r="D1708" s="54"/>
      <c r="E1708" s="7"/>
      <c r="J1708" s="14"/>
      <c r="W1708" s="19"/>
      <c r="X1708" s="14"/>
      <c r="Z1708" s="173"/>
    </row>
    <row r="1709" spans="1:26" s="8" customFormat="1" x14ac:dyDescent="0.2">
      <c r="A1709" s="7"/>
      <c r="B1709" s="7"/>
      <c r="C1709" s="7"/>
      <c r="D1709" s="54"/>
      <c r="E1709" s="7"/>
      <c r="J1709" s="14"/>
      <c r="W1709" s="19"/>
      <c r="X1709" s="14"/>
      <c r="Z1709" s="173"/>
    </row>
    <row r="1710" spans="1:26" s="8" customFormat="1" x14ac:dyDescent="0.2">
      <c r="A1710" s="7"/>
      <c r="B1710" s="7"/>
      <c r="C1710" s="7"/>
      <c r="D1710" s="54"/>
      <c r="E1710" s="7"/>
      <c r="J1710" s="14"/>
      <c r="W1710" s="19"/>
      <c r="X1710" s="14"/>
      <c r="Z1710" s="173"/>
    </row>
    <row r="1711" spans="1:26" s="8" customFormat="1" x14ac:dyDescent="0.2">
      <c r="A1711" s="7"/>
      <c r="B1711" s="7"/>
      <c r="C1711" s="7"/>
      <c r="D1711" s="54"/>
      <c r="E1711" s="7"/>
      <c r="J1711" s="14"/>
      <c r="W1711" s="19"/>
      <c r="X1711" s="14"/>
      <c r="Z1711" s="173"/>
    </row>
    <row r="1712" spans="1:26" s="8" customFormat="1" x14ac:dyDescent="0.2">
      <c r="A1712" s="7"/>
      <c r="B1712" s="7"/>
      <c r="C1712" s="7"/>
      <c r="D1712" s="54"/>
      <c r="E1712" s="7"/>
      <c r="J1712" s="14"/>
      <c r="W1712" s="19"/>
      <c r="X1712" s="14"/>
      <c r="Z1712" s="173"/>
    </row>
    <row r="1713" spans="1:26" s="8" customFormat="1" x14ac:dyDescent="0.2">
      <c r="A1713" s="7"/>
      <c r="B1713" s="7"/>
      <c r="C1713" s="7"/>
      <c r="D1713" s="54"/>
      <c r="E1713" s="7"/>
      <c r="J1713" s="14"/>
      <c r="W1713" s="19"/>
      <c r="X1713" s="14"/>
      <c r="Z1713" s="173"/>
    </row>
    <row r="1714" spans="1:26" s="8" customFormat="1" x14ac:dyDescent="0.2">
      <c r="A1714" s="7"/>
      <c r="B1714" s="7"/>
      <c r="C1714" s="7"/>
      <c r="D1714" s="54"/>
      <c r="E1714" s="7"/>
      <c r="J1714" s="14"/>
      <c r="W1714" s="19"/>
      <c r="X1714" s="14"/>
      <c r="Z1714" s="173"/>
    </row>
    <row r="1715" spans="1:26" s="8" customFormat="1" x14ac:dyDescent="0.2">
      <c r="A1715" s="7"/>
      <c r="B1715" s="7"/>
      <c r="C1715" s="7"/>
      <c r="D1715" s="54"/>
      <c r="E1715" s="7"/>
      <c r="J1715" s="14"/>
      <c r="W1715" s="19"/>
      <c r="X1715" s="14"/>
      <c r="Z1715" s="173"/>
    </row>
    <row r="1716" spans="1:26" s="8" customFormat="1" x14ac:dyDescent="0.2">
      <c r="A1716" s="7"/>
      <c r="B1716" s="7"/>
      <c r="C1716" s="7"/>
      <c r="D1716" s="54"/>
      <c r="E1716" s="7"/>
      <c r="J1716" s="14"/>
      <c r="W1716" s="19"/>
      <c r="X1716" s="14"/>
      <c r="Z1716" s="173"/>
    </row>
    <row r="1717" spans="1:26" s="8" customFormat="1" x14ac:dyDescent="0.2">
      <c r="A1717" s="7"/>
      <c r="B1717" s="7"/>
      <c r="C1717" s="7"/>
      <c r="D1717" s="54"/>
      <c r="E1717" s="7"/>
      <c r="J1717" s="14"/>
      <c r="W1717" s="19"/>
      <c r="X1717" s="14"/>
      <c r="Z1717" s="173"/>
    </row>
    <row r="1718" spans="1:26" s="8" customFormat="1" x14ac:dyDescent="0.2">
      <c r="A1718" s="7"/>
      <c r="B1718" s="7"/>
      <c r="C1718" s="7"/>
      <c r="D1718" s="54"/>
      <c r="E1718" s="7"/>
      <c r="J1718" s="14"/>
      <c r="W1718" s="19"/>
      <c r="X1718" s="14"/>
      <c r="Z1718" s="173"/>
    </row>
    <row r="1719" spans="1:26" s="8" customFormat="1" x14ac:dyDescent="0.2">
      <c r="A1719" s="7"/>
      <c r="B1719" s="7"/>
      <c r="C1719" s="7"/>
      <c r="D1719" s="54"/>
      <c r="E1719" s="7"/>
      <c r="J1719" s="14"/>
      <c r="W1719" s="19"/>
      <c r="X1719" s="14"/>
      <c r="Z1719" s="173"/>
    </row>
    <row r="1720" spans="1:26" s="8" customFormat="1" x14ac:dyDescent="0.2">
      <c r="A1720" s="7"/>
      <c r="B1720" s="7"/>
      <c r="C1720" s="7"/>
      <c r="D1720" s="54"/>
      <c r="E1720" s="7"/>
      <c r="J1720" s="14"/>
      <c r="W1720" s="19"/>
      <c r="X1720" s="14"/>
      <c r="Z1720" s="173"/>
    </row>
  </sheetData>
  <mergeCells count="27">
    <mergeCell ref="V12:W12"/>
    <mergeCell ref="S12:U12"/>
    <mergeCell ref="V5:W5"/>
    <mergeCell ref="E1:Y1"/>
    <mergeCell ref="T3:U3"/>
    <mergeCell ref="V3:X3"/>
    <mergeCell ref="N3:S3"/>
    <mergeCell ref="V15:W15"/>
    <mergeCell ref="S22:U22"/>
    <mergeCell ref="V22:W22"/>
    <mergeCell ref="V35:W35"/>
    <mergeCell ref="S42:U42"/>
    <mergeCell ref="V42:W42"/>
    <mergeCell ref="V25:W25"/>
    <mergeCell ref="S32:U32"/>
    <mergeCell ref="V32:W32"/>
    <mergeCell ref="I44:J44"/>
    <mergeCell ref="L44:O44"/>
    <mergeCell ref="Q44:T44"/>
    <mergeCell ref="I45:J45"/>
    <mergeCell ref="L45:O45"/>
    <mergeCell ref="Q45:T45"/>
    <mergeCell ref="V45:Y45"/>
    <mergeCell ref="I46:J46"/>
    <mergeCell ref="L46:O46"/>
    <mergeCell ref="Q46:T46"/>
    <mergeCell ref="V46:Y46"/>
  </mergeCells>
  <conditionalFormatting sqref="E6:E10">
    <cfRule type="cellIs" dxfId="132" priority="237" stopIfTrue="1" operator="notBetween">
      <formula>1</formula>
      <formula>100000</formula>
    </cfRule>
  </conditionalFormatting>
  <conditionalFormatting sqref="A6:A13">
    <cfRule type="containsText" dxfId="131" priority="235" stopIfTrue="1" operator="containsText" text="H">
      <formula>NOT(ISERROR(SEARCH("H",A6)))</formula>
    </cfRule>
    <cfRule type="containsText" dxfId="130" priority="236" stopIfTrue="1" operator="containsText" text="F">
      <formula>NOT(ISERROR(SEARCH("F",A6)))</formula>
    </cfRule>
  </conditionalFormatting>
  <conditionalFormatting sqref="K6:K10">
    <cfRule type="cellIs" dxfId="129" priority="234" stopIfTrue="1" operator="notEqual">
      <formula>"F"</formula>
    </cfRule>
  </conditionalFormatting>
  <conditionalFormatting sqref="L47:N65272 L5:N10">
    <cfRule type="cellIs" dxfId="128" priority="230" stopIfTrue="1" operator="lessThan">
      <formula>0</formula>
    </cfRule>
  </conditionalFormatting>
  <conditionalFormatting sqref="P6:R6 P8:R10">
    <cfRule type="cellIs" dxfId="127" priority="229" stopIfTrue="1" operator="lessThan">
      <formula>0</formula>
    </cfRule>
  </conditionalFormatting>
  <conditionalFormatting sqref="A45">
    <cfRule type="containsText" dxfId="126" priority="208" stopIfTrue="1" operator="containsText" text="H">
      <formula>NOT(ISERROR(SEARCH("H",A45)))</formula>
    </cfRule>
    <cfRule type="containsText" dxfId="125" priority="209" stopIfTrue="1" operator="containsText" text="F">
      <formula>NOT(ISERROR(SEARCH("F",A45)))</formula>
    </cfRule>
  </conditionalFormatting>
  <conditionalFormatting sqref="A44">
    <cfRule type="containsText" dxfId="124" priority="217" stopIfTrue="1" operator="containsText" text="H">
      <formula>NOT(ISERROR(SEARCH("H",A44)))</formula>
    </cfRule>
    <cfRule type="containsText" dxfId="123" priority="218" stopIfTrue="1" operator="containsText" text="F">
      <formula>NOT(ISERROR(SEARCH("F",A44)))</formula>
    </cfRule>
  </conditionalFormatting>
  <conditionalFormatting sqref="A46">
    <cfRule type="containsText" dxfId="122" priority="199" stopIfTrue="1" operator="containsText" text="H">
      <formula>NOT(ISERROR(SEARCH("H",A46)))</formula>
    </cfRule>
    <cfRule type="containsText" dxfId="121" priority="200" stopIfTrue="1" operator="containsText" text="F">
      <formula>NOT(ISERROR(SEARCH("F",A46)))</formula>
    </cfRule>
  </conditionalFormatting>
  <conditionalFormatting sqref="P7:R7">
    <cfRule type="cellIs" dxfId="120" priority="183" stopIfTrue="1" operator="lessThan">
      <formula>0</formula>
    </cfRule>
  </conditionalFormatting>
  <conditionalFormatting sqref="H257:H65272 H5">
    <cfRule type="cellIs" dxfId="119" priority="178" stopIfTrue="1" operator="between">
      <formula>2001</formula>
      <formula>2002</formula>
    </cfRule>
    <cfRule type="cellIs" dxfId="118" priority="179" stopIfTrue="1" operator="between">
      <formula>2003</formula>
      <formula>2020</formula>
    </cfRule>
    <cfRule type="cellIs" dxfId="117" priority="180" stopIfTrue="1" operator="between">
      <formula>1999</formula>
      <formula>2001</formula>
    </cfRule>
    <cfRule type="cellIs" dxfId="116" priority="181" stopIfTrue="1" operator="between">
      <formula>1996</formula>
      <formula>1999</formula>
    </cfRule>
    <cfRule type="cellIs" dxfId="115" priority="182" stopIfTrue="1" operator="lessThan">
      <formula>1996</formula>
    </cfRule>
  </conditionalFormatting>
  <conditionalFormatting sqref="W5:W10 W47:W1048576">
    <cfRule type="cellIs" dxfId="114" priority="166" operator="lessThan">
      <formula>0</formula>
    </cfRule>
  </conditionalFormatting>
  <conditionalFormatting sqref="L11:R13">
    <cfRule type="cellIs" dxfId="113" priority="165" stopIfTrue="1" operator="lessThan">
      <formula>0</formula>
    </cfRule>
  </conditionalFormatting>
  <conditionalFormatting sqref="L41:R43">
    <cfRule type="cellIs" dxfId="112" priority="119" stopIfTrue="1" operator="lessThan">
      <formula>0</formula>
    </cfRule>
  </conditionalFormatting>
  <conditionalFormatting sqref="L15:N15">
    <cfRule type="cellIs" dxfId="111" priority="164" stopIfTrue="1" operator="lessThan">
      <formula>0</formula>
    </cfRule>
  </conditionalFormatting>
  <conditionalFormatting sqref="H15">
    <cfRule type="cellIs" dxfId="110" priority="159" stopIfTrue="1" operator="between">
      <formula>2000</formula>
      <formula>2001</formula>
    </cfRule>
    <cfRule type="cellIs" dxfId="109" priority="160" stopIfTrue="1" operator="between">
      <formula>2002</formula>
      <formula>2020</formula>
    </cfRule>
    <cfRule type="cellIs" dxfId="108" priority="161" stopIfTrue="1" operator="between">
      <formula>1998</formula>
      <formula>1999</formula>
    </cfRule>
    <cfRule type="cellIs" dxfId="107" priority="162" stopIfTrue="1" operator="between">
      <formula>1995</formula>
      <formula>1997</formula>
    </cfRule>
    <cfRule type="cellIs" dxfId="106" priority="163" stopIfTrue="1" operator="lessThan">
      <formula>1995</formula>
    </cfRule>
  </conditionalFormatting>
  <conditionalFormatting sqref="W15">
    <cfRule type="cellIs" dxfId="105" priority="158" operator="lessThan">
      <formula>0</formula>
    </cfRule>
  </conditionalFormatting>
  <conditionalFormatting sqref="E16:E20">
    <cfRule type="cellIs" dxfId="104" priority="157" stopIfTrue="1" operator="notBetween">
      <formula>1</formula>
      <formula>100000</formula>
    </cfRule>
  </conditionalFormatting>
  <conditionalFormatting sqref="A16:A22 A33">
    <cfRule type="containsText" dxfId="103" priority="155" stopIfTrue="1" operator="containsText" text="H">
      <formula>NOT(ISERROR(SEARCH("H",A16)))</formula>
    </cfRule>
    <cfRule type="containsText" dxfId="102" priority="156" stopIfTrue="1" operator="containsText" text="F">
      <formula>NOT(ISERROR(SEARCH("F",A16)))</formula>
    </cfRule>
  </conditionalFormatting>
  <conditionalFormatting sqref="K16:K20">
    <cfRule type="cellIs" dxfId="101" priority="154" stopIfTrue="1" operator="notEqual">
      <formula>"F"</formula>
    </cfRule>
  </conditionalFormatting>
  <conditionalFormatting sqref="L16:N20">
    <cfRule type="cellIs" dxfId="100" priority="153" stopIfTrue="1" operator="lessThan">
      <formula>0</formula>
    </cfRule>
  </conditionalFormatting>
  <conditionalFormatting sqref="P16:R16 P18:R20">
    <cfRule type="cellIs" dxfId="99" priority="152" stopIfTrue="1" operator="lessThan">
      <formula>0</formula>
    </cfRule>
  </conditionalFormatting>
  <conditionalFormatting sqref="P17:R17">
    <cfRule type="cellIs" dxfId="98" priority="149" stopIfTrue="1" operator="lessThan">
      <formula>0</formula>
    </cfRule>
  </conditionalFormatting>
  <conditionalFormatting sqref="W16:W20">
    <cfRule type="cellIs" dxfId="97" priority="143" operator="lessThan">
      <formula>0</formula>
    </cfRule>
  </conditionalFormatting>
  <conditionalFormatting sqref="L21:R22 L33:R33">
    <cfRule type="cellIs" dxfId="96" priority="142" stopIfTrue="1" operator="lessThan">
      <formula>0</formula>
    </cfRule>
  </conditionalFormatting>
  <conditionalFormatting sqref="L35:N35">
    <cfRule type="cellIs" dxfId="95" priority="141" stopIfTrue="1" operator="lessThan">
      <formula>0</formula>
    </cfRule>
  </conditionalFormatting>
  <conditionalFormatting sqref="H35">
    <cfRule type="cellIs" dxfId="94" priority="136" stopIfTrue="1" operator="between">
      <formula>2000</formula>
      <formula>2001</formula>
    </cfRule>
    <cfRule type="cellIs" dxfId="93" priority="137" stopIfTrue="1" operator="between">
      <formula>2002</formula>
      <formula>2020</formula>
    </cfRule>
    <cfRule type="cellIs" dxfId="92" priority="138" stopIfTrue="1" operator="between">
      <formula>1998</formula>
      <formula>1999</formula>
    </cfRule>
    <cfRule type="cellIs" dxfId="91" priority="139" stopIfTrue="1" operator="between">
      <formula>1995</formula>
      <formula>1997</formula>
    </cfRule>
    <cfRule type="cellIs" dxfId="90" priority="140" stopIfTrue="1" operator="lessThan">
      <formula>1995</formula>
    </cfRule>
  </conditionalFormatting>
  <conditionalFormatting sqref="W35">
    <cfRule type="cellIs" dxfId="89" priority="135" operator="lessThan">
      <formula>0</formula>
    </cfRule>
  </conditionalFormatting>
  <conditionalFormatting sqref="E36:E40">
    <cfRule type="cellIs" dxfId="88" priority="134" stopIfTrue="1" operator="notBetween">
      <formula>1</formula>
      <formula>100000</formula>
    </cfRule>
  </conditionalFormatting>
  <conditionalFormatting sqref="A36:A42">
    <cfRule type="containsText" dxfId="87" priority="132" stopIfTrue="1" operator="containsText" text="H">
      <formula>NOT(ISERROR(SEARCH("H",A36)))</formula>
    </cfRule>
    <cfRule type="containsText" dxfId="86" priority="133" stopIfTrue="1" operator="containsText" text="F">
      <formula>NOT(ISERROR(SEARCH("F",A36)))</formula>
    </cfRule>
  </conditionalFormatting>
  <conditionalFormatting sqref="K36:K40">
    <cfRule type="cellIs" dxfId="85" priority="131" stopIfTrue="1" operator="notEqual">
      <formula>"F"</formula>
    </cfRule>
  </conditionalFormatting>
  <conditionalFormatting sqref="L36:N40">
    <cfRule type="cellIs" dxfId="84" priority="130" stopIfTrue="1" operator="lessThan">
      <formula>0</formula>
    </cfRule>
  </conditionalFormatting>
  <conditionalFormatting sqref="P36:R36 P38:R40">
    <cfRule type="cellIs" dxfId="83" priority="129" stopIfTrue="1" operator="lessThan">
      <formula>0</formula>
    </cfRule>
  </conditionalFormatting>
  <conditionalFormatting sqref="A43">
    <cfRule type="containsText" dxfId="82" priority="127" stopIfTrue="1" operator="containsText" text="H">
      <formula>NOT(ISERROR(SEARCH("H",A43)))</formula>
    </cfRule>
    <cfRule type="containsText" dxfId="81" priority="128" stopIfTrue="1" operator="containsText" text="F">
      <formula>NOT(ISERROR(SEARCH("F",A43)))</formula>
    </cfRule>
  </conditionalFormatting>
  <conditionalFormatting sqref="P37:R37">
    <cfRule type="cellIs" dxfId="80" priority="126" stopIfTrue="1" operator="lessThan">
      <formula>0</formula>
    </cfRule>
  </conditionalFormatting>
  <conditionalFormatting sqref="W36:W40">
    <cfRule type="cellIs" dxfId="79" priority="120" operator="lessThan">
      <formula>0</formula>
    </cfRule>
  </conditionalFormatting>
  <conditionalFormatting sqref="A23">
    <cfRule type="containsText" dxfId="78" priority="107" stopIfTrue="1" operator="containsText" text="H">
      <formula>NOT(ISERROR(SEARCH("H",A23)))</formula>
    </cfRule>
    <cfRule type="containsText" dxfId="77" priority="108" stopIfTrue="1" operator="containsText" text="F">
      <formula>NOT(ISERROR(SEARCH("F",A23)))</formula>
    </cfRule>
  </conditionalFormatting>
  <conditionalFormatting sqref="L23:R23">
    <cfRule type="cellIs" dxfId="76" priority="106" stopIfTrue="1" operator="lessThan">
      <formula>0</formula>
    </cfRule>
  </conditionalFormatting>
  <conditionalFormatting sqref="L25:N25">
    <cfRule type="cellIs" dxfId="75" priority="105" stopIfTrue="1" operator="lessThan">
      <formula>0</formula>
    </cfRule>
  </conditionalFormatting>
  <conditionalFormatting sqref="H25">
    <cfRule type="cellIs" dxfId="74" priority="100" stopIfTrue="1" operator="between">
      <formula>2000</formula>
      <formula>2001</formula>
    </cfRule>
    <cfRule type="cellIs" dxfId="73" priority="101" stopIfTrue="1" operator="between">
      <formula>2002</formula>
      <formula>2020</formula>
    </cfRule>
    <cfRule type="cellIs" dxfId="72" priority="102" stopIfTrue="1" operator="between">
      <formula>1998</formula>
      <formula>1999</formula>
    </cfRule>
    <cfRule type="cellIs" dxfId="71" priority="103" stopIfTrue="1" operator="between">
      <formula>1995</formula>
      <formula>1997</formula>
    </cfRule>
    <cfRule type="cellIs" dxfId="70" priority="104" stopIfTrue="1" operator="lessThan">
      <formula>1995</formula>
    </cfRule>
  </conditionalFormatting>
  <conditionalFormatting sqref="W25">
    <cfRule type="cellIs" dxfId="69" priority="99" operator="lessThan">
      <formula>0</formula>
    </cfRule>
  </conditionalFormatting>
  <conditionalFormatting sqref="E26:E30">
    <cfRule type="cellIs" dxfId="68" priority="98" stopIfTrue="1" operator="notBetween">
      <formula>1</formula>
      <formula>100000</formula>
    </cfRule>
  </conditionalFormatting>
  <conditionalFormatting sqref="A26:A32">
    <cfRule type="containsText" dxfId="67" priority="96" stopIfTrue="1" operator="containsText" text="H">
      <formula>NOT(ISERROR(SEARCH("H",A26)))</formula>
    </cfRule>
    <cfRule type="containsText" dxfId="66" priority="97" stopIfTrue="1" operator="containsText" text="F">
      <formula>NOT(ISERROR(SEARCH("F",A26)))</formula>
    </cfRule>
  </conditionalFormatting>
  <conditionalFormatting sqref="K26:K30">
    <cfRule type="cellIs" dxfId="65" priority="95" stopIfTrue="1" operator="notEqual">
      <formula>"F"</formula>
    </cfRule>
  </conditionalFormatting>
  <conditionalFormatting sqref="L26:N30">
    <cfRule type="cellIs" dxfId="64" priority="94" stopIfTrue="1" operator="lessThan">
      <formula>0</formula>
    </cfRule>
  </conditionalFormatting>
  <conditionalFormatting sqref="P26:R26 P28:R30">
    <cfRule type="cellIs" dxfId="63" priority="93" stopIfTrue="1" operator="lessThan">
      <formula>0</formula>
    </cfRule>
  </conditionalFormatting>
  <conditionalFormatting sqref="P27:R27">
    <cfRule type="cellIs" dxfId="62" priority="92" stopIfTrue="1" operator="lessThan">
      <formula>0</formula>
    </cfRule>
  </conditionalFormatting>
  <conditionalFormatting sqref="W26:W30">
    <cfRule type="cellIs" dxfId="61" priority="91" operator="lessThan">
      <formula>0</formula>
    </cfRule>
  </conditionalFormatting>
  <conditionalFormatting sqref="L31:R32">
    <cfRule type="cellIs" dxfId="60" priority="90" stopIfTrue="1" operator="lessThan">
      <formula>0</formula>
    </cfRule>
  </conditionalFormatting>
  <conditionalFormatting sqref="H6:H7">
    <cfRule type="cellIs" dxfId="59" priority="56" stopIfTrue="1" operator="between">
      <formula>2000</formula>
      <formula>2001</formula>
    </cfRule>
    <cfRule type="cellIs" dxfId="58" priority="57" stopIfTrue="1" operator="greaterThanOrEqual">
      <formula>2004</formula>
    </cfRule>
    <cfRule type="cellIs" dxfId="57" priority="58" stopIfTrue="1" operator="between">
      <formula>1997</formula>
      <formula>1999</formula>
    </cfRule>
    <cfRule type="cellIs" dxfId="56" priority="59" stopIfTrue="1" operator="between">
      <formula>2002</formula>
      <formula>2003</formula>
    </cfRule>
    <cfRule type="cellIs" dxfId="55" priority="60" stopIfTrue="1" operator="lessThan">
      <formula>1997</formula>
    </cfRule>
  </conditionalFormatting>
  <conditionalFormatting sqref="H8:H9">
    <cfRule type="cellIs" dxfId="54" priority="51" stopIfTrue="1" operator="between">
      <formula>2000</formula>
      <formula>2001</formula>
    </cfRule>
    <cfRule type="cellIs" dxfId="53" priority="52" stopIfTrue="1" operator="greaterThanOrEqual">
      <formula>2004</formula>
    </cfRule>
    <cfRule type="cellIs" dxfId="52" priority="53" stopIfTrue="1" operator="between">
      <formula>1997</formula>
      <formula>1999</formula>
    </cfRule>
    <cfRule type="cellIs" dxfId="51" priority="54" stopIfTrue="1" operator="between">
      <formula>2002</formula>
      <formula>2003</formula>
    </cfRule>
    <cfRule type="cellIs" dxfId="50" priority="55" stopIfTrue="1" operator="lessThan">
      <formula>1997</formula>
    </cfRule>
  </conditionalFormatting>
  <conditionalFormatting sqref="H10">
    <cfRule type="cellIs" dxfId="49" priority="46" stopIfTrue="1" operator="between">
      <formula>2000</formula>
      <formula>2001</formula>
    </cfRule>
    <cfRule type="cellIs" dxfId="48" priority="47" stopIfTrue="1" operator="greaterThanOrEqual">
      <formula>2004</formula>
    </cfRule>
    <cfRule type="cellIs" dxfId="47" priority="48" stopIfTrue="1" operator="between">
      <formula>1997</formula>
      <formula>1999</formula>
    </cfRule>
    <cfRule type="cellIs" dxfId="46" priority="49" stopIfTrue="1" operator="between">
      <formula>2002</formula>
      <formula>2003</formula>
    </cfRule>
    <cfRule type="cellIs" dxfId="45" priority="50" stopIfTrue="1" operator="lessThan">
      <formula>1997</formula>
    </cfRule>
  </conditionalFormatting>
  <conditionalFormatting sqref="H16:H17">
    <cfRule type="cellIs" dxfId="44" priority="41" stopIfTrue="1" operator="between">
      <formula>2000</formula>
      <formula>2001</formula>
    </cfRule>
    <cfRule type="cellIs" dxfId="43" priority="42" stopIfTrue="1" operator="greaterThanOrEqual">
      <formula>2004</formula>
    </cfRule>
    <cfRule type="cellIs" dxfId="42" priority="43" stopIfTrue="1" operator="between">
      <formula>1997</formula>
      <formula>1999</formula>
    </cfRule>
    <cfRule type="cellIs" dxfId="41" priority="44" stopIfTrue="1" operator="between">
      <formula>2002</formula>
      <formula>2003</formula>
    </cfRule>
    <cfRule type="cellIs" dxfId="40" priority="45" stopIfTrue="1" operator="lessThan">
      <formula>1997</formula>
    </cfRule>
  </conditionalFormatting>
  <conditionalFormatting sqref="H18:H19">
    <cfRule type="cellIs" dxfId="39" priority="36" stopIfTrue="1" operator="between">
      <formula>2000</formula>
      <formula>2001</formula>
    </cfRule>
    <cfRule type="cellIs" dxfId="38" priority="37" stopIfTrue="1" operator="greaterThanOrEqual">
      <formula>2004</formula>
    </cfRule>
    <cfRule type="cellIs" dxfId="37" priority="38" stopIfTrue="1" operator="between">
      <formula>1997</formula>
      <formula>1999</formula>
    </cfRule>
    <cfRule type="cellIs" dxfId="36" priority="39" stopIfTrue="1" operator="between">
      <formula>2002</formula>
      <formula>2003</formula>
    </cfRule>
    <cfRule type="cellIs" dxfId="35" priority="40" stopIfTrue="1" operator="lessThan">
      <formula>1997</formula>
    </cfRule>
  </conditionalFormatting>
  <conditionalFormatting sqref="H20">
    <cfRule type="cellIs" dxfId="34" priority="31" stopIfTrue="1" operator="between">
      <formula>2000</formula>
      <formula>2001</formula>
    </cfRule>
    <cfRule type="cellIs" dxfId="33" priority="32" stopIfTrue="1" operator="greaterThanOrEqual">
      <formula>2004</formula>
    </cfRule>
    <cfRule type="cellIs" dxfId="32" priority="33" stopIfTrue="1" operator="between">
      <formula>1997</formula>
      <formula>1999</formula>
    </cfRule>
    <cfRule type="cellIs" dxfId="31" priority="34" stopIfTrue="1" operator="between">
      <formula>2002</formula>
      <formula>2003</formula>
    </cfRule>
    <cfRule type="cellIs" dxfId="30" priority="35" stopIfTrue="1" operator="lessThan">
      <formula>1997</formula>
    </cfRule>
  </conditionalFormatting>
  <conditionalFormatting sqref="H26:H27">
    <cfRule type="cellIs" dxfId="29" priority="26" stopIfTrue="1" operator="between">
      <formula>2000</formula>
      <formula>2001</formula>
    </cfRule>
    <cfRule type="cellIs" dxfId="28" priority="27" stopIfTrue="1" operator="greaterThanOrEqual">
      <formula>2004</formula>
    </cfRule>
    <cfRule type="cellIs" dxfId="27" priority="28" stopIfTrue="1" operator="between">
      <formula>1997</formula>
      <formula>1999</formula>
    </cfRule>
    <cfRule type="cellIs" dxfId="26" priority="29" stopIfTrue="1" operator="between">
      <formula>2002</formula>
      <formula>2003</formula>
    </cfRule>
    <cfRule type="cellIs" dxfId="25" priority="30" stopIfTrue="1" operator="lessThan">
      <formula>1997</formula>
    </cfRule>
  </conditionalFormatting>
  <conditionalFormatting sqref="H28:H29">
    <cfRule type="cellIs" dxfId="24" priority="21" stopIfTrue="1" operator="between">
      <formula>2000</formula>
      <formula>2001</formula>
    </cfRule>
    <cfRule type="cellIs" dxfId="23" priority="22" stopIfTrue="1" operator="greaterThanOrEqual">
      <formula>2004</formula>
    </cfRule>
    <cfRule type="cellIs" dxfId="22" priority="23" stopIfTrue="1" operator="between">
      <formula>1997</formula>
      <formula>1999</formula>
    </cfRule>
    <cfRule type="cellIs" dxfId="21" priority="24" stopIfTrue="1" operator="between">
      <formula>2002</formula>
      <formula>2003</formula>
    </cfRule>
    <cfRule type="cellIs" dxfId="20" priority="25" stopIfTrue="1" operator="lessThan">
      <formula>1997</formula>
    </cfRule>
  </conditionalFormatting>
  <conditionalFormatting sqref="H30">
    <cfRule type="cellIs" dxfId="19" priority="16" stopIfTrue="1" operator="between">
      <formula>2000</formula>
      <formula>2001</formula>
    </cfRule>
    <cfRule type="cellIs" dxfId="18" priority="17" stopIfTrue="1" operator="greaterThanOrEqual">
      <formula>2004</formula>
    </cfRule>
    <cfRule type="cellIs" dxfId="17" priority="18" stopIfTrue="1" operator="between">
      <formula>1997</formula>
      <formula>1999</formula>
    </cfRule>
    <cfRule type="cellIs" dxfId="16" priority="19" stopIfTrue="1" operator="between">
      <formula>2002</formula>
      <formula>2003</formula>
    </cfRule>
    <cfRule type="cellIs" dxfId="15" priority="20" stopIfTrue="1" operator="lessThan">
      <formula>1997</formula>
    </cfRule>
  </conditionalFormatting>
  <conditionalFormatting sqref="H36:H37">
    <cfRule type="cellIs" dxfId="14" priority="11" stopIfTrue="1" operator="between">
      <formula>2000</formula>
      <formula>2001</formula>
    </cfRule>
    <cfRule type="cellIs" dxfId="13" priority="12" stopIfTrue="1" operator="greaterThanOrEqual">
      <formula>2004</formula>
    </cfRule>
    <cfRule type="cellIs" dxfId="12" priority="13" stopIfTrue="1" operator="between">
      <formula>1997</formula>
      <formula>1999</formula>
    </cfRule>
    <cfRule type="cellIs" dxfId="11" priority="14" stopIfTrue="1" operator="between">
      <formula>2002</formula>
      <formula>2003</formula>
    </cfRule>
    <cfRule type="cellIs" dxfId="10" priority="15" stopIfTrue="1" operator="lessThan">
      <formula>1997</formula>
    </cfRule>
  </conditionalFormatting>
  <conditionalFormatting sqref="H38:H39">
    <cfRule type="cellIs" dxfId="9" priority="6" stopIfTrue="1" operator="between">
      <formula>2000</formula>
      <formula>2001</formula>
    </cfRule>
    <cfRule type="cellIs" dxfId="8" priority="7" stopIfTrue="1" operator="greaterThanOrEqual">
      <formula>2004</formula>
    </cfRule>
    <cfRule type="cellIs" dxfId="7" priority="8" stopIfTrue="1" operator="between">
      <formula>1997</formula>
      <formula>1999</formula>
    </cfRule>
    <cfRule type="cellIs" dxfId="6" priority="9" stopIfTrue="1" operator="between">
      <formula>2002</formula>
      <formula>2003</formula>
    </cfRule>
    <cfRule type="cellIs" dxfId="5" priority="10" stopIfTrue="1" operator="lessThan">
      <formula>1997</formula>
    </cfRule>
  </conditionalFormatting>
  <conditionalFormatting sqref="H40">
    <cfRule type="cellIs" dxfId="4" priority="1" stopIfTrue="1" operator="between">
      <formula>2000</formula>
      <formula>2001</formula>
    </cfRule>
    <cfRule type="cellIs" dxfId="3" priority="2" stopIfTrue="1" operator="greaterThanOrEqual">
      <formula>2004</formula>
    </cfRule>
    <cfRule type="cellIs" dxfId="2" priority="3" stopIfTrue="1" operator="between">
      <formula>1997</formula>
      <formula>1999</formula>
    </cfRule>
    <cfRule type="cellIs" dxfId="1" priority="4" stopIfTrue="1" operator="between">
      <formula>2002</formula>
      <formula>2003</formula>
    </cfRule>
    <cfRule type="cellIs" dxfId="0" priority="5" stopIfTrue="1" operator="lessThan">
      <formula>1997</formula>
    </cfRule>
  </conditionalFormatting>
  <dataValidations count="1">
    <dataValidation type="list" allowBlank="1" showInputMessage="1" showErrorMessage="1" sqref="A36:A46 A6:A13 A16:A23 A26:A33">
      <formula1>"H,F"</formula1>
    </dataValidation>
  </dataValidations>
  <printOptions horizontalCentered="1" verticalCentered="1"/>
  <pageMargins left="0.19685039370078741" right="0.23622047244094491" top="0.39370078740157483" bottom="0.35433070866141736" header="0.31496062992125984" footer="0.31496062992125984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CHAMP  HOM</vt:lpstr>
      <vt:lpstr>'CHAMP  HOM'!Zone_d_impression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Odile COLLARD</cp:lastModifiedBy>
  <cp:lastPrinted>2015-09-15T12:52:16Z</cp:lastPrinted>
  <dcterms:created xsi:type="dcterms:W3CDTF">2007-09-04T12:22:57Z</dcterms:created>
  <dcterms:modified xsi:type="dcterms:W3CDTF">2016-09-05T14:41:36Z</dcterms:modified>
</cp:coreProperties>
</file>