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20.21\Feuilles de machs\"/>
    </mc:Choice>
  </mc:AlternateContent>
  <bookViews>
    <workbookView xWindow="-105" yWindow="-105" windowWidth="23250" windowHeight="12570"/>
  </bookViews>
  <sheets>
    <sheet name="INDIVIDUEL" sheetId="3" r:id="rId1"/>
    <sheet name="Minimas" sheetId="4" state="hidden" r:id="rId2"/>
  </sheets>
  <definedNames>
    <definedName name="_xlnm.Print_Area" localSheetId="0">INDIVIDUEL!$A$1:$W$24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9" i="3" l="1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7" i="3"/>
  <c r="U8" i="3"/>
  <c r="S12" i="3" l="1"/>
  <c r="V12" i="3"/>
  <c r="S13" i="3"/>
  <c r="V13" i="3"/>
  <c r="S14" i="3"/>
  <c r="V14" i="3"/>
  <c r="S15" i="3"/>
  <c r="V15" i="3"/>
  <c r="S16" i="3"/>
  <c r="V16" i="3"/>
  <c r="S17" i="3"/>
  <c r="V17" i="3"/>
  <c r="S18" i="3"/>
  <c r="V18" i="3"/>
  <c r="S19" i="3"/>
  <c r="V19" i="3"/>
  <c r="S20" i="3"/>
  <c r="V20" i="3"/>
  <c r="S21" i="3"/>
  <c r="V21" i="3"/>
  <c r="S22" i="3"/>
  <c r="V22" i="3"/>
  <c r="S23" i="3"/>
  <c r="V23" i="3"/>
  <c r="S24" i="3"/>
  <c r="V24" i="3"/>
  <c r="Y8" i="3"/>
  <c r="N8" i="3" s="1"/>
  <c r="Z8" i="3"/>
  <c r="R8" i="3" s="1"/>
  <c r="Y9" i="3"/>
  <c r="N9" i="3" s="1"/>
  <c r="Z9" i="3"/>
  <c r="R9" i="3" s="1"/>
  <c r="Y10" i="3"/>
  <c r="N10" i="3" s="1"/>
  <c r="Z10" i="3"/>
  <c r="R10" i="3" s="1"/>
  <c r="Y11" i="3"/>
  <c r="N11" i="3" s="1"/>
  <c r="Z11" i="3"/>
  <c r="R11" i="3" s="1"/>
  <c r="Y12" i="3"/>
  <c r="Z12" i="3"/>
  <c r="R12" i="3" s="1"/>
  <c r="Y13" i="3"/>
  <c r="Z13" i="3"/>
  <c r="R13" i="3" s="1"/>
  <c r="Y14" i="3"/>
  <c r="N14" i="3" s="1"/>
  <c r="Z14" i="3"/>
  <c r="R14" i="3" s="1"/>
  <c r="Y15" i="3"/>
  <c r="N15" i="3" s="1"/>
  <c r="Z15" i="3"/>
  <c r="R15" i="3" s="1"/>
  <c r="Y16" i="3"/>
  <c r="Z16" i="3"/>
  <c r="R16" i="3" s="1"/>
  <c r="Y17" i="3"/>
  <c r="Z17" i="3"/>
  <c r="R17" i="3" s="1"/>
  <c r="Y18" i="3"/>
  <c r="N18" i="3" s="1"/>
  <c r="Z18" i="3"/>
  <c r="R18" i="3" s="1"/>
  <c r="Y19" i="3"/>
  <c r="N19" i="3" s="1"/>
  <c r="Z19" i="3"/>
  <c r="R19" i="3" s="1"/>
  <c r="Y20" i="3"/>
  <c r="N20" i="3" s="1"/>
  <c r="Z20" i="3"/>
  <c r="R20" i="3" s="1"/>
  <c r="Y21" i="3"/>
  <c r="Z21" i="3"/>
  <c r="R21" i="3" s="1"/>
  <c r="Y22" i="3"/>
  <c r="Z22" i="3"/>
  <c r="R22" i="3" s="1"/>
  <c r="Y23" i="3"/>
  <c r="N23" i="3" s="1"/>
  <c r="Z23" i="3"/>
  <c r="R23" i="3" s="1"/>
  <c r="Y24" i="3"/>
  <c r="Z24" i="3"/>
  <c r="R24" i="3" s="1"/>
  <c r="N12" i="3"/>
  <c r="N13" i="3"/>
  <c r="N16" i="3"/>
  <c r="N17" i="3"/>
  <c r="N21" i="3"/>
  <c r="N22" i="3"/>
  <c r="N24" i="3"/>
  <c r="Z7" i="3"/>
  <c r="R7" i="3" s="1"/>
  <c r="Y7" i="3"/>
  <c r="N7" i="3" s="1"/>
  <c r="S11" i="3" l="1"/>
  <c r="S10" i="3"/>
  <c r="S9" i="3"/>
  <c r="S8" i="3"/>
  <c r="S7" i="3"/>
  <c r="V10" i="3" l="1"/>
  <c r="V11" i="3"/>
  <c r="V9" i="3" l="1"/>
  <c r="V8" i="3"/>
  <c r="V7" i="3" l="1"/>
</calcChain>
</file>

<file path=xl/sharedStrings.xml><?xml version="1.0" encoding="utf-8"?>
<sst xmlns="http://schemas.openxmlformats.org/spreadsheetml/2006/main" count="336" uniqueCount="136">
  <si>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</si>
  <si>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</si>
  <si>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</si>
  <si>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</si>
  <si>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</si>
  <si>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</si>
  <si>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</si>
  <si>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</si>
  <si>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</si>
  <si>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</si>
  <si>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</si>
  <si>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</si>
  <si>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</si>
  <si>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</si>
  <si>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</si>
  <si>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</si>
  <si>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</si>
  <si>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</si>
  <si>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</si>
  <si>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</si>
  <si>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</si>
  <si>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</si>
  <si>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</si>
  <si>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</si>
  <si>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</si>
  <si>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</si>
  <si>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</si>
  <si>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</si>
  <si>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</si>
  <si>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</si>
  <si>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</si>
  <si>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</si>
  <si>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/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</si>
  <si>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</si>
  <si>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</si>
  <si>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</si>
  <si>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</si>
  <si>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</si>
  <si>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</si>
  <si>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</si>
  <si>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</si>
  <si>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</si>
  <si>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</si>
  <si>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</si>
  <si>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</si>
  <si>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</si>
  <si>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</si>
  <si>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</si>
  <si>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</si>
  <si>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</si>
  <si>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</si>
  <si>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</si>
  <si>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</si>
  <si>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</si>
  <si>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</si>
  <si>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</si>
  <si>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</si>
  <si>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</si>
  <si>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</si>
  <si>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</si>
  <si>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</si>
  <si>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</si>
  <si>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</si>
  <si>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</si>
  <si>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</si>
  <si>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</si>
  <si>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</si>
  <si>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</si>
  <si>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</si>
  <si>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</si>
  <si>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</si>
  <si>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</si>
  <si>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</si>
  <si>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</si>
  <si>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</si>
  <si>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</si>
  <si>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</si>
  <si>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</si>
  <si>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</si>
  <si>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</si>
  <si>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</si>
  <si>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</si>
  <si>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</si>
  <si>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</si>
  <si>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</si>
  <si>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</si>
  <si>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</si>
  <si>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</si>
  <si>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</si>
  <si>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</si>
  <si>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</si>
  <si>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</si>
  <si>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</si>
  <si>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</si>
  <si>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</si>
  <si>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</si>
  <si>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</si>
  <si>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</si>
  <si>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</si>
  <si>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</si>
  <si>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</si>
  <si>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</si>
  <si>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</si>
  <si>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</si>
  <si>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</si>
  <si>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</si>
  <si>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</si>
  <si>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</si>
  <si>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</si>
  <si>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</si>
  <si>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</si>
  <si>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</si>
  <si>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</si>
  <si>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BENJ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</si>
  <si>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</si>
  <si>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</si>
  <si>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</si>
  <si>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</si>
  <si>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</si>
  <si>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</si>
  <si>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</si>
  <si>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</si>
  <si>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</si>
  <si>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</si>
  <si>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</si>
  <si>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</si>
  <si>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</si>
  <si>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</si>
  <si>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</si>
  <si>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</si>
  <si>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</si>
  <si>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</si>
  <si>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</si>
  <si>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WITTENHEIM</t>
  </si>
  <si>
    <t>H</t>
  </si>
  <si>
    <t>CHALLENGE AVENIR - 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</si>
</sst>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2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6" fillId="10" borderId="0" xfId="0" applyFont="1" applyFill="1" applyBorder="1"/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9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16" fillId="10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22" fillId="12" borderId="3" xfId="0" applyFont="1" applyFill="1" applyBorder="1" applyAlignment="1" applyProtection="1">
      <alignment horizontal="center" vertical="center"/>
    </xf>
    <xf numFmtId="0" fontId="22" fillId="12" borderId="4" xfId="0" applyFont="1" applyFill="1" applyBorder="1" applyAlignment="1" applyProtection="1">
      <alignment horizontal="center" vertical="center"/>
    </xf>
    <xf numFmtId="164" fontId="22" fillId="12" borderId="4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22" fillId="12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164" fontId="3" fillId="2" borderId="18" xfId="0" applyNumberFormat="1" applyFont="1" applyFill="1" applyBorder="1" applyAlignment="1" applyProtection="1">
      <alignment horizontal="left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2" fontId="17" fillId="2" borderId="19" xfId="0" applyNumberFormat="1" applyFont="1" applyFill="1" applyBorder="1" applyAlignment="1" applyProtection="1">
      <alignment horizontal="center" vertical="center"/>
      <protection locked="0"/>
    </xf>
    <xf numFmtId="2" fontId="17" fillId="2" borderId="20" xfId="0" applyNumberFormat="1" applyFont="1" applyFill="1" applyBorder="1" applyAlignment="1" applyProtection="1">
      <alignment horizontal="center"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1" fontId="8" fillId="11" borderId="24" xfId="0" applyNumberFormat="1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8" fillId="11" borderId="27" xfId="0" applyNumberFormat="1" applyFont="1" applyFill="1" applyBorder="1" applyAlignment="1" applyProtection="1">
      <alignment horizontal="center" vertical="center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8" fillId="11" borderId="30" xfId="0" applyNumberFormat="1" applyFont="1" applyFill="1" applyBorder="1" applyAlignment="1" applyProtection="1">
      <alignment horizontal="center" vertical="center"/>
    </xf>
    <xf numFmtId="1" fontId="18" fillId="2" borderId="31" xfId="0" applyNumberFormat="1" applyFont="1" applyFill="1" applyBorder="1" applyAlignment="1" applyProtection="1">
      <alignment horizontal="center" vertical="center"/>
    </xf>
    <xf numFmtId="0" fontId="7" fillId="2" borderId="13" xfId="0" quotePrefix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2" fontId="12" fillId="2" borderId="19" xfId="0" applyNumberFormat="1" applyFont="1" applyFill="1" applyBorder="1" applyAlignment="1" applyProtection="1">
      <alignment horizontal="center" vertical="center"/>
    </xf>
    <xf numFmtId="1" fontId="18" fillId="2" borderId="32" xfId="0" applyNumberFormat="1" applyFont="1" applyFill="1" applyBorder="1" applyAlignment="1" applyProtection="1">
      <alignment horizontal="center" vertical="center"/>
    </xf>
    <xf numFmtId="0" fontId="7" fillId="2" borderId="14" xfId="0" quotePrefix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2" fontId="12" fillId="2" borderId="20" xfId="0" applyNumberFormat="1" applyFont="1" applyFill="1" applyBorder="1" applyAlignment="1" applyProtection="1">
      <alignment horizontal="center" vertical="center"/>
    </xf>
    <xf numFmtId="1" fontId="18" fillId="2" borderId="33" xfId="0" applyNumberFormat="1" applyFont="1" applyFill="1" applyBorder="1" applyAlignment="1" applyProtection="1">
      <alignment horizontal="center" vertical="center"/>
    </xf>
    <xf numFmtId="0" fontId="7" fillId="2" borderId="15" xfId="0" quotePrefix="1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2" fontId="12" fillId="2" borderId="21" xfId="0" applyNumberFormat="1" applyFont="1" applyFill="1" applyBorder="1" applyAlignment="1" applyProtection="1">
      <alignment horizontal="center" vertical="center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CC"/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S25"/>
  <sheetViews>
    <sheetView tabSelected="1" zoomScaleNormal="100" workbookViewId="0">
      <selection activeCell="G7" sqref="G7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13" style="1" customWidth="1"/>
    <col min="23" max="23" width="1.7109375" style="1" customWidth="1"/>
    <col min="24" max="24" width="1.7109375" style="1" hidden="1" customWidth="1"/>
    <col min="25" max="26" width="11.42578125" style="1" hidden="1" customWidth="1"/>
    <col min="27" max="106" width="11.42578125" style="36"/>
    <col min="107" max="16384" width="11.42578125" style="1"/>
  </cols>
  <sheetData>
    <row r="1" spans="1:123" ht="5.0999999999999996" customHeight="1" x14ac:dyDescent="0.2"/>
    <row r="2" spans="1:123" s="9" customFormat="1" ht="30" customHeight="1" x14ac:dyDescent="0.2">
      <c r="B2" s="10"/>
      <c r="C2" s="10"/>
      <c r="D2" s="123" t="s">
        <v>6</v>
      </c>
      <c r="E2" s="124"/>
      <c r="F2" s="124"/>
      <c r="G2" s="124"/>
      <c r="H2" s="124"/>
      <c r="I2" s="124"/>
      <c r="J2" s="124"/>
      <c r="K2" s="75"/>
      <c r="L2" s="76"/>
      <c r="M2" s="124" t="s">
        <v>7</v>
      </c>
      <c r="N2" s="124"/>
      <c r="O2" s="124"/>
      <c r="P2" s="124"/>
      <c r="Q2" s="124"/>
      <c r="R2" s="124"/>
      <c r="S2" s="76"/>
      <c r="T2" s="76"/>
      <c r="U2" s="124" t="s">
        <v>16</v>
      </c>
      <c r="V2" s="125"/>
      <c r="W2" s="10"/>
      <c r="X2" s="10"/>
      <c r="Y2" s="10"/>
      <c r="Z2" s="10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</row>
    <row r="3" spans="1:123" s="9" customFormat="1" ht="30" customHeight="1" x14ac:dyDescent="0.2">
      <c r="B3" s="10"/>
      <c r="C3" s="10"/>
      <c r="D3" s="126" t="s">
        <v>135</v>
      </c>
      <c r="E3" s="127"/>
      <c r="F3" s="127"/>
      <c r="G3" s="127"/>
      <c r="H3" s="127"/>
      <c r="I3" s="127"/>
      <c r="J3" s="127"/>
      <c r="K3" s="77"/>
      <c r="L3" s="77"/>
      <c r="M3" s="127" t="s">
        <v>133</v>
      </c>
      <c r="N3" s="127"/>
      <c r="O3" s="127"/>
      <c r="P3" s="127"/>
      <c r="Q3" s="127"/>
      <c r="R3" s="127"/>
      <c r="S3" s="77"/>
      <c r="T3" s="77"/>
      <c r="U3" s="128">
        <v>43753</v>
      </c>
      <c r="V3" s="129"/>
      <c r="W3" s="10"/>
      <c r="X3" s="10"/>
      <c r="Y3" s="10"/>
      <c r="Z3" s="10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</row>
    <row r="4" spans="1:123" s="8" customFormat="1" ht="9.9499999999999993" customHeight="1" x14ac:dyDescent="0.2">
      <c r="A4" s="7"/>
      <c r="B4" s="15"/>
      <c r="C4" s="16"/>
      <c r="D4" s="17"/>
      <c r="E4" s="17"/>
      <c r="F4" s="18"/>
      <c r="G4" s="20"/>
      <c r="H4" s="21"/>
      <c r="I4" s="22"/>
      <c r="J4" s="23"/>
      <c r="K4" s="24"/>
      <c r="L4" s="24"/>
      <c r="M4" s="24"/>
      <c r="N4" s="25"/>
      <c r="O4" s="24"/>
      <c r="P4" s="24"/>
      <c r="Q4" s="24"/>
      <c r="R4" s="25"/>
      <c r="S4" s="25"/>
      <c r="T4" s="26"/>
      <c r="U4" s="18"/>
      <c r="V4" s="18"/>
      <c r="W4" s="6"/>
      <c r="X4" s="6"/>
      <c r="Y4" s="6"/>
      <c r="Z4" s="6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23" s="14" customFormat="1" ht="18" customHeight="1" x14ac:dyDescent="0.2">
      <c r="A5" s="12"/>
      <c r="B5" s="68" t="s">
        <v>10</v>
      </c>
      <c r="C5" s="69" t="s">
        <v>11</v>
      </c>
      <c r="D5" s="69" t="s">
        <v>8</v>
      </c>
      <c r="E5" s="69" t="s">
        <v>31</v>
      </c>
      <c r="F5" s="69" t="s">
        <v>0</v>
      </c>
      <c r="G5" s="69" t="s">
        <v>13</v>
      </c>
      <c r="H5" s="69" t="s">
        <v>12</v>
      </c>
      <c r="I5" s="70" t="s">
        <v>5</v>
      </c>
      <c r="J5" s="70" t="s">
        <v>1</v>
      </c>
      <c r="K5" s="71">
        <v>1</v>
      </c>
      <c r="L5" s="71">
        <v>2</v>
      </c>
      <c r="M5" s="71">
        <v>3</v>
      </c>
      <c r="N5" s="70" t="s">
        <v>14</v>
      </c>
      <c r="O5" s="71">
        <v>1</v>
      </c>
      <c r="P5" s="71">
        <v>2</v>
      </c>
      <c r="Q5" s="71">
        <v>3</v>
      </c>
      <c r="R5" s="70" t="s">
        <v>15</v>
      </c>
      <c r="S5" s="70" t="s">
        <v>2</v>
      </c>
      <c r="T5" s="70" t="s">
        <v>3</v>
      </c>
      <c r="U5" s="70" t="s">
        <v>9</v>
      </c>
      <c r="V5" s="72" t="s">
        <v>4</v>
      </c>
      <c r="W5" s="41"/>
      <c r="X5" s="13"/>
      <c r="Y5" s="13"/>
      <c r="Z5" s="39"/>
      <c r="AA5" s="73"/>
      <c r="AB5" s="73"/>
      <c r="AC5" s="73"/>
      <c r="AD5" s="73"/>
      <c r="AE5" s="73"/>
      <c r="AF5" s="73"/>
      <c r="AG5" s="73"/>
      <c r="AH5" s="73"/>
      <c r="AI5" s="73"/>
      <c r="AJ5" s="74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</row>
    <row r="6" spans="1:123" s="8" customFormat="1" ht="5.0999999999999996" customHeight="1" thickBot="1" x14ac:dyDescent="0.25">
      <c r="A6" s="7"/>
      <c r="B6" s="15"/>
      <c r="C6" s="16"/>
      <c r="D6" s="18"/>
      <c r="E6" s="18"/>
      <c r="F6" s="19"/>
      <c r="G6" s="22"/>
      <c r="H6" s="21"/>
      <c r="I6" s="17"/>
      <c r="J6" s="23"/>
      <c r="K6" s="24"/>
      <c r="L6" s="24"/>
      <c r="M6" s="24"/>
      <c r="N6" s="25"/>
      <c r="O6" s="24"/>
      <c r="P6" s="24"/>
      <c r="Q6" s="24"/>
      <c r="R6" s="25"/>
      <c r="S6" s="25"/>
      <c r="T6" s="26"/>
      <c r="U6" s="26"/>
      <c r="V6" s="26"/>
      <c r="W6" s="6"/>
      <c r="X6" s="6"/>
      <c r="Y6" s="6"/>
      <c r="Z6" s="6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23" s="5" customFormat="1" ht="30" customHeight="1" x14ac:dyDescent="0.2">
      <c r="B7" s="78"/>
      <c r="C7" s="81"/>
      <c r="D7" s="82"/>
      <c r="E7" s="83" t="s">
        <v>134</v>
      </c>
      <c r="F7" s="90" t="s">
        <v>32</v>
      </c>
      <c r="G7" s="93">
        <v>2013</v>
      </c>
      <c r="H7" s="94" t="s">
        <v>32</v>
      </c>
      <c r="I7" s="83" t="s">
        <v>32</v>
      </c>
      <c r="J7" s="99">
        <v>50</v>
      </c>
      <c r="K7" s="102">
        <v>50</v>
      </c>
      <c r="L7" s="103">
        <v>52</v>
      </c>
      <c r="M7" s="103"/>
      <c r="N7" s="104">
        <f>IF(Y7&lt;=0,0,Y7)</f>
        <v>102</v>
      </c>
      <c r="O7" s="103">
        <v>60</v>
      </c>
      <c r="P7" s="103">
        <v>62</v>
      </c>
      <c r="Q7" s="103"/>
      <c r="R7" s="104">
        <f>IF(Z7&lt;=0,0,Z7)</f>
        <v>122</v>
      </c>
      <c r="S7" s="111">
        <f t="shared" ref="S7:S24" si="0">IF(E7="","",IF(OR(N7=0,R7=0),0,N7+R7))</f>
        <v>224</v>
      </c>
      <c r="T7" s="112" t="s">
        <v>132</v>
      </c>
      <c r="U7" s="113" t="str">
        <f>IF(G7=0," ",IF(E7="H",IF(AND(G7&gt;2007,G7&lt;2011),VLOOKUP(J7,Minimas!$A$15:$C$29,3),IF(AND(G7&gt;2010,G7&lt;2013),VLOOKUP(J7,Minimas!$A$15:$C$29,2),"ERREUR")),IF(AND(G7&gt;2007,G7&lt;2011),VLOOKUP(J7,Minimas!$H$15:J$29,3),IF(AND(G7&gt;2010,G7&lt;2013),VLOOKUP(J7,Minimas!$H$15:$J$29,2),"ERREUR"))))</f>
        <v>ERREUR</v>
      </c>
      <c r="V7" s="114">
        <f t="shared" ref="V7:V24" si="1">IF(E7=" "," ",IF(E7="H",10^(0.75194503*LOG(J7/175.508)^2)*S7,IF(E7="F",10^(0.783497476* LOG(J7/153.655)^2)*S7,"")))</f>
        <v>374.85431602418868</v>
      </c>
      <c r="W7" s="42"/>
      <c r="X7" s="42"/>
      <c r="Y7" s="5">
        <f>IF(K7=0," ",MAXA(K7+L7,L7+M7,K7+M7))</f>
        <v>102</v>
      </c>
      <c r="Z7" s="5">
        <f>IF(O7=0," ",MAXA(O7+P7,P7+Q7,O7+Q7))</f>
        <v>122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</row>
    <row r="8" spans="1:123" s="5" customFormat="1" ht="30" customHeight="1" x14ac:dyDescent="0.2">
      <c r="B8" s="79"/>
      <c r="C8" s="84"/>
      <c r="D8" s="85"/>
      <c r="E8" s="86"/>
      <c r="F8" s="91"/>
      <c r="G8" s="95"/>
      <c r="H8" s="96"/>
      <c r="I8" s="86"/>
      <c r="J8" s="100"/>
      <c r="K8" s="105"/>
      <c r="L8" s="106"/>
      <c r="M8" s="106"/>
      <c r="N8" s="107" t="str">
        <f t="shared" ref="N8:N9" si="2">IF(Y8&lt;=0,0,Y8)</f>
        <v xml:space="preserve"> </v>
      </c>
      <c r="O8" s="105"/>
      <c r="P8" s="106"/>
      <c r="Q8" s="106"/>
      <c r="R8" s="107" t="str">
        <f t="shared" ref="R8:R9" si="3">IF(Z8&lt;=0,0,Z8)</f>
        <v xml:space="preserve"> </v>
      </c>
      <c r="S8" s="115" t="str">
        <f t="shared" si="0"/>
        <v/>
      </c>
      <c r="T8" s="116" t="s">
        <v>132</v>
      </c>
      <c r="U8" s="117" t="str">
        <f>IF(G8=0," ",IF(E8="H",IF(AND(G8&gt;2007,G8&lt;2011),VLOOKUP(J8,Minimas!$A$15:$C$29,3),IF(AND(G8&gt;2010,G8&lt;2013),VLOOKUP(J8,Minimas!$A$15:$C$29,2),"ERREUR")),IF(AND(G8&gt;2007,G8&lt;2011),VLOOKUP(J8,Minimas!$H$15:J$29,3),IF(AND(G8&gt;2010,G8&lt;2013),VLOOKUP(J8,Minimas!$H$15:$J$29,2),"ERREUR"))))</f>
        <v xml:space="preserve"> </v>
      </c>
      <c r="V8" s="118" t="str">
        <f t="shared" si="1"/>
        <v/>
      </c>
      <c r="W8" s="42"/>
      <c r="X8" s="42"/>
      <c r="Y8" s="5" t="str">
        <f t="shared" ref="Y8:Y24" si="4">IF(K8=0," ",MAXA(K8+L8,L8+M8,K8+M8))</f>
        <v xml:space="preserve"> </v>
      </c>
      <c r="Z8" s="5" t="str">
        <f t="shared" ref="Z8:Z24" si="5">IF(O8=0," ",MAXA(O8+P8,P8+Q8,O8+Q8))</f>
        <v xml:space="preserve"> 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spans="1:123" s="5" customFormat="1" ht="30" customHeight="1" x14ac:dyDescent="0.2">
      <c r="B9" s="79"/>
      <c r="C9" s="84"/>
      <c r="D9" s="85"/>
      <c r="E9" s="86"/>
      <c r="F9" s="91"/>
      <c r="G9" s="95"/>
      <c r="H9" s="96"/>
      <c r="I9" s="86"/>
      <c r="J9" s="100"/>
      <c r="K9" s="105"/>
      <c r="L9" s="106"/>
      <c r="M9" s="106"/>
      <c r="N9" s="107" t="str">
        <f t="shared" si="2"/>
        <v xml:space="preserve"> </v>
      </c>
      <c r="O9" s="105"/>
      <c r="P9" s="106"/>
      <c r="Q9" s="106"/>
      <c r="R9" s="107" t="str">
        <f t="shared" si="3"/>
        <v xml:space="preserve"> </v>
      </c>
      <c r="S9" s="115" t="str">
        <f t="shared" si="0"/>
        <v/>
      </c>
      <c r="T9" s="116" t="s">
        <v>132</v>
      </c>
      <c r="U9" s="117" t="str">
        <f>IF(G9=0," ",IF(E9="H",IF(AND(G9&gt;2007,G9&lt;2011),VLOOKUP(J9,Minimas!$A$15:$C$29,3),IF(AND(G9&gt;2010,G9&lt;2013),VLOOKUP(J9,Minimas!$A$15:$C$29,2),"ERREUR")),IF(AND(G9&gt;2007,G9&lt;2011),VLOOKUP(J9,Minimas!$H$15:J$29,3),IF(AND(G9&gt;2010,G9&lt;2013),VLOOKUP(J9,Minimas!$H$15:$J$29,2),"ERREUR"))))</f>
        <v xml:space="preserve"> </v>
      </c>
      <c r="V9" s="118" t="str">
        <f t="shared" si="1"/>
        <v/>
      </c>
      <c r="W9" s="42"/>
      <c r="X9" s="42"/>
      <c r="Y9" s="5" t="str">
        <f t="shared" si="4"/>
        <v xml:space="preserve"> </v>
      </c>
      <c r="Z9" s="5" t="str">
        <f t="shared" si="5"/>
        <v xml:space="preserve"> 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</row>
    <row r="10" spans="1:123" s="5" customFormat="1" ht="30" customHeight="1" x14ac:dyDescent="0.2">
      <c r="B10" s="79"/>
      <c r="C10" s="84"/>
      <c r="D10" s="85"/>
      <c r="E10" s="86"/>
      <c r="F10" s="91" t="s">
        <v>32</v>
      </c>
      <c r="G10" s="95"/>
      <c r="H10" s="96" t="s">
        <v>32</v>
      </c>
      <c r="I10" s="86" t="s">
        <v>32</v>
      </c>
      <c r="J10" s="100"/>
      <c r="K10" s="105"/>
      <c r="L10" s="106"/>
      <c r="M10" s="106"/>
      <c r="N10" s="107" t="str">
        <f t="shared" ref="N10:N24" si="6">IF(Y10&lt;=0,0,Y10)</f>
        <v xml:space="preserve"> </v>
      </c>
      <c r="O10" s="105"/>
      <c r="P10" s="106"/>
      <c r="Q10" s="106"/>
      <c r="R10" s="107" t="str">
        <f t="shared" ref="R10:R24" si="7">IF(Z10&lt;=0,0,Z10)</f>
        <v xml:space="preserve"> </v>
      </c>
      <c r="S10" s="115" t="str">
        <f t="shared" si="0"/>
        <v/>
      </c>
      <c r="T10" s="116" t="s">
        <v>132</v>
      </c>
      <c r="U10" s="117" t="str">
        <f>IF(G10=0," ",IF(E10="H",IF(AND(G10&gt;2007,G10&lt;2011),VLOOKUP(J10,Minimas!$A$15:$C$29,3),IF(AND(G10&gt;2010,G10&lt;2013),VLOOKUP(J10,Minimas!$A$15:$C$29,2),"ERREUR")),IF(AND(G10&gt;2007,G10&lt;2011),VLOOKUP(J10,Minimas!$H$15:J$29,3),IF(AND(G10&gt;2010,G10&lt;2013),VLOOKUP(J10,Minimas!$H$15:$J$29,2),"ERREUR"))))</f>
        <v xml:space="preserve"> </v>
      </c>
      <c r="V10" s="118" t="str">
        <f t="shared" si="1"/>
        <v/>
      </c>
      <c r="W10" s="42"/>
      <c r="X10" s="42"/>
      <c r="Y10" s="5" t="str">
        <f t="shared" si="4"/>
        <v xml:space="preserve"> </v>
      </c>
      <c r="Z10" s="5" t="str">
        <f t="shared" si="5"/>
        <v xml:space="preserve"> 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</row>
    <row r="11" spans="1:123" s="5" customFormat="1" ht="30" customHeight="1" x14ac:dyDescent="0.2">
      <c r="B11" s="79"/>
      <c r="C11" s="84"/>
      <c r="D11" s="85"/>
      <c r="E11" s="86"/>
      <c r="F11" s="91" t="s">
        <v>32</v>
      </c>
      <c r="G11" s="95"/>
      <c r="H11" s="96" t="s">
        <v>32</v>
      </c>
      <c r="I11" s="86" t="s">
        <v>32</v>
      </c>
      <c r="J11" s="100"/>
      <c r="K11" s="105"/>
      <c r="L11" s="106"/>
      <c r="M11" s="106"/>
      <c r="N11" s="107" t="str">
        <f t="shared" si="6"/>
        <v xml:space="preserve"> </v>
      </c>
      <c r="O11" s="105"/>
      <c r="P11" s="106"/>
      <c r="Q11" s="106"/>
      <c r="R11" s="107" t="str">
        <f t="shared" si="7"/>
        <v xml:space="preserve"> </v>
      </c>
      <c r="S11" s="115" t="str">
        <f t="shared" si="0"/>
        <v/>
      </c>
      <c r="T11" s="116" t="s">
        <v>132</v>
      </c>
      <c r="U11" s="117" t="str">
        <f>IF(G11=0," ",IF(E11="H",IF(AND(G11&gt;2007,G11&lt;2011),VLOOKUP(J11,Minimas!$A$15:$C$29,3),IF(AND(G11&gt;2010,G11&lt;2013),VLOOKUP(J11,Minimas!$A$15:$C$29,2),"ERREUR")),IF(AND(G11&gt;2007,G11&lt;2011),VLOOKUP(J11,Minimas!$H$15:J$29,3),IF(AND(G11&gt;2010,G11&lt;2013),VLOOKUP(J11,Minimas!$H$15:$J$29,2),"ERREUR"))))</f>
        <v xml:space="preserve"> </v>
      </c>
      <c r="V11" s="118" t="str">
        <f t="shared" si="1"/>
        <v/>
      </c>
      <c r="W11" s="42"/>
      <c r="X11" s="42"/>
      <c r="Y11" s="5" t="str">
        <f t="shared" si="4"/>
        <v xml:space="preserve"> </v>
      </c>
      <c r="Z11" s="5" t="str">
        <f t="shared" si="5"/>
        <v xml:space="preserve"> 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</row>
    <row r="12" spans="1:123" s="5" customFormat="1" ht="30" customHeight="1" x14ac:dyDescent="0.2">
      <c r="B12" s="79"/>
      <c r="C12" s="84"/>
      <c r="D12" s="85"/>
      <c r="E12" s="86"/>
      <c r="F12" s="91" t="s">
        <v>32</v>
      </c>
      <c r="G12" s="95"/>
      <c r="H12" s="96" t="s">
        <v>32</v>
      </c>
      <c r="I12" s="86" t="s">
        <v>32</v>
      </c>
      <c r="J12" s="100"/>
      <c r="K12" s="105"/>
      <c r="L12" s="106"/>
      <c r="M12" s="106"/>
      <c r="N12" s="107" t="str">
        <f t="shared" si="6"/>
        <v xml:space="preserve"> </v>
      </c>
      <c r="O12" s="105"/>
      <c r="P12" s="106"/>
      <c r="Q12" s="106"/>
      <c r="R12" s="107" t="str">
        <f t="shared" si="7"/>
        <v xml:space="preserve"> </v>
      </c>
      <c r="S12" s="115" t="str">
        <f t="shared" si="0"/>
        <v/>
      </c>
      <c r="T12" s="116" t="s">
        <v>132</v>
      </c>
      <c r="U12" s="117" t="str">
        <f>IF(G12=0," ",IF(E12="H",IF(AND(G12&gt;2007,G12&lt;2011),VLOOKUP(J12,Minimas!$A$15:$C$29,3),IF(AND(G12&gt;2010,G12&lt;2013),VLOOKUP(J12,Minimas!$A$15:$C$29,2),"ERREUR")),IF(AND(G12&gt;2007,G12&lt;2011),VLOOKUP(J12,Minimas!$H$15:J$29,3),IF(AND(G12&gt;2010,G12&lt;2013),VLOOKUP(J12,Minimas!$H$15:$J$29,2),"ERREUR"))))</f>
        <v xml:space="preserve"> </v>
      </c>
      <c r="V12" s="118" t="str">
        <f t="shared" si="1"/>
        <v/>
      </c>
      <c r="W12" s="42"/>
      <c r="X12" s="42"/>
      <c r="Y12" s="5" t="str">
        <f t="shared" si="4"/>
        <v xml:space="preserve"> </v>
      </c>
      <c r="Z12" s="5" t="str">
        <f t="shared" si="5"/>
        <v xml:space="preserve"> 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</row>
    <row r="13" spans="1:123" s="5" customFormat="1" ht="30" customHeight="1" x14ac:dyDescent="0.2">
      <c r="B13" s="79"/>
      <c r="C13" s="84"/>
      <c r="D13" s="85"/>
      <c r="E13" s="86"/>
      <c r="F13" s="91" t="s">
        <v>32</v>
      </c>
      <c r="G13" s="95"/>
      <c r="H13" s="96" t="s">
        <v>32</v>
      </c>
      <c r="I13" s="86" t="s">
        <v>32</v>
      </c>
      <c r="J13" s="100"/>
      <c r="K13" s="105"/>
      <c r="L13" s="106"/>
      <c r="M13" s="106"/>
      <c r="N13" s="107" t="str">
        <f t="shared" si="6"/>
        <v xml:space="preserve"> </v>
      </c>
      <c r="O13" s="105"/>
      <c r="P13" s="106"/>
      <c r="Q13" s="106"/>
      <c r="R13" s="107" t="str">
        <f t="shared" si="7"/>
        <v xml:space="preserve"> </v>
      </c>
      <c r="S13" s="115" t="str">
        <f t="shared" si="0"/>
        <v/>
      </c>
      <c r="T13" s="116" t="s">
        <v>132</v>
      </c>
      <c r="U13" s="117" t="str">
        <f>IF(G13=0," ",IF(E13="H",IF(AND(G13&gt;2007,G13&lt;2011),VLOOKUP(J13,Minimas!$A$15:$C$29,3),IF(AND(G13&gt;2010,G13&lt;2013),VLOOKUP(J13,Minimas!$A$15:$C$29,2),"ERREUR")),IF(AND(G13&gt;2007,G13&lt;2011),VLOOKUP(J13,Minimas!$H$15:J$29,3),IF(AND(G13&gt;2010,G13&lt;2013),VLOOKUP(J13,Minimas!$H$15:$J$29,2),"ERREUR"))))</f>
        <v xml:space="preserve"> </v>
      </c>
      <c r="V13" s="118" t="str">
        <f t="shared" si="1"/>
        <v/>
      </c>
      <c r="W13" s="42"/>
      <c r="X13" s="42"/>
      <c r="Y13" s="5" t="str">
        <f t="shared" si="4"/>
        <v xml:space="preserve"> </v>
      </c>
      <c r="Z13" s="5" t="str">
        <f t="shared" si="5"/>
        <v xml:space="preserve"> 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</row>
    <row r="14" spans="1:123" s="5" customFormat="1" ht="30" customHeight="1" x14ac:dyDescent="0.2">
      <c r="B14" s="79"/>
      <c r="C14" s="84"/>
      <c r="D14" s="85"/>
      <c r="E14" s="86"/>
      <c r="F14" s="91" t="s">
        <v>32</v>
      </c>
      <c r="G14" s="95"/>
      <c r="H14" s="96" t="s">
        <v>32</v>
      </c>
      <c r="I14" s="86" t="s">
        <v>32</v>
      </c>
      <c r="J14" s="100"/>
      <c r="K14" s="105"/>
      <c r="L14" s="106"/>
      <c r="M14" s="106"/>
      <c r="N14" s="107" t="str">
        <f t="shared" si="6"/>
        <v xml:space="preserve"> </v>
      </c>
      <c r="O14" s="105"/>
      <c r="P14" s="106"/>
      <c r="Q14" s="106"/>
      <c r="R14" s="107" t="str">
        <f t="shared" si="7"/>
        <v xml:space="preserve"> </v>
      </c>
      <c r="S14" s="115" t="str">
        <f t="shared" si="0"/>
        <v/>
      </c>
      <c r="T14" s="116" t="s">
        <v>132</v>
      </c>
      <c r="U14" s="117" t="str">
        <f>IF(G14=0," ",IF(E14="H",IF(AND(G14&gt;2007,G14&lt;2011),VLOOKUP(J14,Minimas!$A$15:$C$29,3),IF(AND(G14&gt;2010,G14&lt;2013),VLOOKUP(J14,Minimas!$A$15:$C$29,2),"ERREUR")),IF(AND(G14&gt;2007,G14&lt;2011),VLOOKUP(J14,Minimas!$H$15:J$29,3),IF(AND(G14&gt;2010,G14&lt;2013),VLOOKUP(J14,Minimas!$H$15:$J$29,2),"ERREUR"))))</f>
        <v xml:space="preserve"> </v>
      </c>
      <c r="V14" s="118" t="str">
        <f t="shared" si="1"/>
        <v/>
      </c>
      <c r="W14" s="42"/>
      <c r="X14" s="42"/>
      <c r="Y14" s="5" t="str">
        <f t="shared" si="4"/>
        <v xml:space="preserve"> </v>
      </c>
      <c r="Z14" s="5" t="str">
        <f t="shared" si="5"/>
        <v xml:space="preserve"> 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</row>
    <row r="15" spans="1:123" s="5" customFormat="1" ht="30" customHeight="1" x14ac:dyDescent="0.2">
      <c r="B15" s="79"/>
      <c r="C15" s="84"/>
      <c r="D15" s="85"/>
      <c r="E15" s="86"/>
      <c r="F15" s="91" t="s">
        <v>32</v>
      </c>
      <c r="G15" s="95"/>
      <c r="H15" s="96" t="s">
        <v>32</v>
      </c>
      <c r="I15" s="86" t="s">
        <v>32</v>
      </c>
      <c r="J15" s="100"/>
      <c r="K15" s="105"/>
      <c r="L15" s="106"/>
      <c r="M15" s="106"/>
      <c r="N15" s="107" t="str">
        <f t="shared" si="6"/>
        <v xml:space="preserve"> </v>
      </c>
      <c r="O15" s="105"/>
      <c r="P15" s="106"/>
      <c r="Q15" s="106"/>
      <c r="R15" s="107" t="str">
        <f t="shared" si="7"/>
        <v xml:space="preserve"> </v>
      </c>
      <c r="S15" s="115" t="str">
        <f t="shared" si="0"/>
        <v/>
      </c>
      <c r="T15" s="116" t="s">
        <v>132</v>
      </c>
      <c r="U15" s="117" t="str">
        <f>IF(G15=0," ",IF(E15="H",IF(AND(G15&gt;2007,G15&lt;2011),VLOOKUP(J15,Minimas!$A$15:$C$29,3),IF(AND(G15&gt;2010,G15&lt;2013),VLOOKUP(J15,Minimas!$A$15:$C$29,2),"ERREUR")),IF(AND(G15&gt;2007,G15&lt;2011),VLOOKUP(J15,Minimas!$H$15:J$29,3),IF(AND(G15&gt;2010,G15&lt;2013),VLOOKUP(J15,Minimas!$H$15:$J$29,2),"ERREUR"))))</f>
        <v xml:space="preserve"> </v>
      </c>
      <c r="V15" s="118" t="str">
        <f t="shared" si="1"/>
        <v/>
      </c>
      <c r="W15" s="42"/>
      <c r="X15" s="42"/>
      <c r="Y15" s="5" t="str">
        <f t="shared" si="4"/>
        <v xml:space="preserve"> </v>
      </c>
      <c r="Z15" s="5" t="str">
        <f t="shared" si="5"/>
        <v xml:space="preserve"> 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</row>
    <row r="16" spans="1:123" s="5" customFormat="1" ht="30" customHeight="1" x14ac:dyDescent="0.2">
      <c r="B16" s="79"/>
      <c r="C16" s="84"/>
      <c r="D16" s="85"/>
      <c r="E16" s="86"/>
      <c r="F16" s="91" t="s">
        <v>32</v>
      </c>
      <c r="G16" s="95"/>
      <c r="H16" s="96" t="s">
        <v>32</v>
      </c>
      <c r="I16" s="86" t="s">
        <v>32</v>
      </c>
      <c r="J16" s="100"/>
      <c r="K16" s="105"/>
      <c r="L16" s="106"/>
      <c r="M16" s="106"/>
      <c r="N16" s="107" t="str">
        <f t="shared" si="6"/>
        <v xml:space="preserve"> </v>
      </c>
      <c r="O16" s="105"/>
      <c r="P16" s="106"/>
      <c r="Q16" s="106"/>
      <c r="R16" s="107" t="str">
        <f t="shared" si="7"/>
        <v xml:space="preserve"> </v>
      </c>
      <c r="S16" s="115" t="str">
        <f t="shared" si="0"/>
        <v/>
      </c>
      <c r="T16" s="116" t="s">
        <v>132</v>
      </c>
      <c r="U16" s="117" t="str">
        <f>IF(G16=0," ",IF(E16="H",IF(AND(G16&gt;2007,G16&lt;2011),VLOOKUP(J16,Minimas!$A$15:$C$29,3),IF(AND(G16&gt;2010,G16&lt;2013),VLOOKUP(J16,Minimas!$A$15:$C$29,2),"ERREUR")),IF(AND(G16&gt;2007,G16&lt;2011),VLOOKUP(J16,Minimas!$H$15:J$29,3),IF(AND(G16&gt;2010,G16&lt;2013),VLOOKUP(J16,Minimas!$H$15:$J$29,2),"ERREUR"))))</f>
        <v xml:space="preserve"> </v>
      </c>
      <c r="V16" s="118" t="str">
        <f t="shared" si="1"/>
        <v/>
      </c>
      <c r="W16" s="42"/>
      <c r="X16" s="42"/>
      <c r="Y16" s="5" t="str">
        <f t="shared" si="4"/>
        <v xml:space="preserve"> </v>
      </c>
      <c r="Z16" s="5" t="str">
        <f t="shared" si="5"/>
        <v xml:space="preserve"> 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</row>
    <row r="17" spans="2:106" s="5" customFormat="1" ht="30" customHeight="1" x14ac:dyDescent="0.2">
      <c r="B17" s="79"/>
      <c r="C17" s="84"/>
      <c r="D17" s="85"/>
      <c r="E17" s="86"/>
      <c r="F17" s="91" t="s">
        <v>32</v>
      </c>
      <c r="G17" s="95"/>
      <c r="H17" s="96" t="s">
        <v>32</v>
      </c>
      <c r="I17" s="86" t="s">
        <v>32</v>
      </c>
      <c r="J17" s="100"/>
      <c r="K17" s="105"/>
      <c r="L17" s="106"/>
      <c r="M17" s="106"/>
      <c r="N17" s="107" t="str">
        <f t="shared" si="6"/>
        <v xml:space="preserve"> </v>
      </c>
      <c r="O17" s="105"/>
      <c r="P17" s="106"/>
      <c r="Q17" s="106"/>
      <c r="R17" s="107" t="str">
        <f t="shared" si="7"/>
        <v xml:space="preserve"> </v>
      </c>
      <c r="S17" s="115" t="str">
        <f t="shared" si="0"/>
        <v/>
      </c>
      <c r="T17" s="116" t="s">
        <v>132</v>
      </c>
      <c r="U17" s="117" t="str">
        <f>IF(G17=0," ",IF(E17="H",IF(AND(G17&gt;2007,G17&lt;2011),VLOOKUP(J17,Minimas!$A$15:$C$29,3),IF(AND(G17&gt;2010,G17&lt;2013),VLOOKUP(J17,Minimas!$A$15:$C$29,2),"ERREUR")),IF(AND(G17&gt;2007,G17&lt;2011),VLOOKUP(J17,Minimas!$H$15:J$29,3),IF(AND(G17&gt;2010,G17&lt;2013),VLOOKUP(J17,Minimas!$H$15:$J$29,2),"ERREUR"))))</f>
        <v xml:space="preserve"> </v>
      </c>
      <c r="V17" s="118" t="str">
        <f t="shared" si="1"/>
        <v/>
      </c>
      <c r="W17" s="42"/>
      <c r="X17" s="42"/>
      <c r="Y17" s="5" t="str">
        <f t="shared" si="4"/>
        <v xml:space="preserve"> </v>
      </c>
      <c r="Z17" s="5" t="str">
        <f t="shared" si="5"/>
        <v xml:space="preserve"> 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</row>
    <row r="18" spans="2:106" s="5" customFormat="1" ht="30" customHeight="1" x14ac:dyDescent="0.2">
      <c r="B18" s="79"/>
      <c r="C18" s="84"/>
      <c r="D18" s="85"/>
      <c r="E18" s="86"/>
      <c r="F18" s="91" t="s">
        <v>32</v>
      </c>
      <c r="G18" s="95"/>
      <c r="H18" s="96" t="s">
        <v>32</v>
      </c>
      <c r="I18" s="86" t="s">
        <v>32</v>
      </c>
      <c r="J18" s="100"/>
      <c r="K18" s="105"/>
      <c r="L18" s="106"/>
      <c r="M18" s="106"/>
      <c r="N18" s="107" t="str">
        <f t="shared" si="6"/>
        <v xml:space="preserve"> </v>
      </c>
      <c r="O18" s="105"/>
      <c r="P18" s="106"/>
      <c r="Q18" s="106"/>
      <c r="R18" s="107" t="str">
        <f t="shared" si="7"/>
        <v xml:space="preserve"> </v>
      </c>
      <c r="S18" s="115" t="str">
        <f t="shared" si="0"/>
        <v/>
      </c>
      <c r="T18" s="116" t="s">
        <v>132</v>
      </c>
      <c r="U18" s="117" t="str">
        <f>IF(G18=0," ",IF(E18="H",IF(AND(G18&gt;2007,G18&lt;2011),VLOOKUP(J18,Minimas!$A$15:$C$29,3),IF(AND(G18&gt;2010,G18&lt;2013),VLOOKUP(J18,Minimas!$A$15:$C$29,2),"ERREUR")),IF(AND(G18&gt;2007,G18&lt;2011),VLOOKUP(J18,Minimas!$H$15:J$29,3),IF(AND(G18&gt;2010,G18&lt;2013),VLOOKUP(J18,Minimas!$H$15:$J$29,2),"ERREUR"))))</f>
        <v xml:space="preserve"> </v>
      </c>
      <c r="V18" s="118" t="str">
        <f t="shared" si="1"/>
        <v/>
      </c>
      <c r="W18" s="42"/>
      <c r="X18" s="42"/>
      <c r="Y18" s="5" t="str">
        <f t="shared" si="4"/>
        <v xml:space="preserve"> </v>
      </c>
      <c r="Z18" s="5" t="str">
        <f t="shared" si="5"/>
        <v xml:space="preserve"> 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</row>
    <row r="19" spans="2:106" s="5" customFormat="1" ht="30" customHeight="1" x14ac:dyDescent="0.2">
      <c r="B19" s="79"/>
      <c r="C19" s="84"/>
      <c r="D19" s="85"/>
      <c r="E19" s="86"/>
      <c r="F19" s="91" t="s">
        <v>32</v>
      </c>
      <c r="G19" s="95"/>
      <c r="H19" s="96" t="s">
        <v>32</v>
      </c>
      <c r="I19" s="86" t="s">
        <v>32</v>
      </c>
      <c r="J19" s="100"/>
      <c r="K19" s="105"/>
      <c r="L19" s="106"/>
      <c r="M19" s="106"/>
      <c r="N19" s="107" t="str">
        <f t="shared" si="6"/>
        <v xml:space="preserve"> </v>
      </c>
      <c r="O19" s="105"/>
      <c r="P19" s="106"/>
      <c r="Q19" s="106"/>
      <c r="R19" s="107" t="str">
        <f t="shared" si="7"/>
        <v xml:space="preserve"> </v>
      </c>
      <c r="S19" s="115" t="str">
        <f t="shared" si="0"/>
        <v/>
      </c>
      <c r="T19" s="116" t="s">
        <v>132</v>
      </c>
      <c r="U19" s="117" t="str">
        <f>IF(G19=0," ",IF(E19="H",IF(AND(G19&gt;2007,G19&lt;2011),VLOOKUP(J19,Minimas!$A$15:$C$29,3),IF(AND(G19&gt;2010,G19&lt;2013),VLOOKUP(J19,Minimas!$A$15:$C$29,2),"ERREUR")),IF(AND(G19&gt;2007,G19&lt;2011),VLOOKUP(J19,Minimas!$H$15:J$29,3),IF(AND(G19&gt;2010,G19&lt;2013),VLOOKUP(J19,Minimas!$H$15:$J$29,2),"ERREUR"))))</f>
        <v xml:space="preserve"> </v>
      </c>
      <c r="V19" s="118" t="str">
        <f t="shared" si="1"/>
        <v/>
      </c>
      <c r="W19" s="42"/>
      <c r="X19" s="42"/>
      <c r="Y19" s="5" t="str">
        <f t="shared" si="4"/>
        <v xml:space="preserve"> </v>
      </c>
      <c r="Z19" s="5" t="str">
        <f t="shared" si="5"/>
        <v xml:space="preserve"> 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</row>
    <row r="20" spans="2:106" s="5" customFormat="1" ht="30" customHeight="1" x14ac:dyDescent="0.2">
      <c r="B20" s="79"/>
      <c r="C20" s="84"/>
      <c r="D20" s="85"/>
      <c r="E20" s="86"/>
      <c r="F20" s="91" t="s">
        <v>32</v>
      </c>
      <c r="G20" s="95"/>
      <c r="H20" s="96" t="s">
        <v>32</v>
      </c>
      <c r="I20" s="86" t="s">
        <v>32</v>
      </c>
      <c r="J20" s="100"/>
      <c r="K20" s="105"/>
      <c r="L20" s="106"/>
      <c r="M20" s="106"/>
      <c r="N20" s="107" t="str">
        <f t="shared" si="6"/>
        <v xml:space="preserve"> </v>
      </c>
      <c r="O20" s="105"/>
      <c r="P20" s="106"/>
      <c r="Q20" s="106"/>
      <c r="R20" s="107" t="str">
        <f t="shared" si="7"/>
        <v xml:space="preserve"> </v>
      </c>
      <c r="S20" s="115" t="str">
        <f t="shared" si="0"/>
        <v/>
      </c>
      <c r="T20" s="116" t="s">
        <v>132</v>
      </c>
      <c r="U20" s="117" t="str">
        <f>IF(G20=0," ",IF(E20="H",IF(AND(G20&gt;2007,G20&lt;2011),VLOOKUP(J20,Minimas!$A$15:$C$29,3),IF(AND(G20&gt;2010,G20&lt;2013),VLOOKUP(J20,Minimas!$A$15:$C$29,2),"ERREUR")),IF(AND(G20&gt;2007,G20&lt;2011),VLOOKUP(J20,Minimas!$H$15:J$29,3),IF(AND(G20&gt;2010,G20&lt;2013),VLOOKUP(J20,Minimas!$H$15:$J$29,2),"ERREUR"))))</f>
        <v xml:space="preserve"> </v>
      </c>
      <c r="V20" s="118" t="str">
        <f t="shared" si="1"/>
        <v/>
      </c>
      <c r="W20" s="42"/>
      <c r="X20" s="42"/>
      <c r="Y20" s="5" t="str">
        <f t="shared" si="4"/>
        <v xml:space="preserve"> </v>
      </c>
      <c r="Z20" s="5" t="str">
        <f t="shared" si="5"/>
        <v xml:space="preserve"> 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</row>
    <row r="21" spans="2:106" s="5" customFormat="1" ht="30" customHeight="1" x14ac:dyDescent="0.2">
      <c r="B21" s="79"/>
      <c r="C21" s="84"/>
      <c r="D21" s="85"/>
      <c r="E21" s="86"/>
      <c r="F21" s="91" t="s">
        <v>32</v>
      </c>
      <c r="G21" s="95"/>
      <c r="H21" s="96" t="s">
        <v>32</v>
      </c>
      <c r="I21" s="86" t="s">
        <v>32</v>
      </c>
      <c r="J21" s="100"/>
      <c r="K21" s="105"/>
      <c r="L21" s="106"/>
      <c r="M21" s="106"/>
      <c r="N21" s="107" t="str">
        <f t="shared" si="6"/>
        <v xml:space="preserve"> </v>
      </c>
      <c r="O21" s="105"/>
      <c r="P21" s="106"/>
      <c r="Q21" s="106"/>
      <c r="R21" s="107" t="str">
        <f t="shared" si="7"/>
        <v xml:space="preserve"> </v>
      </c>
      <c r="S21" s="115" t="str">
        <f t="shared" si="0"/>
        <v/>
      </c>
      <c r="T21" s="116" t="s">
        <v>132</v>
      </c>
      <c r="U21" s="117" t="str">
        <f>IF(G21=0," ",IF(E21="H",IF(AND(G21&gt;2007,G21&lt;2011),VLOOKUP(J21,Minimas!$A$15:$C$29,3),IF(AND(G21&gt;2010,G21&lt;2013),VLOOKUP(J21,Minimas!$A$15:$C$29,2),"ERREUR")),IF(AND(G21&gt;2007,G21&lt;2011),VLOOKUP(J21,Minimas!$H$15:J$29,3),IF(AND(G21&gt;2010,G21&lt;2013),VLOOKUP(J21,Minimas!$H$15:$J$29,2),"ERREUR"))))</f>
        <v xml:space="preserve"> </v>
      </c>
      <c r="V21" s="118" t="str">
        <f t="shared" si="1"/>
        <v/>
      </c>
      <c r="W21" s="42"/>
      <c r="X21" s="42"/>
      <c r="Y21" s="5" t="str">
        <f t="shared" si="4"/>
        <v xml:space="preserve"> </v>
      </c>
      <c r="Z21" s="5" t="str">
        <f t="shared" si="5"/>
        <v xml:space="preserve"> 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</row>
    <row r="22" spans="2:106" s="5" customFormat="1" ht="30" customHeight="1" x14ac:dyDescent="0.2">
      <c r="B22" s="79"/>
      <c r="C22" s="84"/>
      <c r="D22" s="85"/>
      <c r="E22" s="86"/>
      <c r="F22" s="91"/>
      <c r="G22" s="95"/>
      <c r="H22" s="96"/>
      <c r="I22" s="86"/>
      <c r="J22" s="100"/>
      <c r="K22" s="105"/>
      <c r="L22" s="106"/>
      <c r="M22" s="106"/>
      <c r="N22" s="107" t="str">
        <f t="shared" si="6"/>
        <v xml:space="preserve"> </v>
      </c>
      <c r="O22" s="105"/>
      <c r="P22" s="106"/>
      <c r="Q22" s="106"/>
      <c r="R22" s="107" t="str">
        <f t="shared" si="7"/>
        <v xml:space="preserve"> </v>
      </c>
      <c r="S22" s="115" t="str">
        <f t="shared" si="0"/>
        <v/>
      </c>
      <c r="T22" s="116" t="s">
        <v>132</v>
      </c>
      <c r="U22" s="117" t="str">
        <f>IF(G22=0," ",IF(E22="H",IF(AND(G22&gt;2007,G22&lt;2011),VLOOKUP(J22,Minimas!$A$15:$C$29,3),IF(AND(G22&gt;2010,G22&lt;2013),VLOOKUP(J22,Minimas!$A$15:$C$29,2),"ERREUR")),IF(AND(G22&gt;2007,G22&lt;2011),VLOOKUP(J22,Minimas!$H$15:J$29,3),IF(AND(G22&gt;2010,G22&lt;2013),VLOOKUP(J22,Minimas!$H$15:$J$29,2),"ERREUR"))))</f>
        <v xml:space="preserve"> </v>
      </c>
      <c r="V22" s="118" t="str">
        <f t="shared" si="1"/>
        <v/>
      </c>
      <c r="W22" s="42"/>
      <c r="X22" s="42"/>
      <c r="Y22" s="5" t="str">
        <f t="shared" si="4"/>
        <v xml:space="preserve"> </v>
      </c>
      <c r="Z22" s="5" t="str">
        <f t="shared" si="5"/>
        <v xml:space="preserve"> 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</row>
    <row r="23" spans="2:106" s="5" customFormat="1" ht="30" customHeight="1" x14ac:dyDescent="0.2">
      <c r="B23" s="79"/>
      <c r="C23" s="84"/>
      <c r="D23" s="85"/>
      <c r="E23" s="86"/>
      <c r="F23" s="91" t="s">
        <v>32</v>
      </c>
      <c r="G23" s="95"/>
      <c r="H23" s="96" t="s">
        <v>32</v>
      </c>
      <c r="I23" s="86" t="s">
        <v>32</v>
      </c>
      <c r="J23" s="100"/>
      <c r="K23" s="105"/>
      <c r="L23" s="106"/>
      <c r="M23" s="106"/>
      <c r="N23" s="107" t="str">
        <f t="shared" si="6"/>
        <v xml:space="preserve"> </v>
      </c>
      <c r="O23" s="105"/>
      <c r="P23" s="106"/>
      <c r="Q23" s="106"/>
      <c r="R23" s="107" t="str">
        <f t="shared" si="7"/>
        <v xml:space="preserve"> </v>
      </c>
      <c r="S23" s="115" t="str">
        <f t="shared" si="0"/>
        <v/>
      </c>
      <c r="T23" s="116" t="s">
        <v>132</v>
      </c>
      <c r="U23" s="117" t="str">
        <f>IF(G23=0," ",IF(E23="H",IF(AND(G23&gt;2007,G23&lt;2011),VLOOKUP(J23,Minimas!$A$15:$C$29,3),IF(AND(G23&gt;2010,G23&lt;2013),VLOOKUP(J23,Minimas!$A$15:$C$29,2),"ERREUR")),IF(AND(G23&gt;2007,G23&lt;2011),VLOOKUP(J23,Minimas!$H$15:J$29,3),IF(AND(G23&gt;2010,G23&lt;2013),VLOOKUP(J23,Minimas!$H$15:$J$29,2),"ERREUR"))))</f>
        <v xml:space="preserve"> </v>
      </c>
      <c r="V23" s="118" t="str">
        <f t="shared" si="1"/>
        <v/>
      </c>
      <c r="W23" s="42"/>
      <c r="X23" s="42"/>
      <c r="Y23" s="5" t="str">
        <f t="shared" si="4"/>
        <v xml:space="preserve"> </v>
      </c>
      <c r="Z23" s="5" t="str">
        <f t="shared" si="5"/>
        <v xml:space="preserve"> 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</row>
    <row r="24" spans="2:106" s="5" customFormat="1" ht="30" customHeight="1" thickBot="1" x14ac:dyDescent="0.25">
      <c r="B24" s="80"/>
      <c r="C24" s="87"/>
      <c r="D24" s="88"/>
      <c r="E24" s="89"/>
      <c r="F24" s="92"/>
      <c r="G24" s="97"/>
      <c r="H24" s="98"/>
      <c r="I24" s="89"/>
      <c r="J24" s="101"/>
      <c r="K24" s="108"/>
      <c r="L24" s="109"/>
      <c r="M24" s="109"/>
      <c r="N24" s="110" t="str">
        <f t="shared" si="6"/>
        <v xml:space="preserve"> </v>
      </c>
      <c r="O24" s="108"/>
      <c r="P24" s="109"/>
      <c r="Q24" s="109"/>
      <c r="R24" s="110" t="str">
        <f t="shared" si="7"/>
        <v xml:space="preserve"> </v>
      </c>
      <c r="S24" s="119" t="str">
        <f t="shared" si="0"/>
        <v/>
      </c>
      <c r="T24" s="120" t="s">
        <v>132</v>
      </c>
      <c r="U24" s="121" t="str">
        <f>IF(G24=0," ",IF(E24="H",IF(AND(G24&gt;2007,G24&lt;2011),VLOOKUP(J24,Minimas!$A$15:$C$29,3),IF(AND(G24&gt;2010,G24&lt;2013),VLOOKUP(J24,Minimas!$A$15:$C$29,2),"ERREUR")),IF(AND(G24&gt;2007,G24&lt;2011),VLOOKUP(J24,Minimas!$H$15:J$29,3),IF(AND(G24&gt;2010,G24&lt;2013),VLOOKUP(J24,Minimas!$H$15:$J$29,2),"ERREUR"))))</f>
        <v xml:space="preserve"> </v>
      </c>
      <c r="V24" s="122" t="str">
        <f t="shared" si="1"/>
        <v/>
      </c>
      <c r="W24" s="42"/>
      <c r="X24" s="42"/>
      <c r="Y24" s="5" t="str">
        <f t="shared" si="4"/>
        <v xml:space="preserve"> </v>
      </c>
      <c r="Z24" s="5" t="str">
        <f t="shared" si="5"/>
        <v xml:space="preserve"> 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</row>
    <row r="25" spans="2:106" x14ac:dyDescent="0.2">
      <c r="U25" s="4"/>
      <c r="V25" s="4"/>
    </row>
  </sheetData>
  <mergeCells count="6">
    <mergeCell ref="D2:J2"/>
    <mergeCell ref="M2:R2"/>
    <mergeCell ref="U2:V2"/>
    <mergeCell ref="D3:J3"/>
    <mergeCell ref="M3:R3"/>
    <mergeCell ref="U3:V3"/>
  </mergeCells>
  <phoneticPr fontId="0" type="noConversion"/>
  <conditionalFormatting sqref="K7:M24">
    <cfRule type="cellIs" dxfId="3" priority="6" operator="lessThan">
      <formula>0</formula>
    </cfRule>
  </conditionalFormatting>
  <conditionalFormatting sqref="O7:Q24">
    <cfRule type="cellIs" dxfId="2" priority="3" operator="lessThan">
      <formula>0</formula>
    </cfRule>
  </conditionalFormatting>
  <conditionalFormatting sqref="O7:Q24 K7:M24">
    <cfRule type="cellIs" dxfId="1" priority="2" operator="lessThan">
      <formula>0</formula>
    </cfRule>
  </conditionalFormatting>
  <conditionalFormatting sqref="M7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J12:M12 J13:M19 D8:D12 D13:D24 J23:M23 K22:M22 J21:M21 K20:M20 K24:M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H1" workbookViewId="0">
      <selection activeCell="AK49" sqref="AK4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3" t="s">
        <v>73</v>
      </c>
      <c r="D3" s="63" t="s">
        <v>74</v>
      </c>
      <c r="E3" s="63" t="s">
        <v>75</v>
      </c>
      <c r="F3" s="63" t="s">
        <v>85</v>
      </c>
      <c r="G3" s="64" t="s">
        <v>77</v>
      </c>
      <c r="H3" s="64" t="s">
        <v>78</v>
      </c>
      <c r="I3" s="64" t="s">
        <v>79</v>
      </c>
      <c r="J3" s="64" t="s">
        <v>80</v>
      </c>
      <c r="K3" s="64" t="s">
        <v>81</v>
      </c>
      <c r="L3" s="64" t="s">
        <v>82</v>
      </c>
      <c r="M3" s="63" t="s">
        <v>83</v>
      </c>
      <c r="N3" s="63" t="s">
        <v>84</v>
      </c>
      <c r="O3" s="63" t="s">
        <v>92</v>
      </c>
      <c r="P3" s="63" t="s">
        <v>76</v>
      </c>
      <c r="Q3" s="64" t="s">
        <v>86</v>
      </c>
      <c r="R3" s="64" t="s">
        <v>87</v>
      </c>
      <c r="S3" s="64" t="s">
        <v>88</v>
      </c>
      <c r="T3" s="64" t="s">
        <v>89</v>
      </c>
      <c r="U3" s="64" t="s">
        <v>90</v>
      </c>
      <c r="V3" s="64" t="s">
        <v>91</v>
      </c>
      <c r="W3" s="63" t="s">
        <v>93</v>
      </c>
      <c r="X3" s="63" t="s">
        <v>94</v>
      </c>
      <c r="Y3" s="63" t="s">
        <v>95</v>
      </c>
      <c r="Z3" s="64" t="s">
        <v>96</v>
      </c>
      <c r="AA3" s="64" t="s">
        <v>97</v>
      </c>
      <c r="AB3" s="64" t="s">
        <v>98</v>
      </c>
      <c r="AC3" s="64" t="s">
        <v>99</v>
      </c>
      <c r="AD3" s="64" t="s">
        <v>100</v>
      </c>
      <c r="AE3" s="64" t="s">
        <v>101</v>
      </c>
      <c r="AF3" s="64" t="s">
        <v>102</v>
      </c>
      <c r="AG3" s="63" t="s">
        <v>103</v>
      </c>
      <c r="AH3" s="63" t="s">
        <v>104</v>
      </c>
      <c r="AI3" s="63" t="s">
        <v>105</v>
      </c>
      <c r="AJ3" s="64" t="s">
        <v>106</v>
      </c>
      <c r="AK3" s="64" t="s">
        <v>107</v>
      </c>
      <c r="AL3" s="64" t="s">
        <v>108</v>
      </c>
      <c r="AM3" s="64" t="s">
        <v>109</v>
      </c>
      <c r="AN3" s="64" t="s">
        <v>110</v>
      </c>
      <c r="AO3" s="64" t="s">
        <v>111</v>
      </c>
      <c r="AP3" s="64" t="s">
        <v>112</v>
      </c>
      <c r="AQ3" s="47" t="s">
        <v>33</v>
      </c>
      <c r="AR3" s="47" t="s">
        <v>34</v>
      </c>
      <c r="AS3" s="47" t="s">
        <v>35</v>
      </c>
      <c r="AT3" s="47" t="s">
        <v>36</v>
      </c>
      <c r="AU3" s="47" t="s">
        <v>37</v>
      </c>
      <c r="AV3" s="47" t="s">
        <v>38</v>
      </c>
      <c r="AW3" s="47" t="s">
        <v>39</v>
      </c>
      <c r="AX3" s="47" t="s">
        <v>40</v>
      </c>
      <c r="AY3" s="47" t="s">
        <v>41</v>
      </c>
      <c r="AZ3" s="47" t="s">
        <v>42</v>
      </c>
      <c r="BA3" s="47" t="s">
        <v>43</v>
      </c>
      <c r="BB3" s="47" t="s">
        <v>44</v>
      </c>
      <c r="BC3" s="47" t="s">
        <v>45</v>
      </c>
      <c r="BD3" s="47" t="s">
        <v>46</v>
      </c>
      <c r="BE3" s="47" t="s">
        <v>47</v>
      </c>
      <c r="BF3" s="47" t="s">
        <v>48</v>
      </c>
      <c r="BG3" s="47" t="s">
        <v>49</v>
      </c>
      <c r="BH3" s="47" t="s">
        <v>50</v>
      </c>
      <c r="BI3" s="47" t="s">
        <v>51</v>
      </c>
      <c r="BJ3" s="47" t="s">
        <v>52</v>
      </c>
      <c r="BK3" s="47" t="s">
        <v>53</v>
      </c>
      <c r="BL3" s="47" t="s">
        <v>54</v>
      </c>
      <c r="BM3" s="47" t="s">
        <v>55</v>
      </c>
      <c r="BN3" s="47" t="s">
        <v>56</v>
      </c>
      <c r="BO3" s="47" t="s">
        <v>57</v>
      </c>
      <c r="BP3" s="47" t="s">
        <v>58</v>
      </c>
      <c r="BQ3" s="47" t="s">
        <v>59</v>
      </c>
      <c r="BR3" s="47" t="s">
        <v>60</v>
      </c>
      <c r="BS3" s="47" t="s">
        <v>61</v>
      </c>
      <c r="BT3" s="47" t="s">
        <v>62</v>
      </c>
      <c r="BU3" s="47" t="s">
        <v>63</v>
      </c>
      <c r="BV3" s="47" t="s">
        <v>64</v>
      </c>
      <c r="BW3" s="47" t="s">
        <v>65</v>
      </c>
      <c r="BX3" s="47" t="s">
        <v>66</v>
      </c>
      <c r="BY3" s="47" t="s">
        <v>67</v>
      </c>
      <c r="BZ3" s="47" t="s">
        <v>68</v>
      </c>
      <c r="CA3" s="47" t="s">
        <v>69</v>
      </c>
      <c r="CB3" s="47" t="s">
        <v>70</v>
      </c>
      <c r="CC3" s="47" t="s">
        <v>71</v>
      </c>
      <c r="CD3" s="47" t="s">
        <v>72</v>
      </c>
    </row>
    <row r="4" spans="1:82" x14ac:dyDescent="0.2">
      <c r="B4" s="50" t="s">
        <v>17</v>
      </c>
      <c r="C4" s="48">
        <v>20</v>
      </c>
      <c r="D4" s="48">
        <v>25</v>
      </c>
      <c r="E4" s="48">
        <v>30</v>
      </c>
      <c r="F4" s="48">
        <v>35</v>
      </c>
      <c r="G4" s="48">
        <v>40</v>
      </c>
      <c r="H4" s="48">
        <v>45</v>
      </c>
      <c r="I4" s="48">
        <v>50</v>
      </c>
      <c r="J4" s="48">
        <v>55</v>
      </c>
      <c r="K4" s="48">
        <v>57</v>
      </c>
      <c r="L4" s="48">
        <v>60</v>
      </c>
      <c r="M4" s="49">
        <v>30</v>
      </c>
      <c r="N4" s="49">
        <v>35</v>
      </c>
      <c r="O4" s="49">
        <v>40</v>
      </c>
      <c r="P4" s="49">
        <v>45</v>
      </c>
      <c r="Q4" s="49">
        <v>50</v>
      </c>
      <c r="R4" s="49">
        <v>55</v>
      </c>
      <c r="S4" s="49">
        <v>60</v>
      </c>
      <c r="T4" s="49">
        <v>65</v>
      </c>
      <c r="U4" s="49">
        <v>67</v>
      </c>
      <c r="V4" s="49">
        <v>70</v>
      </c>
      <c r="W4" s="51">
        <v>40</v>
      </c>
      <c r="X4" s="51">
        <v>45</v>
      </c>
      <c r="Y4" s="51">
        <v>50</v>
      </c>
      <c r="Z4" s="51">
        <v>55</v>
      </c>
      <c r="AA4" s="51">
        <v>60</v>
      </c>
      <c r="AB4" s="51">
        <v>65</v>
      </c>
      <c r="AC4" s="51">
        <v>70</v>
      </c>
      <c r="AD4" s="51">
        <v>75</v>
      </c>
      <c r="AE4" s="51">
        <v>77</v>
      </c>
      <c r="AF4" s="51">
        <v>80</v>
      </c>
      <c r="AG4" s="52">
        <v>50</v>
      </c>
      <c r="AH4" s="52">
        <v>55</v>
      </c>
      <c r="AI4" s="52">
        <v>60</v>
      </c>
      <c r="AJ4" s="52">
        <v>65</v>
      </c>
      <c r="AK4" s="52">
        <v>70</v>
      </c>
      <c r="AL4" s="52">
        <v>75</v>
      </c>
      <c r="AM4" s="52">
        <v>80</v>
      </c>
      <c r="AN4" s="52">
        <v>85</v>
      </c>
      <c r="AO4" s="52">
        <v>87</v>
      </c>
      <c r="AP4" s="52">
        <v>90</v>
      </c>
      <c r="AQ4" s="53">
        <v>40</v>
      </c>
      <c r="AR4" s="53">
        <v>55</v>
      </c>
      <c r="AS4" s="53">
        <v>65</v>
      </c>
      <c r="AT4" s="53">
        <v>75</v>
      </c>
      <c r="AU4" s="53">
        <v>80</v>
      </c>
      <c r="AV4" s="53">
        <v>85</v>
      </c>
      <c r="AW4" s="53">
        <v>90</v>
      </c>
      <c r="AX4" s="53">
        <v>95</v>
      </c>
      <c r="AY4" s="53">
        <v>100</v>
      </c>
      <c r="AZ4" s="53">
        <v>105</v>
      </c>
      <c r="BA4" s="56">
        <v>50</v>
      </c>
      <c r="BB4" s="56">
        <v>65</v>
      </c>
      <c r="BC4" s="56">
        <v>80</v>
      </c>
      <c r="BD4" s="56">
        <v>90</v>
      </c>
      <c r="BE4" s="67">
        <v>100</v>
      </c>
      <c r="BF4" s="56">
        <v>110</v>
      </c>
      <c r="BG4" s="56">
        <v>115</v>
      </c>
      <c r="BH4" s="56">
        <v>120</v>
      </c>
      <c r="BI4" s="56">
        <v>125</v>
      </c>
      <c r="BJ4" s="56">
        <v>130</v>
      </c>
      <c r="BK4" s="48">
        <v>80</v>
      </c>
      <c r="BL4" s="48">
        <v>95</v>
      </c>
      <c r="BM4" s="48">
        <v>105</v>
      </c>
      <c r="BN4" s="48">
        <v>120</v>
      </c>
      <c r="BO4" s="48">
        <v>130</v>
      </c>
      <c r="BP4" s="48">
        <v>135</v>
      </c>
      <c r="BQ4" s="48">
        <v>140</v>
      </c>
      <c r="BR4" s="48">
        <v>145</v>
      </c>
      <c r="BS4" s="48">
        <v>150</v>
      </c>
      <c r="BT4" s="48">
        <v>155</v>
      </c>
      <c r="BU4" s="59">
        <v>95</v>
      </c>
      <c r="BV4" s="59">
        <v>110</v>
      </c>
      <c r="BW4" s="59">
        <v>125</v>
      </c>
      <c r="BX4" s="59">
        <v>135</v>
      </c>
      <c r="BY4" s="59">
        <v>145</v>
      </c>
      <c r="BZ4" s="59">
        <v>150</v>
      </c>
      <c r="CA4" s="59">
        <v>155</v>
      </c>
      <c r="CB4" s="59">
        <v>160</v>
      </c>
      <c r="CC4" s="59">
        <v>165</v>
      </c>
      <c r="CD4" s="59">
        <v>170</v>
      </c>
    </row>
    <row r="5" spans="1:82" x14ac:dyDescent="0.2">
      <c r="B5" s="50" t="s">
        <v>18</v>
      </c>
      <c r="C5" s="48">
        <v>25</v>
      </c>
      <c r="D5" s="48">
        <v>35</v>
      </c>
      <c r="E5" s="48">
        <v>40</v>
      </c>
      <c r="F5" s="48">
        <v>45</v>
      </c>
      <c r="G5" s="48">
        <v>50</v>
      </c>
      <c r="H5" s="48">
        <v>55</v>
      </c>
      <c r="I5" s="48">
        <v>60</v>
      </c>
      <c r="J5" s="48">
        <v>65</v>
      </c>
      <c r="K5" s="48">
        <v>67</v>
      </c>
      <c r="L5" s="48">
        <v>70</v>
      </c>
      <c r="M5" s="49">
        <v>35</v>
      </c>
      <c r="N5" s="49">
        <v>42</v>
      </c>
      <c r="O5" s="49">
        <v>50</v>
      </c>
      <c r="P5" s="49">
        <v>55</v>
      </c>
      <c r="Q5" s="49">
        <v>60</v>
      </c>
      <c r="R5" s="49">
        <v>65</v>
      </c>
      <c r="S5" s="49">
        <v>70</v>
      </c>
      <c r="T5" s="49">
        <v>75</v>
      </c>
      <c r="U5" s="49">
        <v>77</v>
      </c>
      <c r="V5" s="49">
        <v>80</v>
      </c>
      <c r="W5" s="51">
        <v>50</v>
      </c>
      <c r="X5" s="51">
        <v>55</v>
      </c>
      <c r="Y5" s="51">
        <v>62</v>
      </c>
      <c r="Z5" s="51">
        <v>70</v>
      </c>
      <c r="AA5" s="51">
        <v>75</v>
      </c>
      <c r="AB5" s="51">
        <v>80</v>
      </c>
      <c r="AC5" s="51">
        <v>85</v>
      </c>
      <c r="AD5" s="51">
        <v>90</v>
      </c>
      <c r="AE5" s="51">
        <v>92</v>
      </c>
      <c r="AF5" s="51">
        <v>95</v>
      </c>
      <c r="AG5" s="52">
        <v>60</v>
      </c>
      <c r="AH5" s="52">
        <v>67</v>
      </c>
      <c r="AI5" s="52">
        <v>75</v>
      </c>
      <c r="AJ5" s="52">
        <v>80</v>
      </c>
      <c r="AK5" s="52">
        <v>85</v>
      </c>
      <c r="AL5" s="52">
        <v>90</v>
      </c>
      <c r="AM5" s="52">
        <v>95</v>
      </c>
      <c r="AN5" s="52">
        <v>100</v>
      </c>
      <c r="AO5" s="52">
        <v>102</v>
      </c>
      <c r="AP5" s="52">
        <v>105</v>
      </c>
      <c r="AQ5" s="54">
        <v>55</v>
      </c>
      <c r="AR5" s="54">
        <v>70</v>
      </c>
      <c r="AS5" s="54">
        <v>80</v>
      </c>
      <c r="AT5" s="54">
        <v>95</v>
      </c>
      <c r="AU5" s="54">
        <v>100</v>
      </c>
      <c r="AV5" s="54">
        <v>105</v>
      </c>
      <c r="AW5" s="54">
        <v>110</v>
      </c>
      <c r="AX5" s="54">
        <v>115</v>
      </c>
      <c r="AY5" s="54">
        <v>120</v>
      </c>
      <c r="AZ5" s="54">
        <v>125</v>
      </c>
      <c r="BA5" s="57">
        <v>65</v>
      </c>
      <c r="BB5" s="57">
        <v>85</v>
      </c>
      <c r="BC5" s="57">
        <v>100</v>
      </c>
      <c r="BD5" s="57">
        <v>110</v>
      </c>
      <c r="BE5" s="57">
        <v>120</v>
      </c>
      <c r="BF5" s="57">
        <v>130</v>
      </c>
      <c r="BG5" s="57">
        <v>135</v>
      </c>
      <c r="BH5" s="57">
        <v>140</v>
      </c>
      <c r="BI5" s="57">
        <v>145</v>
      </c>
      <c r="BJ5" s="57">
        <v>150</v>
      </c>
      <c r="BK5" s="60">
        <v>100</v>
      </c>
      <c r="BL5" s="60">
        <v>115</v>
      </c>
      <c r="BM5" s="60">
        <v>125</v>
      </c>
      <c r="BN5" s="60">
        <v>140</v>
      </c>
      <c r="BO5" s="60">
        <v>150</v>
      </c>
      <c r="BP5" s="60">
        <v>160</v>
      </c>
      <c r="BQ5" s="60">
        <v>165</v>
      </c>
      <c r="BR5" s="60">
        <v>170</v>
      </c>
      <c r="BS5" s="60">
        <v>175</v>
      </c>
      <c r="BT5" s="60">
        <v>180</v>
      </c>
      <c r="BU5" s="58">
        <v>115</v>
      </c>
      <c r="BV5" s="58">
        <v>130</v>
      </c>
      <c r="BW5" s="58">
        <v>145</v>
      </c>
      <c r="BX5" s="58">
        <v>160</v>
      </c>
      <c r="BY5" s="58">
        <v>170</v>
      </c>
      <c r="BZ5" s="58">
        <v>175</v>
      </c>
      <c r="CA5" s="58">
        <v>180</v>
      </c>
      <c r="CB5" s="58">
        <v>185</v>
      </c>
      <c r="CC5" s="58">
        <v>190</v>
      </c>
      <c r="CD5" s="58">
        <v>195</v>
      </c>
    </row>
    <row r="6" spans="1:82" x14ac:dyDescent="0.2">
      <c r="B6" s="50" t="s">
        <v>19</v>
      </c>
      <c r="C6" s="48">
        <v>35</v>
      </c>
      <c r="D6" s="48">
        <v>45</v>
      </c>
      <c r="E6" s="48">
        <v>50</v>
      </c>
      <c r="F6" s="48">
        <v>57</v>
      </c>
      <c r="G6" s="48">
        <v>62</v>
      </c>
      <c r="H6" s="48">
        <v>67</v>
      </c>
      <c r="I6" s="48">
        <v>72</v>
      </c>
      <c r="J6" s="48">
        <v>75</v>
      </c>
      <c r="K6" s="48">
        <v>77</v>
      </c>
      <c r="L6" s="48">
        <v>80</v>
      </c>
      <c r="M6" s="49">
        <v>45</v>
      </c>
      <c r="N6" s="49">
        <v>50</v>
      </c>
      <c r="O6" s="49">
        <v>57</v>
      </c>
      <c r="P6" s="49">
        <v>65</v>
      </c>
      <c r="Q6" s="49">
        <v>70</v>
      </c>
      <c r="R6" s="49">
        <v>75</v>
      </c>
      <c r="S6" s="49">
        <v>80</v>
      </c>
      <c r="T6" s="49">
        <v>85</v>
      </c>
      <c r="U6" s="49">
        <v>90</v>
      </c>
      <c r="V6" s="49">
        <v>95</v>
      </c>
      <c r="W6" s="51">
        <v>60</v>
      </c>
      <c r="X6" s="51">
        <v>65</v>
      </c>
      <c r="Y6" s="51">
        <v>75</v>
      </c>
      <c r="Z6" s="51">
        <v>82</v>
      </c>
      <c r="AA6" s="51">
        <v>90</v>
      </c>
      <c r="AB6" s="51">
        <v>95</v>
      </c>
      <c r="AC6" s="51">
        <v>100</v>
      </c>
      <c r="AD6" s="51">
        <v>105</v>
      </c>
      <c r="AE6" s="51">
        <v>107</v>
      </c>
      <c r="AF6" s="51">
        <v>110</v>
      </c>
      <c r="AG6" s="52">
        <v>70</v>
      </c>
      <c r="AH6" s="52">
        <v>80</v>
      </c>
      <c r="AI6" s="52">
        <v>87</v>
      </c>
      <c r="AJ6" s="52">
        <v>92</v>
      </c>
      <c r="AK6" s="52">
        <v>100</v>
      </c>
      <c r="AL6" s="52">
        <v>107</v>
      </c>
      <c r="AM6" s="52">
        <v>115</v>
      </c>
      <c r="AN6" s="52">
        <v>120</v>
      </c>
      <c r="AO6" s="52">
        <v>122</v>
      </c>
      <c r="AP6" s="52">
        <v>125</v>
      </c>
      <c r="AQ6" s="54">
        <v>70</v>
      </c>
      <c r="AR6" s="54">
        <v>85</v>
      </c>
      <c r="AS6" s="54">
        <v>100</v>
      </c>
      <c r="AT6" s="54">
        <v>110</v>
      </c>
      <c r="AU6" s="54">
        <v>120</v>
      </c>
      <c r="AV6" s="54">
        <v>130</v>
      </c>
      <c r="AW6" s="54">
        <v>135</v>
      </c>
      <c r="AX6" s="54">
        <v>140</v>
      </c>
      <c r="AY6" s="54">
        <v>145</v>
      </c>
      <c r="AZ6" s="54">
        <v>150</v>
      </c>
      <c r="BA6" s="57">
        <v>80</v>
      </c>
      <c r="BB6" s="57">
        <v>100</v>
      </c>
      <c r="BC6" s="57">
        <v>120</v>
      </c>
      <c r="BD6" s="57">
        <v>130</v>
      </c>
      <c r="BE6" s="57">
        <v>140</v>
      </c>
      <c r="BF6" s="57">
        <v>150</v>
      </c>
      <c r="BG6" s="57">
        <v>160</v>
      </c>
      <c r="BH6" s="57">
        <v>165</v>
      </c>
      <c r="BI6" s="57">
        <v>170</v>
      </c>
      <c r="BJ6" s="57">
        <v>175</v>
      </c>
      <c r="BK6" s="60">
        <v>115</v>
      </c>
      <c r="BL6" s="60">
        <v>130</v>
      </c>
      <c r="BM6" s="60">
        <v>150</v>
      </c>
      <c r="BN6" s="60">
        <v>160</v>
      </c>
      <c r="BO6" s="60">
        <v>170</v>
      </c>
      <c r="BP6" s="60">
        <v>180</v>
      </c>
      <c r="BQ6" s="60">
        <v>185</v>
      </c>
      <c r="BR6" s="60">
        <v>190</v>
      </c>
      <c r="BS6" s="60">
        <v>195</v>
      </c>
      <c r="BT6" s="60">
        <v>200</v>
      </c>
      <c r="BU6" s="58">
        <v>130</v>
      </c>
      <c r="BV6" s="58">
        <v>150</v>
      </c>
      <c r="BW6" s="58">
        <v>170</v>
      </c>
      <c r="BX6" s="58">
        <v>185</v>
      </c>
      <c r="BY6" s="58">
        <v>195</v>
      </c>
      <c r="BZ6" s="58">
        <v>200</v>
      </c>
      <c r="CA6" s="58">
        <v>205</v>
      </c>
      <c r="CB6" s="58">
        <v>210</v>
      </c>
      <c r="CC6" s="58">
        <v>215</v>
      </c>
      <c r="CD6" s="58">
        <v>220</v>
      </c>
    </row>
    <row r="7" spans="1:82" x14ac:dyDescent="0.2">
      <c r="B7" s="50" t="s">
        <v>20</v>
      </c>
      <c r="C7" s="48">
        <v>45</v>
      </c>
      <c r="D7" s="48">
        <v>55</v>
      </c>
      <c r="E7" s="48">
        <v>60</v>
      </c>
      <c r="F7" s="48">
        <v>67</v>
      </c>
      <c r="G7" s="48">
        <v>72</v>
      </c>
      <c r="H7" s="48">
        <v>77</v>
      </c>
      <c r="I7" s="48">
        <v>82</v>
      </c>
      <c r="J7" s="48">
        <v>85</v>
      </c>
      <c r="K7" s="48">
        <v>87</v>
      </c>
      <c r="L7" s="48">
        <v>90</v>
      </c>
      <c r="M7" s="49">
        <v>55</v>
      </c>
      <c r="N7" s="49">
        <v>60</v>
      </c>
      <c r="O7" s="49">
        <v>67</v>
      </c>
      <c r="P7" s="49">
        <v>77</v>
      </c>
      <c r="Q7" s="49">
        <v>82</v>
      </c>
      <c r="R7" s="49">
        <v>87</v>
      </c>
      <c r="S7" s="49">
        <v>92</v>
      </c>
      <c r="T7" s="49">
        <v>97</v>
      </c>
      <c r="U7" s="49">
        <v>100</v>
      </c>
      <c r="V7" s="49">
        <v>105</v>
      </c>
      <c r="W7" s="51">
        <v>70</v>
      </c>
      <c r="X7" s="51">
        <v>77</v>
      </c>
      <c r="Y7" s="51">
        <v>87</v>
      </c>
      <c r="Z7" s="51">
        <v>95</v>
      </c>
      <c r="AA7" s="51">
        <v>105</v>
      </c>
      <c r="AB7" s="51">
        <v>110</v>
      </c>
      <c r="AC7" s="51">
        <v>115</v>
      </c>
      <c r="AD7" s="51">
        <v>120</v>
      </c>
      <c r="AE7" s="51">
        <v>122</v>
      </c>
      <c r="AF7" s="51">
        <v>125</v>
      </c>
      <c r="AG7" s="52">
        <v>82</v>
      </c>
      <c r="AH7" s="52">
        <v>92</v>
      </c>
      <c r="AI7" s="52">
        <v>102</v>
      </c>
      <c r="AJ7" s="52">
        <v>107</v>
      </c>
      <c r="AK7" s="52">
        <v>117</v>
      </c>
      <c r="AL7" s="52">
        <v>122</v>
      </c>
      <c r="AM7" s="52">
        <v>130</v>
      </c>
      <c r="AN7" s="52">
        <v>135</v>
      </c>
      <c r="AO7" s="52">
        <v>137</v>
      </c>
      <c r="AP7" s="52">
        <v>140</v>
      </c>
      <c r="AQ7" s="54">
        <v>85</v>
      </c>
      <c r="AR7" s="54">
        <v>100</v>
      </c>
      <c r="AS7" s="54">
        <v>115</v>
      </c>
      <c r="AT7" s="54">
        <v>130</v>
      </c>
      <c r="AU7" s="54">
        <v>140</v>
      </c>
      <c r="AV7" s="54">
        <v>150</v>
      </c>
      <c r="AW7" s="54">
        <v>155</v>
      </c>
      <c r="AX7" s="54">
        <v>160</v>
      </c>
      <c r="AY7" s="54">
        <v>165</v>
      </c>
      <c r="AZ7" s="54">
        <v>170</v>
      </c>
      <c r="BA7" s="57">
        <v>95</v>
      </c>
      <c r="BB7" s="57">
        <v>115</v>
      </c>
      <c r="BC7" s="57">
        <v>135</v>
      </c>
      <c r="BD7" s="57">
        <v>150</v>
      </c>
      <c r="BE7" s="57">
        <v>160</v>
      </c>
      <c r="BF7" s="57">
        <v>170</v>
      </c>
      <c r="BG7" s="57">
        <v>180</v>
      </c>
      <c r="BH7" s="57">
        <v>185</v>
      </c>
      <c r="BI7" s="57">
        <v>190</v>
      </c>
      <c r="BJ7" s="57">
        <v>195</v>
      </c>
      <c r="BK7" s="60">
        <v>130</v>
      </c>
      <c r="BL7" s="60">
        <v>150</v>
      </c>
      <c r="BM7" s="60">
        <v>170</v>
      </c>
      <c r="BN7" s="60">
        <v>180</v>
      </c>
      <c r="BO7" s="60">
        <v>190</v>
      </c>
      <c r="BP7" s="60">
        <v>200</v>
      </c>
      <c r="BQ7" s="60">
        <v>210</v>
      </c>
      <c r="BR7" s="60">
        <v>215</v>
      </c>
      <c r="BS7" s="60">
        <v>220</v>
      </c>
      <c r="BT7" s="60">
        <v>225</v>
      </c>
      <c r="BU7" s="58">
        <v>145</v>
      </c>
      <c r="BV7" s="58">
        <v>170</v>
      </c>
      <c r="BW7" s="58">
        <v>195</v>
      </c>
      <c r="BX7" s="58">
        <v>210</v>
      </c>
      <c r="BY7" s="58">
        <v>220</v>
      </c>
      <c r="BZ7" s="58">
        <v>230</v>
      </c>
      <c r="CA7" s="58">
        <v>235</v>
      </c>
      <c r="CB7" s="58">
        <v>240</v>
      </c>
      <c r="CC7" s="58">
        <v>245</v>
      </c>
      <c r="CD7" s="58">
        <v>250</v>
      </c>
    </row>
    <row r="8" spans="1:82" x14ac:dyDescent="0.2">
      <c r="B8" s="50" t="s">
        <v>21</v>
      </c>
      <c r="C8" s="48">
        <v>55</v>
      </c>
      <c r="D8" s="48">
        <v>65</v>
      </c>
      <c r="E8" s="48">
        <v>72</v>
      </c>
      <c r="F8" s="48">
        <v>82</v>
      </c>
      <c r="G8" s="48">
        <v>87</v>
      </c>
      <c r="H8" s="48">
        <v>92</v>
      </c>
      <c r="I8" s="48">
        <v>97</v>
      </c>
      <c r="J8" s="48">
        <v>100</v>
      </c>
      <c r="K8" s="48">
        <v>102</v>
      </c>
      <c r="L8" s="48">
        <v>105</v>
      </c>
      <c r="M8" s="49">
        <v>68</v>
      </c>
      <c r="N8" s="49">
        <v>75</v>
      </c>
      <c r="O8" s="49">
        <v>82</v>
      </c>
      <c r="P8" s="49">
        <v>92</v>
      </c>
      <c r="Q8" s="49">
        <v>97</v>
      </c>
      <c r="R8" s="49">
        <v>102</v>
      </c>
      <c r="S8" s="49">
        <v>107</v>
      </c>
      <c r="T8" s="49">
        <v>110</v>
      </c>
      <c r="U8" s="49">
        <v>112</v>
      </c>
      <c r="V8" s="49">
        <v>115</v>
      </c>
      <c r="W8" s="51">
        <v>83</v>
      </c>
      <c r="X8" s="51">
        <v>90</v>
      </c>
      <c r="Y8" s="51">
        <v>103</v>
      </c>
      <c r="Z8" s="51">
        <v>110</v>
      </c>
      <c r="AA8" s="51">
        <v>118</v>
      </c>
      <c r="AB8" s="51">
        <v>123</v>
      </c>
      <c r="AC8" s="51">
        <v>127</v>
      </c>
      <c r="AD8" s="51">
        <v>132</v>
      </c>
      <c r="AE8" s="51">
        <v>135</v>
      </c>
      <c r="AF8" s="51">
        <v>140</v>
      </c>
      <c r="AG8" s="52">
        <v>95</v>
      </c>
      <c r="AH8" s="52">
        <v>107</v>
      </c>
      <c r="AI8" s="52">
        <v>123</v>
      </c>
      <c r="AJ8" s="52">
        <v>130</v>
      </c>
      <c r="AK8" s="52">
        <v>137</v>
      </c>
      <c r="AL8" s="52">
        <v>142</v>
      </c>
      <c r="AM8" s="52">
        <v>147</v>
      </c>
      <c r="AN8" s="52">
        <v>150</v>
      </c>
      <c r="AO8" s="52">
        <v>152</v>
      </c>
      <c r="AP8" s="52">
        <v>155</v>
      </c>
      <c r="AQ8" s="54">
        <v>100</v>
      </c>
      <c r="AR8" s="54">
        <v>115</v>
      </c>
      <c r="AS8" s="54">
        <v>130</v>
      </c>
      <c r="AT8" s="54">
        <v>150</v>
      </c>
      <c r="AU8" s="54">
        <v>160</v>
      </c>
      <c r="AV8" s="54">
        <v>170</v>
      </c>
      <c r="AW8" s="54">
        <v>175</v>
      </c>
      <c r="AX8" s="54">
        <v>180</v>
      </c>
      <c r="AY8" s="54">
        <v>185</v>
      </c>
      <c r="AZ8" s="54">
        <v>190</v>
      </c>
      <c r="BA8" s="57">
        <v>110</v>
      </c>
      <c r="BB8" s="57">
        <v>130</v>
      </c>
      <c r="BC8" s="57">
        <v>150</v>
      </c>
      <c r="BD8" s="57">
        <v>170</v>
      </c>
      <c r="BE8" s="57">
        <v>180</v>
      </c>
      <c r="BF8" s="57">
        <v>190</v>
      </c>
      <c r="BG8" s="57">
        <v>200</v>
      </c>
      <c r="BH8" s="57">
        <v>205</v>
      </c>
      <c r="BI8" s="57">
        <v>210</v>
      </c>
      <c r="BJ8" s="57">
        <v>215</v>
      </c>
      <c r="BK8" s="60">
        <v>145</v>
      </c>
      <c r="BL8" s="60">
        <v>170</v>
      </c>
      <c r="BM8" s="60">
        <v>190</v>
      </c>
      <c r="BN8" s="60">
        <v>200</v>
      </c>
      <c r="BO8" s="60">
        <v>215</v>
      </c>
      <c r="BP8" s="60">
        <v>225</v>
      </c>
      <c r="BQ8" s="60">
        <v>230</v>
      </c>
      <c r="BR8" s="60">
        <v>240</v>
      </c>
      <c r="BS8" s="60">
        <v>245</v>
      </c>
      <c r="BT8" s="60">
        <v>250</v>
      </c>
      <c r="BU8" s="58">
        <v>170</v>
      </c>
      <c r="BV8" s="58">
        <v>195</v>
      </c>
      <c r="BW8" s="58">
        <v>225</v>
      </c>
      <c r="BX8" s="58">
        <v>240</v>
      </c>
      <c r="BY8" s="58">
        <v>250</v>
      </c>
      <c r="BZ8" s="58">
        <v>260</v>
      </c>
      <c r="CA8" s="58">
        <v>265</v>
      </c>
      <c r="CB8" s="58">
        <v>270</v>
      </c>
      <c r="CC8" s="58">
        <v>275</v>
      </c>
      <c r="CD8" s="58">
        <v>280</v>
      </c>
    </row>
    <row r="9" spans="1:82" x14ac:dyDescent="0.2">
      <c r="B9" s="50" t="s">
        <v>22</v>
      </c>
      <c r="C9" s="48">
        <v>68</v>
      </c>
      <c r="D9" s="48">
        <v>78</v>
      </c>
      <c r="E9" s="48">
        <v>85</v>
      </c>
      <c r="F9" s="48">
        <v>95</v>
      </c>
      <c r="G9" s="48">
        <v>100</v>
      </c>
      <c r="H9" s="48">
        <v>105</v>
      </c>
      <c r="I9" s="48">
        <v>110</v>
      </c>
      <c r="J9" s="48">
        <v>115</v>
      </c>
      <c r="K9" s="48">
        <v>117</v>
      </c>
      <c r="L9" s="48">
        <v>120</v>
      </c>
      <c r="M9" s="49">
        <v>80</v>
      </c>
      <c r="N9" s="49">
        <v>88</v>
      </c>
      <c r="O9" s="49">
        <v>95</v>
      </c>
      <c r="P9" s="49">
        <v>105</v>
      </c>
      <c r="Q9" s="49">
        <v>110</v>
      </c>
      <c r="R9" s="49">
        <v>115</v>
      </c>
      <c r="S9" s="49">
        <v>120</v>
      </c>
      <c r="T9" s="49">
        <v>125</v>
      </c>
      <c r="U9" s="49">
        <v>130</v>
      </c>
      <c r="V9" s="49">
        <v>135</v>
      </c>
      <c r="W9" s="51">
        <v>97</v>
      </c>
      <c r="X9" s="51">
        <v>105</v>
      </c>
      <c r="Y9" s="51">
        <v>118</v>
      </c>
      <c r="Z9" s="51">
        <v>125</v>
      </c>
      <c r="AA9" s="51">
        <v>135</v>
      </c>
      <c r="AB9" s="51">
        <v>142</v>
      </c>
      <c r="AC9" s="51">
        <v>147</v>
      </c>
      <c r="AD9" s="51">
        <v>152</v>
      </c>
      <c r="AE9" s="51">
        <v>155</v>
      </c>
      <c r="AF9" s="51">
        <v>160</v>
      </c>
      <c r="AG9" s="52">
        <v>110</v>
      </c>
      <c r="AH9" s="52">
        <v>122</v>
      </c>
      <c r="AI9" s="52">
        <v>138</v>
      </c>
      <c r="AJ9" s="52">
        <v>145</v>
      </c>
      <c r="AK9" s="52">
        <v>155</v>
      </c>
      <c r="AL9" s="52">
        <v>165</v>
      </c>
      <c r="AM9" s="52">
        <v>170</v>
      </c>
      <c r="AN9" s="52">
        <v>172</v>
      </c>
      <c r="AO9" s="52">
        <v>175</v>
      </c>
      <c r="AP9" s="52">
        <v>180</v>
      </c>
      <c r="AQ9" s="54">
        <v>115</v>
      </c>
      <c r="AR9" s="54">
        <v>130</v>
      </c>
      <c r="AS9" s="54">
        <v>150</v>
      </c>
      <c r="AT9" s="54">
        <v>170</v>
      </c>
      <c r="AU9" s="54">
        <v>180</v>
      </c>
      <c r="AV9" s="54">
        <v>190</v>
      </c>
      <c r="AW9" s="54">
        <v>200</v>
      </c>
      <c r="AX9" s="54">
        <v>205</v>
      </c>
      <c r="AY9" s="54">
        <v>210</v>
      </c>
      <c r="AZ9" s="54">
        <v>215</v>
      </c>
      <c r="BA9" s="57">
        <v>125</v>
      </c>
      <c r="BB9" s="57">
        <v>145</v>
      </c>
      <c r="BC9" s="57">
        <v>170</v>
      </c>
      <c r="BD9" s="57">
        <v>190</v>
      </c>
      <c r="BE9" s="57">
        <v>200</v>
      </c>
      <c r="BF9" s="57">
        <v>210</v>
      </c>
      <c r="BG9" s="57">
        <v>220</v>
      </c>
      <c r="BH9" s="57">
        <v>225</v>
      </c>
      <c r="BI9" s="57">
        <v>230</v>
      </c>
      <c r="BJ9" s="57">
        <v>235</v>
      </c>
      <c r="BK9" s="60">
        <v>170</v>
      </c>
      <c r="BL9" s="60">
        <v>190</v>
      </c>
      <c r="BM9" s="60">
        <v>218</v>
      </c>
      <c r="BN9" s="60">
        <v>230</v>
      </c>
      <c r="BO9" s="60">
        <v>245</v>
      </c>
      <c r="BP9" s="60">
        <v>255</v>
      </c>
      <c r="BQ9" s="60">
        <v>260</v>
      </c>
      <c r="BR9" s="60">
        <v>270</v>
      </c>
      <c r="BS9" s="60">
        <v>275</v>
      </c>
      <c r="BT9" s="60">
        <v>280</v>
      </c>
      <c r="BU9" s="58">
        <v>190</v>
      </c>
      <c r="BV9" s="58">
        <v>215</v>
      </c>
      <c r="BW9" s="58">
        <v>240</v>
      </c>
      <c r="BX9" s="58">
        <v>260</v>
      </c>
      <c r="BY9" s="58">
        <v>275</v>
      </c>
      <c r="BZ9" s="58">
        <v>287</v>
      </c>
      <c r="CA9" s="58">
        <v>295</v>
      </c>
      <c r="CB9" s="58">
        <v>302</v>
      </c>
      <c r="CC9" s="58">
        <v>310</v>
      </c>
      <c r="CD9" s="58">
        <v>315</v>
      </c>
    </row>
    <row r="10" spans="1:82" x14ac:dyDescent="0.2">
      <c r="B10" s="50" t="s">
        <v>23</v>
      </c>
      <c r="C10" s="48">
        <v>80</v>
      </c>
      <c r="D10" s="48">
        <v>90</v>
      </c>
      <c r="E10" s="48">
        <v>100</v>
      </c>
      <c r="F10" s="48">
        <v>110</v>
      </c>
      <c r="G10" s="48">
        <v>115</v>
      </c>
      <c r="H10" s="48">
        <v>120</v>
      </c>
      <c r="I10" s="48">
        <v>125</v>
      </c>
      <c r="J10" s="48">
        <v>130</v>
      </c>
      <c r="K10" s="48">
        <v>132</v>
      </c>
      <c r="L10" s="48">
        <v>135</v>
      </c>
      <c r="M10" s="49">
        <v>90</v>
      </c>
      <c r="N10" s="49">
        <v>100</v>
      </c>
      <c r="O10" s="49">
        <v>110</v>
      </c>
      <c r="P10" s="49">
        <v>120</v>
      </c>
      <c r="Q10" s="49">
        <v>125</v>
      </c>
      <c r="R10" s="49">
        <v>130</v>
      </c>
      <c r="S10" s="49">
        <v>135</v>
      </c>
      <c r="T10" s="49">
        <v>140</v>
      </c>
      <c r="U10" s="49">
        <v>145</v>
      </c>
      <c r="V10" s="49">
        <v>150</v>
      </c>
      <c r="W10" s="51">
        <v>110</v>
      </c>
      <c r="X10" s="51">
        <v>120</v>
      </c>
      <c r="Y10" s="51">
        <v>138</v>
      </c>
      <c r="Z10" s="51">
        <v>145</v>
      </c>
      <c r="AA10" s="51">
        <v>155</v>
      </c>
      <c r="AB10" s="51">
        <v>162</v>
      </c>
      <c r="AC10" s="51">
        <v>167</v>
      </c>
      <c r="AD10" s="51">
        <v>172</v>
      </c>
      <c r="AE10" s="51">
        <v>175</v>
      </c>
      <c r="AF10" s="51">
        <v>180</v>
      </c>
      <c r="AG10" s="52">
        <v>125</v>
      </c>
      <c r="AH10" s="52">
        <v>140</v>
      </c>
      <c r="AI10" s="52">
        <v>155</v>
      </c>
      <c r="AJ10" s="52">
        <v>165</v>
      </c>
      <c r="AK10" s="52">
        <v>175</v>
      </c>
      <c r="AL10" s="52">
        <v>185</v>
      </c>
      <c r="AM10" s="52">
        <v>190</v>
      </c>
      <c r="AN10" s="52">
        <v>192</v>
      </c>
      <c r="AO10" s="52">
        <v>195</v>
      </c>
      <c r="AP10" s="52">
        <v>200</v>
      </c>
      <c r="AQ10" s="54">
        <v>130</v>
      </c>
      <c r="AR10" s="54">
        <v>150</v>
      </c>
      <c r="AS10" s="54">
        <v>170</v>
      </c>
      <c r="AT10" s="54">
        <v>190</v>
      </c>
      <c r="AU10" s="54">
        <v>200</v>
      </c>
      <c r="AV10" s="54">
        <v>210</v>
      </c>
      <c r="AW10" s="54">
        <v>220</v>
      </c>
      <c r="AX10" s="54">
        <v>225</v>
      </c>
      <c r="AY10" s="54">
        <v>230</v>
      </c>
      <c r="AZ10" s="54">
        <v>235</v>
      </c>
      <c r="BA10" s="57">
        <v>140</v>
      </c>
      <c r="BB10" s="57">
        <v>170</v>
      </c>
      <c r="BC10" s="57">
        <v>190</v>
      </c>
      <c r="BD10" s="57">
        <v>210</v>
      </c>
      <c r="BE10" s="57">
        <v>220</v>
      </c>
      <c r="BF10" s="57">
        <v>230</v>
      </c>
      <c r="BG10" s="57">
        <v>240</v>
      </c>
      <c r="BH10" s="57">
        <v>250</v>
      </c>
      <c r="BI10" s="57">
        <v>255</v>
      </c>
      <c r="BJ10" s="57">
        <v>260</v>
      </c>
      <c r="BK10" s="60">
        <v>190</v>
      </c>
      <c r="BL10" s="60">
        <v>210</v>
      </c>
      <c r="BM10" s="60">
        <v>240</v>
      </c>
      <c r="BN10" s="60">
        <v>250</v>
      </c>
      <c r="BO10" s="60">
        <v>270</v>
      </c>
      <c r="BP10" s="60">
        <v>285</v>
      </c>
      <c r="BQ10" s="60">
        <v>290</v>
      </c>
      <c r="BR10" s="60">
        <v>300</v>
      </c>
      <c r="BS10" s="60">
        <v>305</v>
      </c>
      <c r="BT10" s="60">
        <v>310</v>
      </c>
      <c r="BU10" s="58">
        <v>210</v>
      </c>
      <c r="BV10" s="58">
        <v>235</v>
      </c>
      <c r="BW10" s="58">
        <v>260</v>
      </c>
      <c r="BX10" s="58">
        <v>280</v>
      </c>
      <c r="BY10" s="58">
        <v>295</v>
      </c>
      <c r="BZ10" s="58">
        <v>310</v>
      </c>
      <c r="CA10" s="58">
        <v>320</v>
      </c>
      <c r="CB10" s="58">
        <v>330</v>
      </c>
      <c r="CC10" s="58">
        <v>335</v>
      </c>
      <c r="CD10" s="58">
        <v>340</v>
      </c>
    </row>
    <row r="11" spans="1:82" x14ac:dyDescent="0.2">
      <c r="B11" s="50" t="s">
        <v>24</v>
      </c>
      <c r="C11" s="48">
        <v>90</v>
      </c>
      <c r="D11" s="48">
        <v>105</v>
      </c>
      <c r="E11" s="48">
        <v>115</v>
      </c>
      <c r="F11" s="48">
        <v>125</v>
      </c>
      <c r="G11" s="48">
        <v>130</v>
      </c>
      <c r="H11" s="48">
        <v>135</v>
      </c>
      <c r="I11" s="48">
        <v>140</v>
      </c>
      <c r="J11" s="48">
        <v>145</v>
      </c>
      <c r="K11" s="48">
        <v>147</v>
      </c>
      <c r="L11" s="48">
        <v>150</v>
      </c>
      <c r="M11" s="49">
        <v>105</v>
      </c>
      <c r="N11" s="49">
        <v>115</v>
      </c>
      <c r="O11" s="49">
        <v>125</v>
      </c>
      <c r="P11" s="49">
        <v>135</v>
      </c>
      <c r="Q11" s="49">
        <v>140</v>
      </c>
      <c r="R11" s="49">
        <v>145</v>
      </c>
      <c r="S11" s="49">
        <v>150</v>
      </c>
      <c r="T11" s="49">
        <v>160</v>
      </c>
      <c r="U11" s="49">
        <v>165</v>
      </c>
      <c r="V11" s="49">
        <v>170</v>
      </c>
      <c r="W11" s="51">
        <v>130</v>
      </c>
      <c r="X11" s="51">
        <v>140</v>
      </c>
      <c r="Y11" s="51">
        <v>160</v>
      </c>
      <c r="Z11" s="51">
        <v>165</v>
      </c>
      <c r="AA11" s="51">
        <v>175</v>
      </c>
      <c r="AB11" s="51">
        <v>182</v>
      </c>
      <c r="AC11" s="51">
        <v>187</v>
      </c>
      <c r="AD11" s="51">
        <v>192</v>
      </c>
      <c r="AE11" s="51">
        <v>195</v>
      </c>
      <c r="AF11" s="51">
        <v>200</v>
      </c>
      <c r="AG11" s="52">
        <v>145</v>
      </c>
      <c r="AH11" s="52">
        <v>160</v>
      </c>
      <c r="AI11" s="52">
        <v>175</v>
      </c>
      <c r="AJ11" s="52">
        <v>185</v>
      </c>
      <c r="AK11" s="52">
        <v>195</v>
      </c>
      <c r="AL11" s="52">
        <v>205</v>
      </c>
      <c r="AM11" s="52">
        <v>210</v>
      </c>
      <c r="AN11" s="52">
        <v>212</v>
      </c>
      <c r="AO11" s="52">
        <v>215</v>
      </c>
      <c r="AP11" s="52">
        <v>220</v>
      </c>
      <c r="AQ11" s="54">
        <v>145</v>
      </c>
      <c r="AR11" s="54">
        <v>170</v>
      </c>
      <c r="AS11" s="54">
        <v>190</v>
      </c>
      <c r="AT11" s="54">
        <v>210</v>
      </c>
      <c r="AU11" s="54">
        <v>220</v>
      </c>
      <c r="AV11" s="54">
        <v>230</v>
      </c>
      <c r="AW11" s="54">
        <v>240</v>
      </c>
      <c r="AX11" s="54">
        <v>245</v>
      </c>
      <c r="AY11" s="54">
        <v>250</v>
      </c>
      <c r="AZ11" s="54">
        <v>255</v>
      </c>
      <c r="BA11" s="57">
        <v>155</v>
      </c>
      <c r="BB11" s="57">
        <v>190</v>
      </c>
      <c r="BC11" s="57">
        <v>210</v>
      </c>
      <c r="BD11" s="57">
        <v>230</v>
      </c>
      <c r="BE11" s="57">
        <v>240</v>
      </c>
      <c r="BF11" s="57">
        <v>260</v>
      </c>
      <c r="BG11" s="57">
        <v>270</v>
      </c>
      <c r="BH11" s="57">
        <v>280</v>
      </c>
      <c r="BI11" s="57">
        <v>285</v>
      </c>
      <c r="BJ11" s="57">
        <v>290</v>
      </c>
      <c r="BK11" s="60">
        <v>210</v>
      </c>
      <c r="BL11" s="60">
        <v>230</v>
      </c>
      <c r="BM11" s="60">
        <v>260</v>
      </c>
      <c r="BN11" s="60">
        <v>275</v>
      </c>
      <c r="BO11" s="60">
        <v>295</v>
      </c>
      <c r="BP11" s="60">
        <v>310</v>
      </c>
      <c r="BQ11" s="60">
        <v>315</v>
      </c>
      <c r="BR11" s="60">
        <v>325</v>
      </c>
      <c r="BS11" s="60">
        <v>330</v>
      </c>
      <c r="BT11" s="60">
        <v>335</v>
      </c>
      <c r="BU11" s="58">
        <v>230</v>
      </c>
      <c r="BV11" s="58">
        <v>260</v>
      </c>
      <c r="BW11" s="58">
        <v>280</v>
      </c>
      <c r="BX11" s="58">
        <v>300</v>
      </c>
      <c r="BY11" s="58">
        <v>320</v>
      </c>
      <c r="BZ11" s="58">
        <v>330</v>
      </c>
      <c r="CA11" s="58">
        <v>340</v>
      </c>
      <c r="CB11" s="58">
        <v>350</v>
      </c>
      <c r="CC11" s="58">
        <v>360</v>
      </c>
      <c r="CD11" s="58">
        <v>365</v>
      </c>
    </row>
    <row r="12" spans="1:82" x14ac:dyDescent="0.2">
      <c r="B12" s="50" t="s">
        <v>25</v>
      </c>
      <c r="C12" s="52">
        <v>175</v>
      </c>
      <c r="D12" s="52">
        <v>175</v>
      </c>
      <c r="E12" s="52">
        <v>175</v>
      </c>
      <c r="F12" s="52">
        <v>190</v>
      </c>
      <c r="G12" s="52">
        <v>200</v>
      </c>
      <c r="H12" s="52">
        <v>210</v>
      </c>
      <c r="I12" s="52">
        <v>225</v>
      </c>
      <c r="J12" s="52">
        <v>225</v>
      </c>
      <c r="K12" s="52">
        <v>230</v>
      </c>
      <c r="L12" s="52">
        <v>230</v>
      </c>
      <c r="M12" s="52">
        <v>175</v>
      </c>
      <c r="N12" s="52">
        <v>175</v>
      </c>
      <c r="O12" s="52">
        <v>175</v>
      </c>
      <c r="P12" s="52">
        <v>190</v>
      </c>
      <c r="Q12" s="52">
        <v>200</v>
      </c>
      <c r="R12" s="52">
        <v>210</v>
      </c>
      <c r="S12" s="52">
        <v>225</v>
      </c>
      <c r="T12" s="52">
        <v>225</v>
      </c>
      <c r="U12" s="52">
        <v>230</v>
      </c>
      <c r="V12" s="52">
        <v>230</v>
      </c>
      <c r="W12" s="52">
        <v>175</v>
      </c>
      <c r="X12" s="52">
        <v>175</v>
      </c>
      <c r="Y12" s="52">
        <v>190</v>
      </c>
      <c r="Z12" s="52">
        <v>200</v>
      </c>
      <c r="AA12" s="52">
        <v>210</v>
      </c>
      <c r="AB12" s="52">
        <v>225</v>
      </c>
      <c r="AC12" s="52">
        <v>225</v>
      </c>
      <c r="AD12" s="52">
        <v>230</v>
      </c>
      <c r="AE12" s="52">
        <v>230</v>
      </c>
      <c r="AF12" s="52">
        <v>235</v>
      </c>
      <c r="AG12" s="52">
        <v>175</v>
      </c>
      <c r="AH12" s="52">
        <v>175</v>
      </c>
      <c r="AI12" s="52">
        <v>190</v>
      </c>
      <c r="AJ12" s="52">
        <v>200</v>
      </c>
      <c r="AK12" s="52">
        <v>210</v>
      </c>
      <c r="AL12" s="52">
        <v>225</v>
      </c>
      <c r="AM12" s="52">
        <v>225</v>
      </c>
      <c r="AN12" s="52">
        <v>230</v>
      </c>
      <c r="AO12" s="52">
        <v>230</v>
      </c>
      <c r="AP12" s="52">
        <v>235</v>
      </c>
      <c r="AQ12" s="55">
        <v>275</v>
      </c>
      <c r="AR12" s="55">
        <v>275</v>
      </c>
      <c r="AS12" s="55">
        <v>275</v>
      </c>
      <c r="AT12" s="55">
        <v>295</v>
      </c>
      <c r="AU12" s="55">
        <v>315</v>
      </c>
      <c r="AV12" s="55">
        <v>335</v>
      </c>
      <c r="AW12" s="55">
        <v>360</v>
      </c>
      <c r="AX12" s="55">
        <v>360</v>
      </c>
      <c r="AY12" s="55">
        <v>380</v>
      </c>
      <c r="AZ12" s="55">
        <v>380</v>
      </c>
      <c r="BA12" s="55">
        <v>275</v>
      </c>
      <c r="BB12" s="55">
        <v>275</v>
      </c>
      <c r="BC12" s="55">
        <v>275</v>
      </c>
      <c r="BD12" s="55">
        <v>295</v>
      </c>
      <c r="BE12" s="55">
        <v>315</v>
      </c>
      <c r="BF12" s="55">
        <v>335</v>
      </c>
      <c r="BG12" s="55">
        <v>360</v>
      </c>
      <c r="BH12" s="55">
        <v>360</v>
      </c>
      <c r="BI12" s="55">
        <v>380</v>
      </c>
      <c r="BJ12" s="55">
        <v>380</v>
      </c>
      <c r="BK12" s="58">
        <v>275</v>
      </c>
      <c r="BL12" s="58">
        <v>275</v>
      </c>
      <c r="BM12" s="58">
        <v>295</v>
      </c>
      <c r="BN12" s="58">
        <v>315</v>
      </c>
      <c r="BO12" s="58">
        <v>335</v>
      </c>
      <c r="BP12" s="58">
        <v>360</v>
      </c>
      <c r="BQ12" s="58">
        <v>360</v>
      </c>
      <c r="BR12" s="58">
        <v>380</v>
      </c>
      <c r="BS12" s="58">
        <v>380</v>
      </c>
      <c r="BT12" s="58">
        <v>385</v>
      </c>
      <c r="BU12" s="58">
        <v>275</v>
      </c>
      <c r="BV12" s="58">
        <v>275</v>
      </c>
      <c r="BW12" s="58">
        <v>295</v>
      </c>
      <c r="BX12" s="58">
        <v>315</v>
      </c>
      <c r="BY12" s="58">
        <v>335</v>
      </c>
      <c r="BZ12" s="58">
        <v>360</v>
      </c>
      <c r="CA12" s="58">
        <v>360</v>
      </c>
      <c r="CB12" s="58">
        <v>380</v>
      </c>
      <c r="CC12" s="58">
        <v>380</v>
      </c>
      <c r="CD12" s="58">
        <v>385</v>
      </c>
    </row>
    <row r="13" spans="1:82" s="45" customFormat="1" x14ac:dyDescent="0.2"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82" s="45" customFormat="1" x14ac:dyDescent="0.2">
      <c r="BH14" s="46"/>
      <c r="BI14" s="46"/>
      <c r="BJ14" s="46"/>
      <c r="BK14" s="46"/>
      <c r="BL14" s="46"/>
      <c r="BM14" s="46"/>
      <c r="BN14" s="46"/>
      <c r="BO14" s="46"/>
    </row>
    <row r="15" spans="1:82" x14ac:dyDescent="0.2">
      <c r="C15" t="s">
        <v>26</v>
      </c>
      <c r="D15" s="61" t="s">
        <v>27</v>
      </c>
      <c r="E15" s="61" t="s">
        <v>27</v>
      </c>
      <c r="F15" s="61" t="s">
        <v>28</v>
      </c>
      <c r="G15" s="61" t="s">
        <v>29</v>
      </c>
      <c r="H15" s="28"/>
      <c r="I15" s="28"/>
      <c r="J15" s="29" t="s">
        <v>26</v>
      </c>
      <c r="K15" s="62" t="s">
        <v>30</v>
      </c>
      <c r="L15" s="62" t="s">
        <v>30</v>
      </c>
      <c r="M15" s="62" t="s">
        <v>28</v>
      </c>
      <c r="N15" s="62" t="s">
        <v>29</v>
      </c>
      <c r="O15" s="29"/>
      <c r="P15" s="29"/>
      <c r="Q15" s="29"/>
      <c r="R15" s="29"/>
      <c r="S15" s="29"/>
      <c r="T15" s="29"/>
      <c r="U15" s="29"/>
      <c r="V15" s="29"/>
      <c r="W15" s="29"/>
      <c r="BV15" s="61"/>
      <c r="BW15" s="45"/>
    </row>
    <row r="16" spans="1:82" x14ac:dyDescent="0.2">
      <c r="A16" s="43">
        <v>10</v>
      </c>
      <c r="B16" s="65" t="s">
        <v>113</v>
      </c>
      <c r="C16" s="66" t="s">
        <v>114</v>
      </c>
      <c r="D16" s="47" t="s">
        <v>33</v>
      </c>
      <c r="E16" s="47" t="s">
        <v>43</v>
      </c>
      <c r="F16" s="47" t="s">
        <v>53</v>
      </c>
      <c r="G16" s="47" t="s">
        <v>63</v>
      </c>
      <c r="H16" s="44">
        <v>10</v>
      </c>
      <c r="I16" s="65" t="s">
        <v>113</v>
      </c>
      <c r="J16" s="66" t="s">
        <v>123</v>
      </c>
      <c r="K16" s="63" t="s">
        <v>73</v>
      </c>
      <c r="L16" s="63" t="s">
        <v>83</v>
      </c>
      <c r="M16" s="63" t="s">
        <v>93</v>
      </c>
      <c r="N16" s="63" t="s">
        <v>103</v>
      </c>
      <c r="O16" s="29"/>
      <c r="T16" s="31"/>
      <c r="U16" s="31"/>
      <c r="V16" s="29"/>
      <c r="W16" s="29"/>
      <c r="BW16" s="45"/>
    </row>
    <row r="17" spans="1:75" x14ac:dyDescent="0.2">
      <c r="A17" s="43">
        <v>35.01</v>
      </c>
      <c r="B17" s="65" t="s">
        <v>113</v>
      </c>
      <c r="C17" s="66" t="s">
        <v>115</v>
      </c>
      <c r="D17" s="47" t="s">
        <v>33</v>
      </c>
      <c r="E17" s="47" t="s">
        <v>43</v>
      </c>
      <c r="F17" s="47" t="s">
        <v>53</v>
      </c>
      <c r="G17" s="47" t="s">
        <v>63</v>
      </c>
      <c r="H17" s="28">
        <v>35.01</v>
      </c>
      <c r="I17" s="65" t="s">
        <v>113</v>
      </c>
      <c r="J17" s="66" t="s">
        <v>124</v>
      </c>
      <c r="K17" s="63" t="s">
        <v>73</v>
      </c>
      <c r="L17" s="63" t="s">
        <v>83</v>
      </c>
      <c r="M17" s="63" t="s">
        <v>93</v>
      </c>
      <c r="N17" s="63" t="s">
        <v>103</v>
      </c>
      <c r="O17" s="29"/>
      <c r="P17" s="63"/>
      <c r="Q17" s="63"/>
      <c r="T17" s="31"/>
      <c r="U17" s="31"/>
      <c r="V17" s="29"/>
      <c r="W17" s="29"/>
      <c r="AX17" s="27"/>
      <c r="AY17" s="27"/>
      <c r="BI17" s="61"/>
      <c r="BU17" s="27"/>
      <c r="BV17" s="47"/>
      <c r="BW17" s="45"/>
    </row>
    <row r="18" spans="1:75" x14ac:dyDescent="0.2">
      <c r="A18" s="43">
        <v>40.01</v>
      </c>
      <c r="B18" s="65" t="s">
        <v>113</v>
      </c>
      <c r="C18" s="66" t="s">
        <v>116</v>
      </c>
      <c r="D18" s="47" t="s">
        <v>33</v>
      </c>
      <c r="E18" s="47" t="s">
        <v>43</v>
      </c>
      <c r="F18" s="47" t="s">
        <v>53</v>
      </c>
      <c r="G18" s="47" t="s">
        <v>63</v>
      </c>
      <c r="H18" s="32">
        <v>40.01</v>
      </c>
      <c r="I18" s="65" t="s">
        <v>113</v>
      </c>
      <c r="J18" s="66" t="s">
        <v>125</v>
      </c>
      <c r="K18" s="63" t="s">
        <v>74</v>
      </c>
      <c r="L18" s="63" t="s">
        <v>84</v>
      </c>
      <c r="M18" s="63" t="s">
        <v>93</v>
      </c>
      <c r="N18" s="63" t="s">
        <v>103</v>
      </c>
      <c r="O18" s="29"/>
      <c r="T18" s="31"/>
      <c r="U18" s="31"/>
      <c r="V18" s="29"/>
      <c r="W18" s="29"/>
      <c r="AX18" s="27"/>
      <c r="AY18" s="27"/>
      <c r="BU18" s="27"/>
      <c r="BV18" s="47"/>
      <c r="BW18" s="45"/>
    </row>
    <row r="19" spans="1:75" x14ac:dyDescent="0.2">
      <c r="A19" s="43">
        <v>45.01</v>
      </c>
      <c r="B19" s="65" t="s">
        <v>113</v>
      </c>
      <c r="C19" s="66" t="s">
        <v>117</v>
      </c>
      <c r="D19" s="47" t="s">
        <v>33</v>
      </c>
      <c r="E19" s="47" t="s">
        <v>43</v>
      </c>
      <c r="F19" s="47" t="s">
        <v>53</v>
      </c>
      <c r="G19" s="47" t="s">
        <v>63</v>
      </c>
      <c r="H19" s="33">
        <v>45.01</v>
      </c>
      <c r="I19" s="65" t="s">
        <v>113</v>
      </c>
      <c r="J19" s="66" t="s">
        <v>126</v>
      </c>
      <c r="K19" s="63" t="s">
        <v>75</v>
      </c>
      <c r="L19" s="63" t="s">
        <v>92</v>
      </c>
      <c r="M19" s="63" t="s">
        <v>94</v>
      </c>
      <c r="N19" s="63" t="s">
        <v>104</v>
      </c>
      <c r="O19" s="34"/>
      <c r="T19" s="31"/>
      <c r="U19" s="31"/>
      <c r="V19" s="34"/>
      <c r="W19" s="34"/>
      <c r="AX19" s="27"/>
      <c r="AY19" s="27"/>
      <c r="BI19" s="61"/>
      <c r="BU19" s="27"/>
      <c r="BV19" s="47"/>
      <c r="BW19" s="45"/>
    </row>
    <row r="20" spans="1:75" x14ac:dyDescent="0.2">
      <c r="A20" s="43">
        <v>49.01</v>
      </c>
      <c r="B20" s="65" t="s">
        <v>113</v>
      </c>
      <c r="C20" s="66" t="s">
        <v>118</v>
      </c>
      <c r="D20" s="47" t="s">
        <v>34</v>
      </c>
      <c r="E20" s="47" t="s">
        <v>44</v>
      </c>
      <c r="F20" s="47" t="s">
        <v>53</v>
      </c>
      <c r="G20" s="47" t="s">
        <v>63</v>
      </c>
      <c r="H20" s="33">
        <v>49.01</v>
      </c>
      <c r="I20" s="65" t="s">
        <v>113</v>
      </c>
      <c r="J20" s="66" t="s">
        <v>127</v>
      </c>
      <c r="K20" s="63" t="s">
        <v>85</v>
      </c>
      <c r="L20" s="63" t="s">
        <v>76</v>
      </c>
      <c r="M20" s="63" t="s">
        <v>95</v>
      </c>
      <c r="N20" s="63" t="s">
        <v>105</v>
      </c>
      <c r="O20" s="34"/>
      <c r="T20" s="31"/>
      <c r="U20" s="31"/>
      <c r="V20" s="34"/>
      <c r="W20" s="34"/>
      <c r="BU20" s="27"/>
      <c r="BV20" s="47"/>
      <c r="BW20" s="45"/>
    </row>
    <row r="21" spans="1:75" x14ac:dyDescent="0.2">
      <c r="A21" s="43">
        <v>55.01</v>
      </c>
      <c r="B21" s="65" t="s">
        <v>113</v>
      </c>
      <c r="C21" s="66" t="s">
        <v>119</v>
      </c>
      <c r="D21" s="47" t="s">
        <v>35</v>
      </c>
      <c r="E21" s="47" t="s">
        <v>45</v>
      </c>
      <c r="F21" s="47" t="s">
        <v>54</v>
      </c>
      <c r="G21" s="47" t="s">
        <v>64</v>
      </c>
      <c r="H21" s="33">
        <v>55.01</v>
      </c>
      <c r="I21" s="65" t="s">
        <v>113</v>
      </c>
      <c r="J21" s="66" t="s">
        <v>128</v>
      </c>
      <c r="K21" s="64" t="s">
        <v>77</v>
      </c>
      <c r="L21" s="64" t="s">
        <v>86</v>
      </c>
      <c r="M21" s="64" t="s">
        <v>96</v>
      </c>
      <c r="N21" s="64" t="s">
        <v>106</v>
      </c>
      <c r="O21" s="34"/>
      <c r="T21" s="35"/>
      <c r="U21" s="35"/>
      <c r="V21" s="34"/>
      <c r="W21" s="34"/>
      <c r="BI21" s="61"/>
      <c r="BV21" s="47"/>
      <c r="BW21" s="45"/>
    </row>
    <row r="22" spans="1:75" x14ac:dyDescent="0.2">
      <c r="A22" s="43">
        <v>61.01</v>
      </c>
      <c r="B22" s="65" t="s">
        <v>113</v>
      </c>
      <c r="C22" s="66" t="s">
        <v>120</v>
      </c>
      <c r="D22" s="47" t="s">
        <v>36</v>
      </c>
      <c r="E22" s="47" t="s">
        <v>46</v>
      </c>
      <c r="F22" s="47" t="s">
        <v>55</v>
      </c>
      <c r="G22" s="47" t="s">
        <v>65</v>
      </c>
      <c r="H22" s="33">
        <v>59.01</v>
      </c>
      <c r="I22" s="65" t="s">
        <v>113</v>
      </c>
      <c r="J22" s="66" t="s">
        <v>129</v>
      </c>
      <c r="K22" s="64" t="s">
        <v>78</v>
      </c>
      <c r="L22" s="64" t="s">
        <v>87</v>
      </c>
      <c r="M22" s="64" t="s">
        <v>97</v>
      </c>
      <c r="N22" s="64" t="s">
        <v>107</v>
      </c>
      <c r="O22" s="34"/>
      <c r="T22" s="35"/>
      <c r="U22" s="35"/>
      <c r="V22" s="34"/>
      <c r="W22" s="34"/>
      <c r="BW22" s="45"/>
    </row>
    <row r="23" spans="1:75" x14ac:dyDescent="0.2">
      <c r="A23" s="43">
        <v>67.010000000000005</v>
      </c>
      <c r="B23" s="65" t="s">
        <v>113</v>
      </c>
      <c r="C23" s="66" t="s">
        <v>121</v>
      </c>
      <c r="D23" s="47" t="s">
        <v>37</v>
      </c>
      <c r="E23" s="47" t="s">
        <v>47</v>
      </c>
      <c r="F23" s="47" t="s">
        <v>56</v>
      </c>
      <c r="G23" s="47" t="s">
        <v>66</v>
      </c>
      <c r="H23" s="33">
        <v>64.010000000000005</v>
      </c>
      <c r="I23" s="65" t="s">
        <v>113</v>
      </c>
      <c r="J23" s="66" t="s">
        <v>130</v>
      </c>
      <c r="K23" s="64" t="s">
        <v>79</v>
      </c>
      <c r="L23" s="64" t="s">
        <v>88</v>
      </c>
      <c r="M23" s="64" t="s">
        <v>98</v>
      </c>
      <c r="N23" s="64" t="s">
        <v>108</v>
      </c>
      <c r="O23" s="34"/>
      <c r="T23" s="35"/>
      <c r="U23" s="35"/>
      <c r="V23" s="34"/>
      <c r="W23" s="34"/>
      <c r="BI23" s="61"/>
    </row>
    <row r="24" spans="1:75" x14ac:dyDescent="0.2">
      <c r="A24" s="43">
        <v>73.010000000000005</v>
      </c>
      <c r="B24" s="65" t="s">
        <v>113</v>
      </c>
      <c r="C24" s="66" t="s">
        <v>122</v>
      </c>
      <c r="D24" s="47" t="s">
        <v>38</v>
      </c>
      <c r="E24" s="47" t="s">
        <v>48</v>
      </c>
      <c r="F24" s="47" t="s">
        <v>57</v>
      </c>
      <c r="G24" s="47" t="s">
        <v>67</v>
      </c>
      <c r="H24" s="33">
        <v>71.010000000000005</v>
      </c>
      <c r="I24" s="65" t="s">
        <v>113</v>
      </c>
      <c r="J24" s="66" t="s">
        <v>131</v>
      </c>
      <c r="K24" s="64" t="s">
        <v>80</v>
      </c>
      <c r="L24" s="64" t="s">
        <v>89</v>
      </c>
      <c r="M24" s="64" t="s">
        <v>99</v>
      </c>
      <c r="N24" s="64" t="s">
        <v>109</v>
      </c>
      <c r="O24" s="34"/>
      <c r="T24" s="35"/>
      <c r="U24" s="35"/>
      <c r="V24" s="34"/>
      <c r="W24" s="34"/>
    </row>
    <row r="25" spans="1:75" x14ac:dyDescent="0.2">
      <c r="A25" s="43">
        <v>81.010000000000005</v>
      </c>
      <c r="B25" s="65" t="s">
        <v>113</v>
      </c>
      <c r="C25" s="66" t="s">
        <v>122</v>
      </c>
      <c r="D25" s="47" t="s">
        <v>39</v>
      </c>
      <c r="E25" s="47" t="s">
        <v>49</v>
      </c>
      <c r="F25" s="47" t="s">
        <v>58</v>
      </c>
      <c r="G25" s="47" t="s">
        <v>68</v>
      </c>
      <c r="H25" s="33">
        <v>76.010000000000005</v>
      </c>
      <c r="I25" s="65" t="s">
        <v>113</v>
      </c>
      <c r="J25" s="66" t="s">
        <v>131</v>
      </c>
      <c r="K25" s="64" t="s">
        <v>81</v>
      </c>
      <c r="L25" s="64" t="s">
        <v>90</v>
      </c>
      <c r="M25" s="64" t="s">
        <v>100</v>
      </c>
      <c r="N25" s="64" t="s">
        <v>110</v>
      </c>
      <c r="O25" s="34"/>
      <c r="T25" s="35"/>
      <c r="U25" s="35"/>
      <c r="V25" s="34"/>
      <c r="W25" s="34"/>
      <c r="BI25" s="61"/>
    </row>
    <row r="26" spans="1:75" x14ac:dyDescent="0.2">
      <c r="A26" s="43">
        <v>89.01</v>
      </c>
      <c r="B26" s="65" t="s">
        <v>113</v>
      </c>
      <c r="C26" s="66" t="s">
        <v>122</v>
      </c>
      <c r="D26" s="47" t="s">
        <v>40</v>
      </c>
      <c r="E26" s="47" t="s">
        <v>50</v>
      </c>
      <c r="F26" s="47" t="s">
        <v>59</v>
      </c>
      <c r="G26" s="47" t="s">
        <v>69</v>
      </c>
      <c r="H26" s="33">
        <v>81.010000000000005</v>
      </c>
      <c r="I26" s="65" t="s">
        <v>113</v>
      </c>
      <c r="J26" s="66" t="s">
        <v>131</v>
      </c>
      <c r="K26" s="64" t="s">
        <v>82</v>
      </c>
      <c r="L26" s="64" t="s">
        <v>91</v>
      </c>
      <c r="M26" s="64" t="s">
        <v>101</v>
      </c>
      <c r="N26" s="64" t="s">
        <v>111</v>
      </c>
      <c r="O26" s="34"/>
      <c r="T26" s="35"/>
      <c r="U26" s="35"/>
      <c r="V26" s="34"/>
      <c r="W26" s="34"/>
    </row>
    <row r="27" spans="1:75" x14ac:dyDescent="0.2">
      <c r="A27" s="43">
        <v>96.01</v>
      </c>
      <c r="B27" s="65" t="s">
        <v>113</v>
      </c>
      <c r="C27" s="66" t="s">
        <v>122</v>
      </c>
      <c r="D27" s="47" t="s">
        <v>41</v>
      </c>
      <c r="E27" s="47" t="s">
        <v>51</v>
      </c>
      <c r="F27" s="47" t="s">
        <v>60</v>
      </c>
      <c r="G27" s="47" t="s">
        <v>70</v>
      </c>
      <c r="H27" s="33">
        <v>87.01</v>
      </c>
      <c r="I27" s="65" t="s">
        <v>113</v>
      </c>
      <c r="J27" s="66" t="s">
        <v>131</v>
      </c>
      <c r="K27" s="64" t="s">
        <v>82</v>
      </c>
      <c r="L27" s="64" t="s">
        <v>91</v>
      </c>
      <c r="M27" s="64" t="s">
        <v>102</v>
      </c>
      <c r="N27" s="64" t="s">
        <v>112</v>
      </c>
      <c r="O27" s="34"/>
      <c r="T27" s="35"/>
      <c r="U27" s="35"/>
      <c r="V27" s="34"/>
      <c r="W27" s="34"/>
      <c r="BI27" s="61"/>
    </row>
    <row r="28" spans="1:75" x14ac:dyDescent="0.2">
      <c r="A28" s="43">
        <v>102.01</v>
      </c>
      <c r="B28" s="65" t="s">
        <v>113</v>
      </c>
      <c r="C28" s="66" t="s">
        <v>122</v>
      </c>
      <c r="D28" s="47" t="s">
        <v>42</v>
      </c>
      <c r="E28" s="47" t="s">
        <v>52</v>
      </c>
      <c r="F28" s="47" t="s">
        <v>61</v>
      </c>
      <c r="G28" s="47" t="s">
        <v>71</v>
      </c>
      <c r="H28" s="33"/>
      <c r="I28" s="65"/>
      <c r="J28" s="30"/>
      <c r="K28" s="35"/>
      <c r="L28" s="35"/>
      <c r="M28" s="35"/>
      <c r="N28" s="35"/>
      <c r="O28" s="34"/>
      <c r="R28" s="35"/>
      <c r="S28" s="35"/>
      <c r="T28" s="35"/>
      <c r="U28" s="35"/>
      <c r="V28" s="34"/>
      <c r="W28" s="34"/>
    </row>
    <row r="29" spans="1:75" x14ac:dyDescent="0.2">
      <c r="A29" s="43">
        <v>109.1</v>
      </c>
      <c r="B29" s="65" t="s">
        <v>113</v>
      </c>
      <c r="C29" s="66" t="s">
        <v>122</v>
      </c>
      <c r="D29" s="47" t="s">
        <v>42</v>
      </c>
      <c r="E29" s="47" t="s">
        <v>52</v>
      </c>
      <c r="F29" s="47" t="s">
        <v>62</v>
      </c>
      <c r="G29" s="47" t="s">
        <v>72</v>
      </c>
      <c r="H29" s="33"/>
      <c r="I29" s="65"/>
      <c r="J29" s="30"/>
      <c r="K29" s="35"/>
      <c r="L29" s="35"/>
      <c r="M29" s="35"/>
      <c r="N29" s="35"/>
      <c r="O29" s="34"/>
      <c r="R29" s="35"/>
      <c r="S29" s="35"/>
      <c r="T29" s="35"/>
      <c r="U29" s="35"/>
      <c r="V29" s="34"/>
      <c r="W29" s="34"/>
      <c r="AX29" s="27"/>
      <c r="AY29" s="27"/>
      <c r="BI29" s="61"/>
    </row>
    <row r="30" spans="1:75" x14ac:dyDescent="0.2">
      <c r="M30" s="34"/>
      <c r="O30" s="35"/>
      <c r="P30" s="35"/>
      <c r="Q30" s="35"/>
      <c r="R30" s="35"/>
      <c r="S30" s="35"/>
      <c r="T30" s="34"/>
      <c r="U30" s="34"/>
    </row>
    <row r="31" spans="1:75" x14ac:dyDescent="0.2">
      <c r="M31" s="34"/>
      <c r="N31" s="35"/>
      <c r="O31" s="35"/>
      <c r="P31" s="35"/>
      <c r="Q31" s="35"/>
      <c r="R31" s="35"/>
      <c r="S31" s="35"/>
      <c r="T31" s="34"/>
      <c r="U31" s="34"/>
      <c r="BG31" s="61"/>
    </row>
    <row r="32" spans="1:75" x14ac:dyDescent="0.2">
      <c r="M32" s="34"/>
      <c r="N32" s="35"/>
      <c r="O32" s="35"/>
      <c r="P32" s="35"/>
      <c r="Q32" s="35"/>
      <c r="R32" s="35"/>
      <c r="S32" s="35"/>
      <c r="T32" s="34"/>
      <c r="U32" s="34"/>
    </row>
    <row r="33" spans="13:59" x14ac:dyDescent="0.2">
      <c r="M33" s="34"/>
      <c r="N33" s="35"/>
      <c r="O33" s="35"/>
      <c r="P33" s="35"/>
      <c r="Q33" s="35"/>
      <c r="R33" s="35"/>
      <c r="S33" s="35"/>
      <c r="T33" s="34"/>
      <c r="U33" s="34"/>
      <c r="BG33" s="61"/>
    </row>
    <row r="35" spans="13:59" x14ac:dyDescent="0.2">
      <c r="BG35" s="61"/>
    </row>
    <row r="37" spans="13:59" x14ac:dyDescent="0.2">
      <c r="BG37" s="6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2019-09-17T22:25:18Z</cp:lastPrinted>
  <dcterms:created xsi:type="dcterms:W3CDTF">2004-10-09T07:29:01Z</dcterms:created>
  <dcterms:modified xsi:type="dcterms:W3CDTF">2020-08-24T13:08:39Z</dcterms:modified>
</cp:coreProperties>
</file>