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3065" activeTab="1"/>
  </bookViews>
  <sheets>
    <sheet name="FEMININES" sheetId="3" r:id="rId1"/>
    <sheet name="MASCULINS" sheetId="5" r:id="rId2"/>
    <sheet name="Minimas" sheetId="4" state="hidden" r:id="rId3"/>
  </sheets>
  <definedNames>
    <definedName name="_xlnm.Print_Area" localSheetId="0">FEMININES!$A$1:$X$209</definedName>
    <definedName name="_xlnm.Print_Area" localSheetId="1">MASCULINS!$A$1:$X$209</definedName>
  </definedNames>
  <calcPr calcId="145621"/>
</workbook>
</file>

<file path=xl/calcChain.xml><?xml version="1.0" encoding="utf-8"?>
<calcChain xmlns="http://schemas.openxmlformats.org/spreadsheetml/2006/main">
  <c r="AA207" i="5" l="1"/>
  <c r="Z207" i="5"/>
  <c r="W207" i="5"/>
  <c r="V207" i="5"/>
  <c r="T207" i="5"/>
  <c r="S207" i="5"/>
  <c r="O207" i="5"/>
  <c r="AA206" i="5"/>
  <c r="S206" i="5" s="1"/>
  <c r="Z206" i="5"/>
  <c r="W206" i="5"/>
  <c r="V206" i="5"/>
  <c r="T206" i="5"/>
  <c r="O206" i="5"/>
  <c r="AA205" i="5"/>
  <c r="Z205" i="5"/>
  <c r="O205" i="5" s="1"/>
  <c r="W205" i="5"/>
  <c r="V205" i="5"/>
  <c r="T205" i="5"/>
  <c r="S205" i="5"/>
  <c r="AA204" i="5"/>
  <c r="S204" i="5" s="1"/>
  <c r="Z204" i="5"/>
  <c r="W204" i="5"/>
  <c r="V204" i="5"/>
  <c r="T204" i="5"/>
  <c r="O204" i="5"/>
  <c r="AA203" i="5"/>
  <c r="Z203" i="5"/>
  <c r="O203" i="5" s="1"/>
  <c r="W203" i="5"/>
  <c r="V203" i="5"/>
  <c r="T203" i="5"/>
  <c r="S203" i="5"/>
  <c r="AA202" i="5"/>
  <c r="S202" i="5" s="1"/>
  <c r="Z202" i="5"/>
  <c r="W202" i="5"/>
  <c r="V202" i="5"/>
  <c r="T202" i="5"/>
  <c r="O202" i="5"/>
  <c r="AA201" i="5"/>
  <c r="Z201" i="5"/>
  <c r="O201" i="5" s="1"/>
  <c r="W201" i="5"/>
  <c r="V201" i="5"/>
  <c r="T201" i="5"/>
  <c r="S201" i="5"/>
  <c r="AA200" i="5"/>
  <c r="S200" i="5" s="1"/>
  <c r="Z200" i="5"/>
  <c r="W200" i="5"/>
  <c r="V200" i="5"/>
  <c r="T200" i="5"/>
  <c r="O200" i="5"/>
  <c r="AA199" i="5"/>
  <c r="Z199" i="5"/>
  <c r="O199" i="5" s="1"/>
  <c r="W199" i="5"/>
  <c r="V199" i="5"/>
  <c r="T199" i="5"/>
  <c r="S199" i="5"/>
  <c r="AA198" i="5"/>
  <c r="S198" i="5" s="1"/>
  <c r="Z198" i="5"/>
  <c r="W198" i="5"/>
  <c r="V198" i="5"/>
  <c r="T198" i="5"/>
  <c r="O198" i="5"/>
  <c r="AA197" i="5"/>
  <c r="Z197" i="5"/>
  <c r="O197" i="5" s="1"/>
  <c r="W197" i="5"/>
  <c r="V197" i="5"/>
  <c r="T197" i="5"/>
  <c r="S197" i="5"/>
  <c r="AA196" i="5"/>
  <c r="S196" i="5" s="1"/>
  <c r="Z196" i="5"/>
  <c r="W196" i="5"/>
  <c r="V196" i="5"/>
  <c r="T196" i="5"/>
  <c r="O196" i="5"/>
  <c r="AA195" i="5"/>
  <c r="Z195" i="5"/>
  <c r="O195" i="5" s="1"/>
  <c r="W195" i="5"/>
  <c r="V195" i="5"/>
  <c r="T195" i="5"/>
  <c r="S195" i="5"/>
  <c r="AA194" i="5"/>
  <c r="S194" i="5" s="1"/>
  <c r="Z194" i="5"/>
  <c r="W194" i="5"/>
  <c r="V194" i="5"/>
  <c r="T194" i="5"/>
  <c r="O194" i="5"/>
  <c r="AA193" i="5"/>
  <c r="Z193" i="5"/>
  <c r="O193" i="5" s="1"/>
  <c r="W193" i="5"/>
  <c r="V193" i="5"/>
  <c r="T193" i="5"/>
  <c r="S193" i="5"/>
  <c r="AA192" i="5"/>
  <c r="S192" i="5" s="1"/>
  <c r="Z192" i="5"/>
  <c r="W192" i="5"/>
  <c r="V192" i="5"/>
  <c r="T192" i="5"/>
  <c r="O192" i="5"/>
  <c r="AA191" i="5"/>
  <c r="Z191" i="5"/>
  <c r="O191" i="5" s="1"/>
  <c r="W191" i="5"/>
  <c r="V191" i="5"/>
  <c r="T191" i="5"/>
  <c r="S191" i="5"/>
  <c r="AA190" i="5"/>
  <c r="S190" i="5" s="1"/>
  <c r="Z190" i="5"/>
  <c r="W190" i="5"/>
  <c r="V190" i="5"/>
  <c r="T190" i="5"/>
  <c r="O190" i="5"/>
  <c r="AA189" i="5"/>
  <c r="Z189" i="5"/>
  <c r="O189" i="5" s="1"/>
  <c r="W189" i="5"/>
  <c r="V189" i="5"/>
  <c r="T189" i="5"/>
  <c r="S189" i="5"/>
  <c r="AA188" i="5"/>
  <c r="S188" i="5" s="1"/>
  <c r="Z188" i="5"/>
  <c r="W188" i="5"/>
  <c r="V188" i="5"/>
  <c r="T188" i="5"/>
  <c r="O188" i="5"/>
  <c r="AA187" i="5"/>
  <c r="Z187" i="5"/>
  <c r="O187" i="5" s="1"/>
  <c r="W187" i="5"/>
  <c r="V187" i="5"/>
  <c r="T187" i="5"/>
  <c r="S187" i="5"/>
  <c r="AA186" i="5"/>
  <c r="S186" i="5" s="1"/>
  <c r="Z186" i="5"/>
  <c r="W186" i="5"/>
  <c r="V186" i="5"/>
  <c r="T186" i="5"/>
  <c r="O186" i="5"/>
  <c r="AA185" i="5"/>
  <c r="Z185" i="5"/>
  <c r="O185" i="5" s="1"/>
  <c r="W185" i="5"/>
  <c r="V185" i="5"/>
  <c r="T185" i="5"/>
  <c r="S185" i="5"/>
  <c r="AA184" i="5"/>
  <c r="S184" i="5" s="1"/>
  <c r="Z184" i="5"/>
  <c r="W184" i="5"/>
  <c r="V184" i="5"/>
  <c r="T184" i="5"/>
  <c r="O184" i="5"/>
  <c r="AA183" i="5"/>
  <c r="Z183" i="5"/>
  <c r="O183" i="5" s="1"/>
  <c r="W183" i="5"/>
  <c r="V183" i="5"/>
  <c r="T183" i="5"/>
  <c r="S183" i="5"/>
  <c r="AA182" i="5"/>
  <c r="S182" i="5" s="1"/>
  <c r="Z182" i="5"/>
  <c r="W182" i="5"/>
  <c r="V182" i="5"/>
  <c r="T182" i="5"/>
  <c r="O182" i="5"/>
  <c r="AA181" i="5"/>
  <c r="Z181" i="5"/>
  <c r="O181" i="5" s="1"/>
  <c r="W181" i="5"/>
  <c r="V181" i="5"/>
  <c r="T181" i="5"/>
  <c r="S181" i="5"/>
  <c r="AA180" i="5"/>
  <c r="S180" i="5" s="1"/>
  <c r="Z180" i="5"/>
  <c r="W180" i="5"/>
  <c r="V180" i="5"/>
  <c r="T180" i="5"/>
  <c r="O180" i="5"/>
  <c r="AA179" i="5"/>
  <c r="Z179" i="5"/>
  <c r="O179" i="5" s="1"/>
  <c r="W179" i="5"/>
  <c r="V179" i="5"/>
  <c r="T179" i="5"/>
  <c r="S179" i="5"/>
  <c r="AA178" i="5"/>
  <c r="S178" i="5" s="1"/>
  <c r="Z178" i="5"/>
  <c r="W178" i="5"/>
  <c r="V178" i="5"/>
  <c r="T178" i="5"/>
  <c r="O178" i="5"/>
  <c r="AA177" i="5"/>
  <c r="Z177" i="5"/>
  <c r="O177" i="5" s="1"/>
  <c r="W177" i="5"/>
  <c r="V177" i="5"/>
  <c r="T177" i="5"/>
  <c r="S177" i="5"/>
  <c r="AA176" i="5"/>
  <c r="S176" i="5" s="1"/>
  <c r="Z176" i="5"/>
  <c r="W176" i="5"/>
  <c r="V176" i="5"/>
  <c r="T176" i="5"/>
  <c r="O176" i="5"/>
  <c r="AA175" i="5"/>
  <c r="Z175" i="5"/>
  <c r="O175" i="5" s="1"/>
  <c r="W175" i="5"/>
  <c r="V175" i="5"/>
  <c r="T175" i="5"/>
  <c r="S175" i="5"/>
  <c r="AA174" i="5"/>
  <c r="S174" i="5" s="1"/>
  <c r="Z174" i="5"/>
  <c r="W174" i="5"/>
  <c r="V174" i="5"/>
  <c r="T174" i="5"/>
  <c r="O174" i="5"/>
  <c r="AA173" i="5"/>
  <c r="Z173" i="5"/>
  <c r="O173" i="5" s="1"/>
  <c r="W173" i="5"/>
  <c r="V173" i="5"/>
  <c r="T173" i="5"/>
  <c r="S173" i="5"/>
  <c r="AA172" i="5"/>
  <c r="S172" i="5" s="1"/>
  <c r="Z172" i="5"/>
  <c r="W172" i="5"/>
  <c r="V172" i="5"/>
  <c r="T172" i="5"/>
  <c r="O172" i="5"/>
  <c r="AA171" i="5"/>
  <c r="Z171" i="5"/>
  <c r="O171" i="5" s="1"/>
  <c r="W171" i="5"/>
  <c r="V171" i="5"/>
  <c r="T171" i="5"/>
  <c r="S171" i="5"/>
  <c r="AA170" i="5"/>
  <c r="S170" i="5" s="1"/>
  <c r="Z170" i="5"/>
  <c r="W170" i="5"/>
  <c r="V170" i="5"/>
  <c r="T170" i="5"/>
  <c r="O170" i="5"/>
  <c r="AA169" i="5"/>
  <c r="Z169" i="5"/>
  <c r="O169" i="5" s="1"/>
  <c r="W169" i="5"/>
  <c r="V169" i="5"/>
  <c r="T169" i="5"/>
  <c r="S169" i="5"/>
  <c r="AA168" i="5"/>
  <c r="S168" i="5" s="1"/>
  <c r="Z168" i="5"/>
  <c r="W168" i="5"/>
  <c r="V168" i="5"/>
  <c r="T168" i="5"/>
  <c r="O168" i="5"/>
  <c r="AA167" i="5"/>
  <c r="Z167" i="5"/>
  <c r="O167" i="5" s="1"/>
  <c r="W167" i="5"/>
  <c r="V167" i="5"/>
  <c r="T167" i="5"/>
  <c r="S167" i="5"/>
  <c r="AA166" i="5"/>
  <c r="S166" i="5" s="1"/>
  <c r="Z166" i="5"/>
  <c r="W166" i="5"/>
  <c r="V166" i="5"/>
  <c r="T166" i="5"/>
  <c r="O166" i="5"/>
  <c r="AA165" i="5"/>
  <c r="Z165" i="5"/>
  <c r="O165" i="5" s="1"/>
  <c r="W165" i="5"/>
  <c r="V165" i="5"/>
  <c r="T165" i="5"/>
  <c r="S165" i="5"/>
  <c r="AA164" i="5"/>
  <c r="S164" i="5" s="1"/>
  <c r="Z164" i="5"/>
  <c r="W164" i="5"/>
  <c r="V164" i="5"/>
  <c r="T164" i="5"/>
  <c r="O164" i="5"/>
  <c r="AA163" i="5"/>
  <c r="Z163" i="5"/>
  <c r="O163" i="5" s="1"/>
  <c r="W163" i="5"/>
  <c r="V163" i="5"/>
  <c r="T163" i="5"/>
  <c r="S163" i="5"/>
  <c r="AA162" i="5"/>
  <c r="S162" i="5" s="1"/>
  <c r="Z162" i="5"/>
  <c r="W162" i="5"/>
  <c r="V162" i="5"/>
  <c r="T162" i="5"/>
  <c r="O162" i="5"/>
  <c r="AA161" i="5"/>
  <c r="Z161" i="5"/>
  <c r="O161" i="5" s="1"/>
  <c r="W161" i="5"/>
  <c r="V161" i="5"/>
  <c r="T161" i="5"/>
  <c r="S161" i="5"/>
  <c r="AA160" i="5"/>
  <c r="S160" i="5" s="1"/>
  <c r="Z160" i="5"/>
  <c r="W160" i="5"/>
  <c r="V160" i="5"/>
  <c r="T160" i="5"/>
  <c r="O160" i="5"/>
  <c r="AA159" i="5"/>
  <c r="Z159" i="5"/>
  <c r="O159" i="5" s="1"/>
  <c r="W159" i="5"/>
  <c r="V159" i="5"/>
  <c r="T159" i="5"/>
  <c r="S159" i="5"/>
  <c r="AA158" i="5"/>
  <c r="S158" i="5" s="1"/>
  <c r="Z158" i="5"/>
  <c r="W158" i="5"/>
  <c r="V158" i="5"/>
  <c r="T158" i="5"/>
  <c r="O158" i="5"/>
  <c r="AA157" i="5"/>
  <c r="S157" i="5" s="1"/>
  <c r="Z157" i="5"/>
  <c r="O157" i="5" s="1"/>
  <c r="V157" i="5"/>
  <c r="AA156" i="5"/>
  <c r="S156" i="5" s="1"/>
  <c r="Z156" i="5"/>
  <c r="W156" i="5"/>
  <c r="V156" i="5"/>
  <c r="T156" i="5"/>
  <c r="O156" i="5"/>
  <c r="AA155" i="5"/>
  <c r="Z155" i="5"/>
  <c r="O155" i="5" s="1"/>
  <c r="W155" i="5"/>
  <c r="V155" i="5"/>
  <c r="T155" i="5"/>
  <c r="S155" i="5"/>
  <c r="AA154" i="5"/>
  <c r="S154" i="5" s="1"/>
  <c r="Z154" i="5"/>
  <c r="W154" i="5"/>
  <c r="V154" i="5"/>
  <c r="T154" i="5"/>
  <c r="O154" i="5"/>
  <c r="AA153" i="5"/>
  <c r="Z153" i="5"/>
  <c r="O153" i="5" s="1"/>
  <c r="W153" i="5"/>
  <c r="V153" i="5"/>
  <c r="T153" i="5"/>
  <c r="S153" i="5"/>
  <c r="AA152" i="5"/>
  <c r="S152" i="5" s="1"/>
  <c r="Z152" i="5"/>
  <c r="W152" i="5"/>
  <c r="V152" i="5"/>
  <c r="T152" i="5"/>
  <c r="O152" i="5"/>
  <c r="AA151" i="5"/>
  <c r="Z151" i="5"/>
  <c r="O151" i="5" s="1"/>
  <c r="W151" i="5"/>
  <c r="V151" i="5"/>
  <c r="T151" i="5"/>
  <c r="S151" i="5"/>
  <c r="AA150" i="5"/>
  <c r="S150" i="5" s="1"/>
  <c r="Z150" i="5"/>
  <c r="W150" i="5"/>
  <c r="V150" i="5"/>
  <c r="T150" i="5"/>
  <c r="O150" i="5"/>
  <c r="AA149" i="5"/>
  <c r="Z149" i="5"/>
  <c r="O149" i="5" s="1"/>
  <c r="W149" i="5"/>
  <c r="V149" i="5"/>
  <c r="T149" i="5"/>
  <c r="S149" i="5"/>
  <c r="AA148" i="5"/>
  <c r="S148" i="5" s="1"/>
  <c r="Z148" i="5"/>
  <c r="W148" i="5"/>
  <c r="V148" i="5"/>
  <c r="T148" i="5"/>
  <c r="O148" i="5"/>
  <c r="AA147" i="5"/>
  <c r="Z147" i="5"/>
  <c r="O147" i="5" s="1"/>
  <c r="W147" i="5"/>
  <c r="V147" i="5"/>
  <c r="T147" i="5"/>
  <c r="S147" i="5"/>
  <c r="AA146" i="5"/>
  <c r="S146" i="5" s="1"/>
  <c r="Z146" i="5"/>
  <c r="W146" i="5"/>
  <c r="V146" i="5"/>
  <c r="T146" i="5"/>
  <c r="O146" i="5"/>
  <c r="AA145" i="5"/>
  <c r="Z145" i="5"/>
  <c r="O145" i="5" s="1"/>
  <c r="W145" i="5"/>
  <c r="V145" i="5"/>
  <c r="T145" i="5"/>
  <c r="S145" i="5"/>
  <c r="AA144" i="5"/>
  <c r="S144" i="5" s="1"/>
  <c r="Z144" i="5"/>
  <c r="W144" i="5"/>
  <c r="V144" i="5"/>
  <c r="T144" i="5"/>
  <c r="O144" i="5"/>
  <c r="AA143" i="5"/>
  <c r="Z143" i="5"/>
  <c r="O143" i="5" s="1"/>
  <c r="W143" i="5"/>
  <c r="V143" i="5"/>
  <c r="T143" i="5"/>
  <c r="S143" i="5"/>
  <c r="AA142" i="5"/>
  <c r="S142" i="5" s="1"/>
  <c r="Z142" i="5"/>
  <c r="W142" i="5"/>
  <c r="V142" i="5"/>
  <c r="T142" i="5"/>
  <c r="O142" i="5"/>
  <c r="AA141" i="5"/>
  <c r="Z141" i="5"/>
  <c r="O141" i="5" s="1"/>
  <c r="W141" i="5"/>
  <c r="V141" i="5"/>
  <c r="T141" i="5"/>
  <c r="S141" i="5"/>
  <c r="AA140" i="5"/>
  <c r="S140" i="5" s="1"/>
  <c r="Z140" i="5"/>
  <c r="W140" i="5"/>
  <c r="V140" i="5"/>
  <c r="T140" i="5"/>
  <c r="O140" i="5"/>
  <c r="AA139" i="5"/>
  <c r="Z139" i="5"/>
  <c r="O139" i="5" s="1"/>
  <c r="W139" i="5"/>
  <c r="V139" i="5"/>
  <c r="T139" i="5"/>
  <c r="S139" i="5"/>
  <c r="AA138" i="5"/>
  <c r="S138" i="5" s="1"/>
  <c r="Z138" i="5"/>
  <c r="W138" i="5"/>
  <c r="V138" i="5"/>
  <c r="T138" i="5"/>
  <c r="O138" i="5"/>
  <c r="AA137" i="5"/>
  <c r="Z137" i="5"/>
  <c r="O137" i="5" s="1"/>
  <c r="W137" i="5"/>
  <c r="V137" i="5"/>
  <c r="T137" i="5"/>
  <c r="S137" i="5"/>
  <c r="AA136" i="5"/>
  <c r="S136" i="5" s="1"/>
  <c r="Z136" i="5"/>
  <c r="W136" i="5"/>
  <c r="V136" i="5"/>
  <c r="T136" i="5"/>
  <c r="O136" i="5"/>
  <c r="AA135" i="5"/>
  <c r="Z135" i="5"/>
  <c r="O135" i="5" s="1"/>
  <c r="W135" i="5"/>
  <c r="V135" i="5"/>
  <c r="T135" i="5"/>
  <c r="S135" i="5"/>
  <c r="AA134" i="5"/>
  <c r="S134" i="5" s="1"/>
  <c r="Z134" i="5"/>
  <c r="W134" i="5"/>
  <c r="V134" i="5"/>
  <c r="T134" i="5"/>
  <c r="O134" i="5"/>
  <c r="AA133" i="5"/>
  <c r="Z133" i="5"/>
  <c r="O133" i="5" s="1"/>
  <c r="W133" i="5"/>
  <c r="V133" i="5"/>
  <c r="T133" i="5"/>
  <c r="S133" i="5"/>
  <c r="AA132" i="5"/>
  <c r="S132" i="5" s="1"/>
  <c r="Z132" i="5"/>
  <c r="W132" i="5"/>
  <c r="V132" i="5"/>
  <c r="T132" i="5"/>
  <c r="O132" i="5"/>
  <c r="AA131" i="5"/>
  <c r="Z131" i="5"/>
  <c r="O131" i="5" s="1"/>
  <c r="W131" i="5"/>
  <c r="V131" i="5"/>
  <c r="T131" i="5"/>
  <c r="S131" i="5"/>
  <c r="AA130" i="5"/>
  <c r="S130" i="5" s="1"/>
  <c r="Z130" i="5"/>
  <c r="W130" i="5"/>
  <c r="V130" i="5"/>
  <c r="T130" i="5"/>
  <c r="O130" i="5"/>
  <c r="AA129" i="5"/>
  <c r="Z129" i="5"/>
  <c r="O129" i="5" s="1"/>
  <c r="W129" i="5"/>
  <c r="V129" i="5"/>
  <c r="T129" i="5"/>
  <c r="S129" i="5"/>
  <c r="AA128" i="5"/>
  <c r="S128" i="5" s="1"/>
  <c r="Z128" i="5"/>
  <c r="W128" i="5"/>
  <c r="V128" i="5"/>
  <c r="T128" i="5"/>
  <c r="O128" i="5"/>
  <c r="AA127" i="5"/>
  <c r="Z127" i="5"/>
  <c r="O127" i="5" s="1"/>
  <c r="W127" i="5"/>
  <c r="V127" i="5"/>
  <c r="T127" i="5"/>
  <c r="S127" i="5"/>
  <c r="AA126" i="5"/>
  <c r="S126" i="5" s="1"/>
  <c r="Z126" i="5"/>
  <c r="W126" i="5"/>
  <c r="V126" i="5"/>
  <c r="T126" i="5"/>
  <c r="O126" i="5"/>
  <c r="AA125" i="5"/>
  <c r="Z125" i="5"/>
  <c r="O125" i="5" s="1"/>
  <c r="W125" i="5"/>
  <c r="V125" i="5"/>
  <c r="T125" i="5"/>
  <c r="S125" i="5"/>
  <c r="AA124" i="5"/>
  <c r="S124" i="5" s="1"/>
  <c r="Z124" i="5"/>
  <c r="W124" i="5"/>
  <c r="V124" i="5"/>
  <c r="T124" i="5"/>
  <c r="O124" i="5"/>
  <c r="AA123" i="5"/>
  <c r="Z123" i="5"/>
  <c r="O123" i="5" s="1"/>
  <c r="W123" i="5"/>
  <c r="V123" i="5"/>
  <c r="T123" i="5"/>
  <c r="S123" i="5"/>
  <c r="AA122" i="5"/>
  <c r="S122" i="5" s="1"/>
  <c r="Z122" i="5"/>
  <c r="W122" i="5"/>
  <c r="V122" i="5"/>
  <c r="T122" i="5"/>
  <c r="O122" i="5"/>
  <c r="AA121" i="5"/>
  <c r="Z121" i="5"/>
  <c r="O121" i="5" s="1"/>
  <c r="W121" i="5"/>
  <c r="V121" i="5"/>
  <c r="T121" i="5"/>
  <c r="S121" i="5"/>
  <c r="AA120" i="5"/>
  <c r="S120" i="5" s="1"/>
  <c r="Z120" i="5"/>
  <c r="W120" i="5"/>
  <c r="V120" i="5"/>
  <c r="T120" i="5"/>
  <c r="O120" i="5"/>
  <c r="AA119" i="5"/>
  <c r="Z119" i="5"/>
  <c r="O119" i="5" s="1"/>
  <c r="W119" i="5"/>
  <c r="V119" i="5"/>
  <c r="T119" i="5"/>
  <c r="S119" i="5"/>
  <c r="AA118" i="5"/>
  <c r="S118" i="5" s="1"/>
  <c r="Z118" i="5"/>
  <c r="W118" i="5"/>
  <c r="V118" i="5"/>
  <c r="T118" i="5"/>
  <c r="O118" i="5"/>
  <c r="AA117" i="5"/>
  <c r="Z117" i="5"/>
  <c r="O117" i="5" s="1"/>
  <c r="W117" i="5"/>
  <c r="V117" i="5"/>
  <c r="T117" i="5"/>
  <c r="S117" i="5"/>
  <c r="AA116" i="5"/>
  <c r="S116" i="5" s="1"/>
  <c r="Z116" i="5"/>
  <c r="W116" i="5"/>
  <c r="V116" i="5"/>
  <c r="T116" i="5"/>
  <c r="O116" i="5"/>
  <c r="AA115" i="5"/>
  <c r="Z115" i="5"/>
  <c r="O115" i="5" s="1"/>
  <c r="W115" i="5"/>
  <c r="V115" i="5"/>
  <c r="T115" i="5"/>
  <c r="S115" i="5"/>
  <c r="AA114" i="5"/>
  <c r="S114" i="5" s="1"/>
  <c r="Z114" i="5"/>
  <c r="W114" i="5"/>
  <c r="V114" i="5"/>
  <c r="T114" i="5"/>
  <c r="O114" i="5"/>
  <c r="AA113" i="5"/>
  <c r="Z113" i="5"/>
  <c r="O113" i="5" s="1"/>
  <c r="W113" i="5"/>
  <c r="V113" i="5"/>
  <c r="T113" i="5"/>
  <c r="S113" i="5"/>
  <c r="AA112" i="5"/>
  <c r="S112" i="5" s="1"/>
  <c r="Z112" i="5"/>
  <c r="W112" i="5"/>
  <c r="V112" i="5"/>
  <c r="T112" i="5"/>
  <c r="O112" i="5"/>
  <c r="AA111" i="5"/>
  <c r="Z111" i="5"/>
  <c r="O111" i="5" s="1"/>
  <c r="W111" i="5"/>
  <c r="V111" i="5"/>
  <c r="T111" i="5"/>
  <c r="S111" i="5"/>
  <c r="AA110" i="5"/>
  <c r="S110" i="5" s="1"/>
  <c r="Z110" i="5"/>
  <c r="W110" i="5"/>
  <c r="V110" i="5"/>
  <c r="T110" i="5"/>
  <c r="O110" i="5"/>
  <c r="AA109" i="5"/>
  <c r="Z109" i="5"/>
  <c r="O109" i="5" s="1"/>
  <c r="W109" i="5"/>
  <c r="V109" i="5"/>
  <c r="T109" i="5"/>
  <c r="S109" i="5"/>
  <c r="AA108" i="5"/>
  <c r="S108" i="5" s="1"/>
  <c r="Z108" i="5"/>
  <c r="W108" i="5"/>
  <c r="V108" i="5"/>
  <c r="T108" i="5"/>
  <c r="O108" i="5"/>
  <c r="AA107" i="5"/>
  <c r="Z107" i="5"/>
  <c r="O107" i="5" s="1"/>
  <c r="W107" i="5"/>
  <c r="V107" i="5"/>
  <c r="T107" i="5"/>
  <c r="S107" i="5"/>
  <c r="AA106" i="5"/>
  <c r="S106" i="5" s="1"/>
  <c r="Z106" i="5"/>
  <c r="W106" i="5"/>
  <c r="V106" i="5"/>
  <c r="T106" i="5"/>
  <c r="O106" i="5"/>
  <c r="AA105" i="5"/>
  <c r="Z105" i="5"/>
  <c r="O105" i="5" s="1"/>
  <c r="W105" i="5"/>
  <c r="V105" i="5"/>
  <c r="T105" i="5"/>
  <c r="S105" i="5"/>
  <c r="AA104" i="5"/>
  <c r="S104" i="5" s="1"/>
  <c r="Z104" i="5"/>
  <c r="W104" i="5"/>
  <c r="V104" i="5"/>
  <c r="T104" i="5"/>
  <c r="O104" i="5"/>
  <c r="AA103" i="5"/>
  <c r="Z103" i="5"/>
  <c r="O103" i="5" s="1"/>
  <c r="W103" i="5"/>
  <c r="V103" i="5"/>
  <c r="T103" i="5"/>
  <c r="S103" i="5"/>
  <c r="AA102" i="5"/>
  <c r="S102" i="5" s="1"/>
  <c r="Z102" i="5"/>
  <c r="W102" i="5"/>
  <c r="V102" i="5"/>
  <c r="T102" i="5"/>
  <c r="O102" i="5"/>
  <c r="AA101" i="5"/>
  <c r="Z101" i="5"/>
  <c r="O101" i="5" s="1"/>
  <c r="W101" i="5"/>
  <c r="V101" i="5"/>
  <c r="T101" i="5"/>
  <c r="S101" i="5"/>
  <c r="AA100" i="5"/>
  <c r="S100" i="5" s="1"/>
  <c r="Z100" i="5"/>
  <c r="W100" i="5"/>
  <c r="V100" i="5"/>
  <c r="T100" i="5"/>
  <c r="O100" i="5"/>
  <c r="AA99" i="5"/>
  <c r="Z99" i="5"/>
  <c r="O99" i="5" s="1"/>
  <c r="W99" i="5"/>
  <c r="V99" i="5"/>
  <c r="T99" i="5"/>
  <c r="S99" i="5"/>
  <c r="AA98" i="5"/>
  <c r="S98" i="5" s="1"/>
  <c r="Z98" i="5"/>
  <c r="W98" i="5"/>
  <c r="V98" i="5"/>
  <c r="T98" i="5"/>
  <c r="O98" i="5"/>
  <c r="AA97" i="5"/>
  <c r="Z97" i="5"/>
  <c r="O97" i="5" s="1"/>
  <c r="W97" i="5"/>
  <c r="V97" i="5"/>
  <c r="T97" i="5"/>
  <c r="S97" i="5"/>
  <c r="AA96" i="5"/>
  <c r="S96" i="5" s="1"/>
  <c r="Z96" i="5"/>
  <c r="W96" i="5"/>
  <c r="V96" i="5"/>
  <c r="T96" i="5"/>
  <c r="O96" i="5"/>
  <c r="AA95" i="5"/>
  <c r="Z95" i="5"/>
  <c r="O95" i="5" s="1"/>
  <c r="W95" i="5"/>
  <c r="V95" i="5"/>
  <c r="T95" i="5"/>
  <c r="S95" i="5"/>
  <c r="AA94" i="5"/>
  <c r="S94" i="5" s="1"/>
  <c r="Z94" i="5"/>
  <c r="W94" i="5"/>
  <c r="V94" i="5"/>
  <c r="T94" i="5"/>
  <c r="O94" i="5"/>
  <c r="AA93" i="5"/>
  <c r="Z93" i="5"/>
  <c r="O93" i="5" s="1"/>
  <c r="W93" i="5"/>
  <c r="V93" i="5"/>
  <c r="T93" i="5"/>
  <c r="S93" i="5"/>
  <c r="AA92" i="5"/>
  <c r="S92" i="5" s="1"/>
  <c r="Z92" i="5"/>
  <c r="W92" i="5"/>
  <c r="V92" i="5"/>
  <c r="T92" i="5"/>
  <c r="O92" i="5"/>
  <c r="AA91" i="5"/>
  <c r="Z91" i="5"/>
  <c r="O91" i="5" s="1"/>
  <c r="W91" i="5"/>
  <c r="V91" i="5"/>
  <c r="T91" i="5"/>
  <c r="S91" i="5"/>
  <c r="AA90" i="5"/>
  <c r="S90" i="5" s="1"/>
  <c r="Z90" i="5"/>
  <c r="W90" i="5"/>
  <c r="V90" i="5"/>
  <c r="T90" i="5"/>
  <c r="O90" i="5"/>
  <c r="AA89" i="5"/>
  <c r="Z89" i="5"/>
  <c r="O89" i="5" s="1"/>
  <c r="W89" i="5"/>
  <c r="V89" i="5"/>
  <c r="T89" i="5"/>
  <c r="S89" i="5"/>
  <c r="AA88" i="5"/>
  <c r="S88" i="5" s="1"/>
  <c r="Z88" i="5"/>
  <c r="W88" i="5"/>
  <c r="V88" i="5"/>
  <c r="T88" i="5"/>
  <c r="O88" i="5"/>
  <c r="AA87" i="5"/>
  <c r="Z87" i="5"/>
  <c r="O87" i="5" s="1"/>
  <c r="W87" i="5"/>
  <c r="V87" i="5"/>
  <c r="T87" i="5"/>
  <c r="S87" i="5"/>
  <c r="AA86" i="5"/>
  <c r="S86" i="5" s="1"/>
  <c r="Z86" i="5"/>
  <c r="W86" i="5"/>
  <c r="V86" i="5"/>
  <c r="T86" i="5"/>
  <c r="O86" i="5"/>
  <c r="AA85" i="5"/>
  <c r="Z85" i="5"/>
  <c r="O85" i="5" s="1"/>
  <c r="W85" i="5"/>
  <c r="V85" i="5"/>
  <c r="T85" i="5"/>
  <c r="S85" i="5"/>
  <c r="AA84" i="5"/>
  <c r="S84" i="5" s="1"/>
  <c r="Z84" i="5"/>
  <c r="W84" i="5"/>
  <c r="V84" i="5"/>
  <c r="T84" i="5"/>
  <c r="O84" i="5"/>
  <c r="AA83" i="5"/>
  <c r="Z83" i="5"/>
  <c r="O83" i="5" s="1"/>
  <c r="W83" i="5"/>
  <c r="V83" i="5"/>
  <c r="T83" i="5"/>
  <c r="S83" i="5"/>
  <c r="AA82" i="5"/>
  <c r="S82" i="5" s="1"/>
  <c r="Z82" i="5"/>
  <c r="W82" i="5"/>
  <c r="V82" i="5"/>
  <c r="T82" i="5"/>
  <c r="O82" i="5"/>
  <c r="AA81" i="5"/>
  <c r="Z81" i="5"/>
  <c r="O81" i="5" s="1"/>
  <c r="W81" i="5"/>
  <c r="V81" i="5"/>
  <c r="T81" i="5"/>
  <c r="S81" i="5"/>
  <c r="AA80" i="5"/>
  <c r="S80" i="5" s="1"/>
  <c r="Z80" i="5"/>
  <c r="W80" i="5"/>
  <c r="V80" i="5"/>
  <c r="T80" i="5"/>
  <c r="O80" i="5"/>
  <c r="AA79" i="5"/>
  <c r="Z79" i="5"/>
  <c r="O79" i="5" s="1"/>
  <c r="W79" i="5"/>
  <c r="V79" i="5"/>
  <c r="T79" i="5"/>
  <c r="S79" i="5"/>
  <c r="AA78" i="5"/>
  <c r="S78" i="5" s="1"/>
  <c r="Z78" i="5"/>
  <c r="W78" i="5"/>
  <c r="V78" i="5"/>
  <c r="T78" i="5"/>
  <c r="O78" i="5"/>
  <c r="AA77" i="5"/>
  <c r="Z77" i="5"/>
  <c r="O77" i="5" s="1"/>
  <c r="W77" i="5"/>
  <c r="V77" i="5"/>
  <c r="T77" i="5"/>
  <c r="S77" i="5"/>
  <c r="AA76" i="5"/>
  <c r="S76" i="5" s="1"/>
  <c r="Z76" i="5"/>
  <c r="W76" i="5"/>
  <c r="V76" i="5"/>
  <c r="T76" i="5"/>
  <c r="O76" i="5"/>
  <c r="AA75" i="5"/>
  <c r="Z75" i="5"/>
  <c r="O75" i="5" s="1"/>
  <c r="W75" i="5"/>
  <c r="V75" i="5"/>
  <c r="T75" i="5"/>
  <c r="S75" i="5"/>
  <c r="AA74" i="5"/>
  <c r="S74" i="5" s="1"/>
  <c r="Z74" i="5"/>
  <c r="W74" i="5"/>
  <c r="V74" i="5"/>
  <c r="T74" i="5"/>
  <c r="O74" i="5"/>
  <c r="AA73" i="5"/>
  <c r="Z73" i="5"/>
  <c r="O73" i="5" s="1"/>
  <c r="W73" i="5"/>
  <c r="V73" i="5"/>
  <c r="T73" i="5"/>
  <c r="S73" i="5"/>
  <c r="AA72" i="5"/>
  <c r="S72" i="5" s="1"/>
  <c r="Z72" i="5"/>
  <c r="W72" i="5"/>
  <c r="V72" i="5"/>
  <c r="T72" i="5"/>
  <c r="O72" i="5"/>
  <c r="AA71" i="5"/>
  <c r="Z71" i="5"/>
  <c r="O71" i="5" s="1"/>
  <c r="W71" i="5"/>
  <c r="V71" i="5"/>
  <c r="T71" i="5"/>
  <c r="S71" i="5"/>
  <c r="AA70" i="5"/>
  <c r="S70" i="5" s="1"/>
  <c r="Z70" i="5"/>
  <c r="W70" i="5"/>
  <c r="V70" i="5"/>
  <c r="T70" i="5"/>
  <c r="O70" i="5"/>
  <c r="AA69" i="5"/>
  <c r="Z69" i="5"/>
  <c r="O69" i="5" s="1"/>
  <c r="W69" i="5"/>
  <c r="V69" i="5"/>
  <c r="T69" i="5"/>
  <c r="S69" i="5"/>
  <c r="AA68" i="5"/>
  <c r="S68" i="5" s="1"/>
  <c r="Z68" i="5"/>
  <c r="W68" i="5"/>
  <c r="V68" i="5"/>
  <c r="T68" i="5"/>
  <c r="O68" i="5"/>
  <c r="AA67" i="5"/>
  <c r="Z67" i="5"/>
  <c r="O67" i="5" s="1"/>
  <c r="W67" i="5"/>
  <c r="V67" i="5"/>
  <c r="T67" i="5"/>
  <c r="S67" i="5"/>
  <c r="AA66" i="5"/>
  <c r="S66" i="5" s="1"/>
  <c r="Z66" i="5"/>
  <c r="W66" i="5"/>
  <c r="V66" i="5"/>
  <c r="T66" i="5"/>
  <c r="O66" i="5"/>
  <c r="AA65" i="5"/>
  <c r="Z65" i="5"/>
  <c r="O65" i="5" s="1"/>
  <c r="W65" i="5"/>
  <c r="V65" i="5"/>
  <c r="T65" i="5"/>
  <c r="S65" i="5"/>
  <c r="AA64" i="5"/>
  <c r="S64" i="5" s="1"/>
  <c r="Z64" i="5"/>
  <c r="W64" i="5"/>
  <c r="V64" i="5"/>
  <c r="T64" i="5"/>
  <c r="O64" i="5"/>
  <c r="AA63" i="5"/>
  <c r="Z63" i="5"/>
  <c r="O63" i="5" s="1"/>
  <c r="W63" i="5"/>
  <c r="V63" i="5"/>
  <c r="T63" i="5"/>
  <c r="S63" i="5"/>
  <c r="AA62" i="5"/>
  <c r="S62" i="5" s="1"/>
  <c r="Z62" i="5"/>
  <c r="W62" i="5"/>
  <c r="V62" i="5"/>
  <c r="T62" i="5"/>
  <c r="O62" i="5"/>
  <c r="AA61" i="5"/>
  <c r="Z61" i="5"/>
  <c r="O61" i="5" s="1"/>
  <c r="W61" i="5"/>
  <c r="V61" i="5"/>
  <c r="T61" i="5"/>
  <c r="S61" i="5"/>
  <c r="AA60" i="5"/>
  <c r="S60" i="5" s="1"/>
  <c r="Z60" i="5"/>
  <c r="W60" i="5"/>
  <c r="V60" i="5"/>
  <c r="T60" i="5"/>
  <c r="O60" i="5"/>
  <c r="AA59" i="5"/>
  <c r="Z59" i="5"/>
  <c r="O59" i="5" s="1"/>
  <c r="W59" i="5"/>
  <c r="V59" i="5"/>
  <c r="T59" i="5"/>
  <c r="S59" i="5"/>
  <c r="AA58" i="5"/>
  <c r="S58" i="5" s="1"/>
  <c r="Z58" i="5"/>
  <c r="W58" i="5"/>
  <c r="V58" i="5"/>
  <c r="T58" i="5"/>
  <c r="O58" i="5"/>
  <c r="AA57" i="5"/>
  <c r="Z57" i="5"/>
  <c r="O57" i="5" s="1"/>
  <c r="W57" i="5"/>
  <c r="V57" i="5"/>
  <c r="T57" i="5"/>
  <c r="S57" i="5"/>
  <c r="AA56" i="5"/>
  <c r="S56" i="5" s="1"/>
  <c r="Z56" i="5"/>
  <c r="W56" i="5"/>
  <c r="V56" i="5"/>
  <c r="T56" i="5"/>
  <c r="O56" i="5"/>
  <c r="AA55" i="5"/>
  <c r="Z55" i="5"/>
  <c r="O55" i="5" s="1"/>
  <c r="W55" i="5"/>
  <c r="V55" i="5"/>
  <c r="T55" i="5"/>
  <c r="S55" i="5"/>
  <c r="AA54" i="5"/>
  <c r="S54" i="5" s="1"/>
  <c r="Z54" i="5"/>
  <c r="W54" i="5"/>
  <c r="V54" i="5"/>
  <c r="T54" i="5"/>
  <c r="O54" i="5"/>
  <c r="AA53" i="5"/>
  <c r="Z53" i="5"/>
  <c r="O53" i="5" s="1"/>
  <c r="W53" i="5"/>
  <c r="V53" i="5"/>
  <c r="T53" i="5"/>
  <c r="S53" i="5"/>
  <c r="AA52" i="5"/>
  <c r="S52" i="5" s="1"/>
  <c r="Z52" i="5"/>
  <c r="W52" i="5"/>
  <c r="V52" i="5"/>
  <c r="T52" i="5"/>
  <c r="O52" i="5"/>
  <c r="AA51" i="5"/>
  <c r="Z51" i="5"/>
  <c r="O51" i="5" s="1"/>
  <c r="W51" i="5"/>
  <c r="V51" i="5"/>
  <c r="T51" i="5"/>
  <c r="S51" i="5"/>
  <c r="AA50" i="5"/>
  <c r="S50" i="5" s="1"/>
  <c r="Z50" i="5"/>
  <c r="W50" i="5"/>
  <c r="V50" i="5"/>
  <c r="T50" i="5"/>
  <c r="O50" i="5"/>
  <c r="AA49" i="5"/>
  <c r="Z49" i="5"/>
  <c r="O49" i="5" s="1"/>
  <c r="W49" i="5"/>
  <c r="V49" i="5"/>
  <c r="T49" i="5"/>
  <c r="S49" i="5"/>
  <c r="AA48" i="5"/>
  <c r="S48" i="5" s="1"/>
  <c r="Z48" i="5"/>
  <c r="W48" i="5"/>
  <c r="V48" i="5"/>
  <c r="T48" i="5"/>
  <c r="O48" i="5"/>
  <c r="AA47" i="5"/>
  <c r="Z47" i="5"/>
  <c r="O47" i="5" s="1"/>
  <c r="W47" i="5"/>
  <c r="V47" i="5"/>
  <c r="T47" i="5"/>
  <c r="S47" i="5"/>
  <c r="AA46" i="5"/>
  <c r="S46" i="5" s="1"/>
  <c r="Z46" i="5"/>
  <c r="W46" i="5"/>
  <c r="V46" i="5"/>
  <c r="T46" i="5"/>
  <c r="O46" i="5"/>
  <c r="AA45" i="5"/>
  <c r="Z45" i="5"/>
  <c r="O45" i="5" s="1"/>
  <c r="W45" i="5"/>
  <c r="V45" i="5"/>
  <c r="T45" i="5"/>
  <c r="S45" i="5"/>
  <c r="AA44" i="5"/>
  <c r="S44" i="5" s="1"/>
  <c r="Z44" i="5"/>
  <c r="W44" i="5"/>
  <c r="V44" i="5"/>
  <c r="T44" i="5"/>
  <c r="O44" i="5"/>
  <c r="AA43" i="5"/>
  <c r="Z43" i="5"/>
  <c r="O43" i="5" s="1"/>
  <c r="W43" i="5"/>
  <c r="V43" i="5"/>
  <c r="T43" i="5"/>
  <c r="S43" i="5"/>
  <c r="AA42" i="5"/>
  <c r="S42" i="5" s="1"/>
  <c r="Z42" i="5"/>
  <c r="W42" i="5"/>
  <c r="V42" i="5"/>
  <c r="T42" i="5"/>
  <c r="O42" i="5"/>
  <c r="AA41" i="5"/>
  <c r="Z41" i="5"/>
  <c r="O41" i="5" s="1"/>
  <c r="W41" i="5"/>
  <c r="V41" i="5"/>
  <c r="T41" i="5"/>
  <c r="S41" i="5"/>
  <c r="AA40" i="5"/>
  <c r="S40" i="5" s="1"/>
  <c r="Z40" i="5"/>
  <c r="W40" i="5"/>
  <c r="V40" i="5"/>
  <c r="T40" i="5"/>
  <c r="O40" i="5"/>
  <c r="AA39" i="5"/>
  <c r="Z39" i="5"/>
  <c r="O39" i="5" s="1"/>
  <c r="W39" i="5"/>
  <c r="V39" i="5"/>
  <c r="T39" i="5"/>
  <c r="S39" i="5"/>
  <c r="AA38" i="5"/>
  <c r="S38" i="5" s="1"/>
  <c r="Z38" i="5"/>
  <c r="W38" i="5"/>
  <c r="V38" i="5"/>
  <c r="T38" i="5"/>
  <c r="O38" i="5"/>
  <c r="AA37" i="5"/>
  <c r="Z37" i="5"/>
  <c r="W37" i="5"/>
  <c r="V37" i="5"/>
  <c r="T37" i="5"/>
  <c r="S37" i="5"/>
  <c r="O37" i="5"/>
  <c r="AA36" i="5"/>
  <c r="S36" i="5" s="1"/>
  <c r="Z36" i="5"/>
  <c r="W36" i="5"/>
  <c r="V36" i="5"/>
  <c r="T36" i="5"/>
  <c r="O36" i="5"/>
  <c r="AA35" i="5"/>
  <c r="S35" i="5" s="1"/>
  <c r="Z35" i="5"/>
  <c r="O35" i="5" s="1"/>
  <c r="W35" i="5"/>
  <c r="V35" i="5"/>
  <c r="T35" i="5"/>
  <c r="AA34" i="5"/>
  <c r="Z34" i="5"/>
  <c r="O34" i="5" s="1"/>
  <c r="W34" i="5"/>
  <c r="V34" i="5"/>
  <c r="T34" i="5"/>
  <c r="S34" i="5"/>
  <c r="AA33" i="5"/>
  <c r="Z33" i="5"/>
  <c r="W33" i="5"/>
  <c r="V33" i="5"/>
  <c r="T33" i="5"/>
  <c r="S33" i="5"/>
  <c r="O33" i="5"/>
  <c r="AA32" i="5"/>
  <c r="S32" i="5" s="1"/>
  <c r="Z32" i="5"/>
  <c r="W32" i="5"/>
  <c r="V32" i="5"/>
  <c r="T32" i="5"/>
  <c r="O32" i="5"/>
  <c r="AA31" i="5"/>
  <c r="S31" i="5" s="1"/>
  <c r="Z31" i="5"/>
  <c r="O31" i="5" s="1"/>
  <c r="W31" i="5"/>
  <c r="V31" i="5"/>
  <c r="T31" i="5"/>
  <c r="AA30" i="5"/>
  <c r="Z30" i="5"/>
  <c r="O30" i="5" s="1"/>
  <c r="W30" i="5"/>
  <c r="V30" i="5"/>
  <c r="T30" i="5"/>
  <c r="S30" i="5"/>
  <c r="AA29" i="5"/>
  <c r="Z29" i="5"/>
  <c r="W29" i="5"/>
  <c r="V29" i="5"/>
  <c r="T29" i="5"/>
  <c r="S29" i="5"/>
  <c r="O29" i="5"/>
  <c r="AA28" i="5"/>
  <c r="S28" i="5" s="1"/>
  <c r="Z28" i="5"/>
  <c r="W28" i="5"/>
  <c r="V28" i="5"/>
  <c r="T28" i="5"/>
  <c r="O28" i="5"/>
  <c r="AA27" i="5"/>
  <c r="S27" i="5" s="1"/>
  <c r="Z27" i="5"/>
  <c r="O27" i="5" s="1"/>
  <c r="W27" i="5"/>
  <c r="V27" i="5"/>
  <c r="T27" i="5"/>
  <c r="AA26" i="5"/>
  <c r="Z26" i="5"/>
  <c r="O26" i="5" s="1"/>
  <c r="W26" i="5"/>
  <c r="V26" i="5"/>
  <c r="T26" i="5"/>
  <c r="S26" i="5"/>
  <c r="AA25" i="5"/>
  <c r="Z25" i="5"/>
  <c r="W25" i="5"/>
  <c r="V25" i="5"/>
  <c r="T25" i="5"/>
  <c r="S25" i="5"/>
  <c r="O25" i="5"/>
  <c r="AA24" i="5"/>
  <c r="S24" i="5" s="1"/>
  <c r="Z24" i="5"/>
  <c r="W24" i="5"/>
  <c r="V24" i="5"/>
  <c r="T24" i="5"/>
  <c r="O24" i="5"/>
  <c r="AA23" i="5"/>
  <c r="S23" i="5" s="1"/>
  <c r="Z23" i="5"/>
  <c r="O23" i="5" s="1"/>
  <c r="W23" i="5"/>
  <c r="V23" i="5"/>
  <c r="T23" i="5"/>
  <c r="AA22" i="5"/>
  <c r="Z22" i="5"/>
  <c r="O22" i="5" s="1"/>
  <c r="W22" i="5"/>
  <c r="V22" i="5"/>
  <c r="T22" i="5"/>
  <c r="S22" i="5"/>
  <c r="AA21" i="5"/>
  <c r="Z21" i="5"/>
  <c r="W21" i="5"/>
  <c r="V21" i="5"/>
  <c r="T21" i="5"/>
  <c r="S21" i="5"/>
  <c r="O21" i="5"/>
  <c r="AA20" i="5"/>
  <c r="S20" i="5" s="1"/>
  <c r="Z20" i="5"/>
  <c r="W20" i="5"/>
  <c r="V20" i="5"/>
  <c r="T20" i="5"/>
  <c r="O20" i="5"/>
  <c r="AA19" i="5"/>
  <c r="S19" i="5" s="1"/>
  <c r="Z19" i="5"/>
  <c r="O19" i="5" s="1"/>
  <c r="W19" i="5"/>
  <c r="V19" i="5"/>
  <c r="T19" i="5"/>
  <c r="AA18" i="5"/>
  <c r="Z18" i="5"/>
  <c r="O18" i="5" s="1"/>
  <c r="W18" i="5"/>
  <c r="V18" i="5"/>
  <c r="T18" i="5"/>
  <c r="S18" i="5"/>
  <c r="AA17" i="5"/>
  <c r="Z17" i="5"/>
  <c r="W17" i="5"/>
  <c r="V17" i="5"/>
  <c r="T17" i="5"/>
  <c r="S17" i="5"/>
  <c r="O17" i="5"/>
  <c r="AA16" i="5"/>
  <c r="S16" i="5" s="1"/>
  <c r="Z16" i="5"/>
  <c r="W16" i="5"/>
  <c r="V16" i="5"/>
  <c r="T16" i="5"/>
  <c r="O16" i="5"/>
  <c r="AA15" i="5"/>
  <c r="S15" i="5" s="1"/>
  <c r="Z15" i="5"/>
  <c r="O15" i="5" s="1"/>
  <c r="W15" i="5"/>
  <c r="V15" i="5"/>
  <c r="T15" i="5"/>
  <c r="AA14" i="5"/>
  <c r="Z14" i="5"/>
  <c r="O14" i="5" s="1"/>
  <c r="W14" i="5"/>
  <c r="V14" i="5"/>
  <c r="T14" i="5"/>
  <c r="S14" i="5"/>
  <c r="AA13" i="5"/>
  <c r="Z13" i="5"/>
  <c r="W13" i="5"/>
  <c r="V13" i="5"/>
  <c r="T13" i="5"/>
  <c r="S13" i="5"/>
  <c r="O13" i="5"/>
  <c r="AA12" i="5"/>
  <c r="S12" i="5" s="1"/>
  <c r="Z12" i="5"/>
  <c r="W12" i="5"/>
  <c r="V12" i="5"/>
  <c r="T12" i="5"/>
  <c r="O12" i="5"/>
  <c r="AA11" i="5"/>
  <c r="S11" i="5" s="1"/>
  <c r="Z11" i="5"/>
  <c r="O11" i="5" s="1"/>
  <c r="W11" i="5"/>
  <c r="V11" i="5"/>
  <c r="T11" i="5"/>
  <c r="AA10" i="5"/>
  <c r="Z10" i="5"/>
  <c r="O10" i="5" s="1"/>
  <c r="W10" i="5"/>
  <c r="V10" i="5"/>
  <c r="T10" i="5"/>
  <c r="S10" i="5"/>
  <c r="AA9" i="5"/>
  <c r="Z9" i="5"/>
  <c r="V9" i="5"/>
  <c r="S9" i="5"/>
  <c r="O9" i="5"/>
  <c r="T9" i="5" s="1"/>
  <c r="W9" i="5" s="1"/>
  <c r="AA8" i="5"/>
  <c r="S8" i="5" s="1"/>
  <c r="Z8" i="5"/>
  <c r="W8" i="5"/>
  <c r="V8" i="5"/>
  <c r="T8" i="5"/>
  <c r="O8" i="5"/>
  <c r="AA7" i="5"/>
  <c r="S7" i="5" s="1"/>
  <c r="Z7" i="5"/>
  <c r="O7" i="5" s="1"/>
  <c r="V7" i="5"/>
  <c r="Z10" i="3"/>
  <c r="AA10" i="3"/>
  <c r="Z11" i="3"/>
  <c r="AA11" i="3"/>
  <c r="S11" i="3" s="1"/>
  <c r="Z12" i="3"/>
  <c r="AA12" i="3"/>
  <c r="Z13" i="3"/>
  <c r="AA13" i="3"/>
  <c r="S13" i="3" s="1"/>
  <c r="Z14" i="3"/>
  <c r="AA14" i="3"/>
  <c r="Z15" i="3"/>
  <c r="AA15" i="3"/>
  <c r="S15" i="3" s="1"/>
  <c r="Z16" i="3"/>
  <c r="AA16" i="3"/>
  <c r="Z17" i="3"/>
  <c r="AA17" i="3"/>
  <c r="S17" i="3" s="1"/>
  <c r="Z18" i="3"/>
  <c r="AA18" i="3"/>
  <c r="Z19" i="3"/>
  <c r="AA19" i="3"/>
  <c r="S19" i="3" s="1"/>
  <c r="Z20" i="3"/>
  <c r="AA20" i="3"/>
  <c r="Z21" i="3"/>
  <c r="AA21" i="3"/>
  <c r="S21" i="3" s="1"/>
  <c r="Z22" i="3"/>
  <c r="AA22" i="3"/>
  <c r="Z23" i="3"/>
  <c r="AA23" i="3"/>
  <c r="S23" i="3" s="1"/>
  <c r="Z24" i="3"/>
  <c r="AA24" i="3"/>
  <c r="Z25" i="3"/>
  <c r="AA25" i="3"/>
  <c r="S25" i="3" s="1"/>
  <c r="Z26" i="3"/>
  <c r="AA26" i="3"/>
  <c r="Z27" i="3"/>
  <c r="AA27" i="3"/>
  <c r="S27" i="3" s="1"/>
  <c r="Z28" i="3"/>
  <c r="AA28" i="3"/>
  <c r="Z29" i="3"/>
  <c r="AA29" i="3"/>
  <c r="S29" i="3" s="1"/>
  <c r="Z30" i="3"/>
  <c r="AA30" i="3"/>
  <c r="Z31" i="3"/>
  <c r="AA31" i="3"/>
  <c r="S31" i="3" s="1"/>
  <c r="Z32" i="3"/>
  <c r="AA32" i="3"/>
  <c r="Z33" i="3"/>
  <c r="AA33" i="3"/>
  <c r="S33" i="3" s="1"/>
  <c r="Z34" i="3"/>
  <c r="AA34" i="3"/>
  <c r="Z35" i="3"/>
  <c r="AA35" i="3"/>
  <c r="S35" i="3" s="1"/>
  <c r="Z36" i="3"/>
  <c r="AA36" i="3"/>
  <c r="Z37" i="3"/>
  <c r="AA37" i="3"/>
  <c r="S37" i="3" s="1"/>
  <c r="Z38" i="3"/>
  <c r="AA38" i="3"/>
  <c r="Z39" i="3"/>
  <c r="AA39" i="3"/>
  <c r="S39" i="3" s="1"/>
  <c r="Z40" i="3"/>
  <c r="AA40" i="3"/>
  <c r="Z41" i="3"/>
  <c r="AA41" i="3"/>
  <c r="S41" i="3" s="1"/>
  <c r="Z42" i="3"/>
  <c r="AA42" i="3"/>
  <c r="Z43" i="3"/>
  <c r="AA43" i="3"/>
  <c r="S43" i="3" s="1"/>
  <c r="Z44" i="3"/>
  <c r="AA44" i="3"/>
  <c r="Z45" i="3"/>
  <c r="AA45" i="3"/>
  <c r="S45" i="3" s="1"/>
  <c r="Z46" i="3"/>
  <c r="AA46" i="3"/>
  <c r="Z47" i="3"/>
  <c r="AA47" i="3"/>
  <c r="S47" i="3" s="1"/>
  <c r="Z48" i="3"/>
  <c r="AA48" i="3"/>
  <c r="Z49" i="3"/>
  <c r="AA49" i="3"/>
  <c r="S49" i="3" s="1"/>
  <c r="Z50" i="3"/>
  <c r="AA50" i="3"/>
  <c r="Z51" i="3"/>
  <c r="AA51" i="3"/>
  <c r="S51" i="3" s="1"/>
  <c r="Z52" i="3"/>
  <c r="AA52" i="3"/>
  <c r="Z53" i="3"/>
  <c r="AA53" i="3"/>
  <c r="S53" i="3" s="1"/>
  <c r="Z54" i="3"/>
  <c r="AA54" i="3"/>
  <c r="Z55" i="3"/>
  <c r="AA55" i="3"/>
  <c r="S55" i="3" s="1"/>
  <c r="Z56" i="3"/>
  <c r="AA56" i="3"/>
  <c r="Z57" i="3"/>
  <c r="AA57" i="3"/>
  <c r="S57" i="3" s="1"/>
  <c r="Z58" i="3"/>
  <c r="AA58" i="3"/>
  <c r="Z59" i="3"/>
  <c r="AA59" i="3"/>
  <c r="S59" i="3" s="1"/>
  <c r="Z60" i="3"/>
  <c r="AA60" i="3"/>
  <c r="Z61" i="3"/>
  <c r="AA61" i="3"/>
  <c r="S61" i="3" s="1"/>
  <c r="Z62" i="3"/>
  <c r="AA62" i="3"/>
  <c r="Z63" i="3"/>
  <c r="AA63" i="3"/>
  <c r="S63" i="3" s="1"/>
  <c r="Z64" i="3"/>
  <c r="AA64" i="3"/>
  <c r="Z65" i="3"/>
  <c r="AA65" i="3"/>
  <c r="S65" i="3" s="1"/>
  <c r="Z66" i="3"/>
  <c r="AA66" i="3"/>
  <c r="Z67" i="3"/>
  <c r="AA67" i="3"/>
  <c r="S67" i="3" s="1"/>
  <c r="Z68" i="3"/>
  <c r="AA68" i="3"/>
  <c r="Z69" i="3"/>
  <c r="AA69" i="3"/>
  <c r="S69" i="3" s="1"/>
  <c r="Z70" i="3"/>
  <c r="AA70" i="3"/>
  <c r="Z71" i="3"/>
  <c r="AA71" i="3"/>
  <c r="S71" i="3" s="1"/>
  <c r="Z72" i="3"/>
  <c r="AA72" i="3"/>
  <c r="Z73" i="3"/>
  <c r="AA73" i="3"/>
  <c r="S73" i="3" s="1"/>
  <c r="Z74" i="3"/>
  <c r="AA74" i="3"/>
  <c r="Z75" i="3"/>
  <c r="AA75" i="3"/>
  <c r="S75" i="3" s="1"/>
  <c r="Z76" i="3"/>
  <c r="AA76" i="3"/>
  <c r="Z77" i="3"/>
  <c r="AA77" i="3"/>
  <c r="S77" i="3" s="1"/>
  <c r="Z78" i="3"/>
  <c r="AA78" i="3"/>
  <c r="Z79" i="3"/>
  <c r="AA79" i="3"/>
  <c r="S79" i="3" s="1"/>
  <c r="Z80" i="3"/>
  <c r="AA80" i="3"/>
  <c r="Z81" i="3"/>
  <c r="AA81" i="3"/>
  <c r="S81" i="3" s="1"/>
  <c r="Z82" i="3"/>
  <c r="AA82" i="3"/>
  <c r="Z83" i="3"/>
  <c r="AA83" i="3"/>
  <c r="S83" i="3" s="1"/>
  <c r="Z84" i="3"/>
  <c r="AA84" i="3"/>
  <c r="Z85" i="3"/>
  <c r="AA85" i="3"/>
  <c r="S85" i="3" s="1"/>
  <c r="Z86" i="3"/>
  <c r="AA86" i="3"/>
  <c r="Z87" i="3"/>
  <c r="AA87" i="3"/>
  <c r="S87" i="3" s="1"/>
  <c r="Z88" i="3"/>
  <c r="AA88" i="3"/>
  <c r="Z89" i="3"/>
  <c r="AA89" i="3"/>
  <c r="S89" i="3" s="1"/>
  <c r="Z90" i="3"/>
  <c r="AA90" i="3"/>
  <c r="Z91" i="3"/>
  <c r="AA91" i="3"/>
  <c r="S91" i="3" s="1"/>
  <c r="Z92" i="3"/>
  <c r="AA92" i="3"/>
  <c r="Z93" i="3"/>
  <c r="AA93" i="3"/>
  <c r="S93" i="3" s="1"/>
  <c r="Z94" i="3"/>
  <c r="AA94" i="3"/>
  <c r="Z95" i="3"/>
  <c r="AA95" i="3"/>
  <c r="S95" i="3" s="1"/>
  <c r="Z96" i="3"/>
  <c r="AA96" i="3"/>
  <c r="Z97" i="3"/>
  <c r="AA97" i="3"/>
  <c r="S97" i="3" s="1"/>
  <c r="Z98" i="3"/>
  <c r="AA98" i="3"/>
  <c r="Z99" i="3"/>
  <c r="AA99" i="3"/>
  <c r="S99" i="3" s="1"/>
  <c r="Z100" i="3"/>
  <c r="AA100" i="3"/>
  <c r="Z101" i="3"/>
  <c r="AA101" i="3"/>
  <c r="S101" i="3" s="1"/>
  <c r="Z102" i="3"/>
  <c r="AA102" i="3"/>
  <c r="Z103" i="3"/>
  <c r="AA103" i="3"/>
  <c r="S103" i="3" s="1"/>
  <c r="Z104" i="3"/>
  <c r="AA104" i="3"/>
  <c r="Z105" i="3"/>
  <c r="AA105" i="3"/>
  <c r="S105" i="3" s="1"/>
  <c r="Z106" i="3"/>
  <c r="AA106" i="3"/>
  <c r="Z107" i="3"/>
  <c r="AA107" i="3"/>
  <c r="S107" i="3" s="1"/>
  <c r="Z108" i="3"/>
  <c r="AA108" i="3"/>
  <c r="Z109" i="3"/>
  <c r="AA109" i="3"/>
  <c r="S109" i="3" s="1"/>
  <c r="Z110" i="3"/>
  <c r="AA110" i="3"/>
  <c r="Z111" i="3"/>
  <c r="AA111" i="3"/>
  <c r="S111" i="3" s="1"/>
  <c r="Z112" i="3"/>
  <c r="AA112" i="3"/>
  <c r="Z113" i="3"/>
  <c r="AA113" i="3"/>
  <c r="S113" i="3" s="1"/>
  <c r="Z114" i="3"/>
  <c r="AA114" i="3"/>
  <c r="Z115" i="3"/>
  <c r="AA115" i="3"/>
  <c r="S115" i="3" s="1"/>
  <c r="Z116" i="3"/>
  <c r="AA116" i="3"/>
  <c r="Z117" i="3"/>
  <c r="AA117" i="3"/>
  <c r="S117" i="3" s="1"/>
  <c r="Z118" i="3"/>
  <c r="AA118" i="3"/>
  <c r="Z119" i="3"/>
  <c r="AA119" i="3"/>
  <c r="S119" i="3" s="1"/>
  <c r="Z120" i="3"/>
  <c r="AA120" i="3"/>
  <c r="Z121" i="3"/>
  <c r="AA121" i="3"/>
  <c r="S121" i="3" s="1"/>
  <c r="Z122" i="3"/>
  <c r="AA122" i="3"/>
  <c r="Z123" i="3"/>
  <c r="AA123" i="3"/>
  <c r="S123" i="3" s="1"/>
  <c r="Z124" i="3"/>
  <c r="AA124" i="3"/>
  <c r="Z125" i="3"/>
  <c r="AA125" i="3"/>
  <c r="S125" i="3" s="1"/>
  <c r="Z126" i="3"/>
  <c r="AA126" i="3"/>
  <c r="Z127" i="3"/>
  <c r="AA127" i="3"/>
  <c r="S127" i="3" s="1"/>
  <c r="Z128" i="3"/>
  <c r="AA128" i="3"/>
  <c r="Z129" i="3"/>
  <c r="AA129" i="3"/>
  <c r="S129" i="3" s="1"/>
  <c r="Z130" i="3"/>
  <c r="AA130" i="3"/>
  <c r="Z131" i="3"/>
  <c r="AA131" i="3"/>
  <c r="S131" i="3" s="1"/>
  <c r="Z132" i="3"/>
  <c r="AA132" i="3"/>
  <c r="Z133" i="3"/>
  <c r="AA133" i="3"/>
  <c r="S133" i="3" s="1"/>
  <c r="Z134" i="3"/>
  <c r="AA134" i="3"/>
  <c r="Z135" i="3"/>
  <c r="AA135" i="3"/>
  <c r="S135" i="3" s="1"/>
  <c r="Z136" i="3"/>
  <c r="AA136" i="3"/>
  <c r="Z137" i="3"/>
  <c r="AA137" i="3"/>
  <c r="S137" i="3" s="1"/>
  <c r="Z138" i="3"/>
  <c r="AA138" i="3"/>
  <c r="Z139" i="3"/>
  <c r="AA139" i="3"/>
  <c r="S139" i="3" s="1"/>
  <c r="Z140" i="3"/>
  <c r="AA140" i="3"/>
  <c r="Z141" i="3"/>
  <c r="AA141" i="3"/>
  <c r="S141" i="3" s="1"/>
  <c r="Z142" i="3"/>
  <c r="AA142" i="3"/>
  <c r="Z143" i="3"/>
  <c r="AA143" i="3"/>
  <c r="S143" i="3" s="1"/>
  <c r="Z144" i="3"/>
  <c r="AA144" i="3"/>
  <c r="Z145" i="3"/>
  <c r="AA145" i="3"/>
  <c r="S145" i="3" s="1"/>
  <c r="Z146" i="3"/>
  <c r="AA146" i="3"/>
  <c r="Z147" i="3"/>
  <c r="AA147" i="3"/>
  <c r="S147" i="3" s="1"/>
  <c r="Z148" i="3"/>
  <c r="AA148" i="3"/>
  <c r="Z149" i="3"/>
  <c r="AA149" i="3"/>
  <c r="S149" i="3" s="1"/>
  <c r="Z150" i="3"/>
  <c r="AA150" i="3"/>
  <c r="Z151" i="3"/>
  <c r="AA151" i="3"/>
  <c r="S151" i="3" s="1"/>
  <c r="Z152" i="3"/>
  <c r="AA152" i="3"/>
  <c r="Z153" i="3"/>
  <c r="AA153" i="3"/>
  <c r="S153" i="3" s="1"/>
  <c r="Z154" i="3"/>
  <c r="AA154" i="3"/>
  <c r="Z155" i="3"/>
  <c r="AA155" i="3"/>
  <c r="S155" i="3" s="1"/>
  <c r="Z156" i="3"/>
  <c r="AA156" i="3"/>
  <c r="Z157" i="3"/>
  <c r="AA157" i="3"/>
  <c r="S157" i="3" s="1"/>
  <c r="Z158" i="3"/>
  <c r="AA158" i="3"/>
  <c r="Z159" i="3"/>
  <c r="AA159" i="3"/>
  <c r="S159" i="3" s="1"/>
  <c r="Z160" i="3"/>
  <c r="AA160" i="3"/>
  <c r="Z161" i="3"/>
  <c r="AA161" i="3"/>
  <c r="S161" i="3" s="1"/>
  <c r="Z162" i="3"/>
  <c r="AA162" i="3"/>
  <c r="Z163" i="3"/>
  <c r="AA163" i="3"/>
  <c r="S163" i="3" s="1"/>
  <c r="Z164" i="3"/>
  <c r="AA164" i="3"/>
  <c r="Z165" i="3"/>
  <c r="AA165" i="3"/>
  <c r="S165" i="3" s="1"/>
  <c r="Z166" i="3"/>
  <c r="AA166" i="3"/>
  <c r="Z167" i="3"/>
  <c r="AA167" i="3"/>
  <c r="S167" i="3" s="1"/>
  <c r="Z168" i="3"/>
  <c r="AA168" i="3"/>
  <c r="Z169" i="3"/>
  <c r="AA169" i="3"/>
  <c r="S169" i="3" s="1"/>
  <c r="Z170" i="3"/>
  <c r="AA170" i="3"/>
  <c r="Z171" i="3"/>
  <c r="AA171" i="3"/>
  <c r="S171" i="3" s="1"/>
  <c r="Z172" i="3"/>
  <c r="AA172" i="3"/>
  <c r="Z173" i="3"/>
  <c r="AA173" i="3"/>
  <c r="S173" i="3" s="1"/>
  <c r="Z174" i="3"/>
  <c r="AA174" i="3"/>
  <c r="Z175" i="3"/>
  <c r="AA175" i="3"/>
  <c r="S175" i="3" s="1"/>
  <c r="Z176" i="3"/>
  <c r="AA176" i="3"/>
  <c r="Z177" i="3"/>
  <c r="AA177" i="3"/>
  <c r="S177" i="3" s="1"/>
  <c r="Z178" i="3"/>
  <c r="AA178" i="3"/>
  <c r="Z179" i="3"/>
  <c r="AA179" i="3"/>
  <c r="S179" i="3" s="1"/>
  <c r="Z180" i="3"/>
  <c r="AA180" i="3"/>
  <c r="Z181" i="3"/>
  <c r="AA181" i="3"/>
  <c r="S181" i="3" s="1"/>
  <c r="Z182" i="3"/>
  <c r="AA182" i="3"/>
  <c r="Z183" i="3"/>
  <c r="AA183" i="3"/>
  <c r="S183" i="3" s="1"/>
  <c r="Z184" i="3"/>
  <c r="AA184" i="3"/>
  <c r="Z185" i="3"/>
  <c r="AA185" i="3"/>
  <c r="S185" i="3" s="1"/>
  <c r="T185" i="3" s="1"/>
  <c r="W185" i="3" s="1"/>
  <c r="Z186" i="3"/>
  <c r="AA186" i="3"/>
  <c r="Z187" i="3"/>
  <c r="AA187" i="3"/>
  <c r="S187" i="3" s="1"/>
  <c r="T187" i="3" s="1"/>
  <c r="W187" i="3" s="1"/>
  <c r="Z188" i="3"/>
  <c r="AA188" i="3"/>
  <c r="Z189" i="3"/>
  <c r="AA189" i="3"/>
  <c r="S189" i="3" s="1"/>
  <c r="Z190" i="3"/>
  <c r="AA190" i="3"/>
  <c r="Z191" i="3"/>
  <c r="AA191" i="3"/>
  <c r="S191" i="3" s="1"/>
  <c r="Z192" i="3"/>
  <c r="AA192" i="3"/>
  <c r="Z193" i="3"/>
  <c r="AA193" i="3"/>
  <c r="S193" i="3" s="1"/>
  <c r="Z194" i="3"/>
  <c r="AA194" i="3"/>
  <c r="Z195" i="3"/>
  <c r="AA195" i="3"/>
  <c r="S195" i="3" s="1"/>
  <c r="Z196" i="3"/>
  <c r="AA196" i="3"/>
  <c r="Z197" i="3"/>
  <c r="AA197" i="3"/>
  <c r="S197" i="3" s="1"/>
  <c r="Z198" i="3"/>
  <c r="AA198" i="3"/>
  <c r="Z199" i="3"/>
  <c r="AA199" i="3"/>
  <c r="S199" i="3" s="1"/>
  <c r="Z200" i="3"/>
  <c r="AA200" i="3"/>
  <c r="Z201" i="3"/>
  <c r="AA201" i="3"/>
  <c r="S201" i="3" s="1"/>
  <c r="Z202" i="3"/>
  <c r="AA202" i="3"/>
  <c r="Z203" i="3"/>
  <c r="AA203" i="3"/>
  <c r="S203" i="3" s="1"/>
  <c r="Z204" i="3"/>
  <c r="AA204" i="3"/>
  <c r="Z205" i="3"/>
  <c r="AA205" i="3"/>
  <c r="S205" i="3" s="1"/>
  <c r="Z206" i="3"/>
  <c r="AA206" i="3"/>
  <c r="Z207" i="3"/>
  <c r="AA207" i="3"/>
  <c r="S207" i="3" s="1"/>
  <c r="O185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S10" i="3"/>
  <c r="T10" i="3"/>
  <c r="V10" i="3"/>
  <c r="W10" i="3"/>
  <c r="T11" i="3"/>
  <c r="V11" i="3"/>
  <c r="W11" i="3"/>
  <c r="S12" i="3"/>
  <c r="T12" i="3"/>
  <c r="V12" i="3"/>
  <c r="W12" i="3"/>
  <c r="T13" i="3"/>
  <c r="V13" i="3"/>
  <c r="W13" i="3"/>
  <c r="S14" i="3"/>
  <c r="T14" i="3"/>
  <c r="V14" i="3"/>
  <c r="W14" i="3"/>
  <c r="T15" i="3"/>
  <c r="V15" i="3"/>
  <c r="W15" i="3"/>
  <c r="S16" i="3"/>
  <c r="T16" i="3"/>
  <c r="V16" i="3"/>
  <c r="W16" i="3"/>
  <c r="T17" i="3"/>
  <c r="V17" i="3"/>
  <c r="W17" i="3"/>
  <c r="S18" i="3"/>
  <c r="T18" i="3"/>
  <c r="V18" i="3"/>
  <c r="W18" i="3"/>
  <c r="T19" i="3"/>
  <c r="V19" i="3"/>
  <c r="W19" i="3"/>
  <c r="S20" i="3"/>
  <c r="T20" i="3"/>
  <c r="V20" i="3"/>
  <c r="W20" i="3"/>
  <c r="T21" i="3"/>
  <c r="V21" i="3"/>
  <c r="W21" i="3"/>
  <c r="S22" i="3"/>
  <c r="T22" i="3"/>
  <c r="V22" i="3"/>
  <c r="W22" i="3"/>
  <c r="T23" i="3"/>
  <c r="V23" i="3"/>
  <c r="W23" i="3"/>
  <c r="S24" i="3"/>
  <c r="T24" i="3"/>
  <c r="V24" i="3"/>
  <c r="W24" i="3"/>
  <c r="T25" i="3"/>
  <c r="V25" i="3"/>
  <c r="W25" i="3"/>
  <c r="S26" i="3"/>
  <c r="T26" i="3"/>
  <c r="V26" i="3"/>
  <c r="W26" i="3"/>
  <c r="T27" i="3"/>
  <c r="V27" i="3"/>
  <c r="W27" i="3"/>
  <c r="S28" i="3"/>
  <c r="T28" i="3"/>
  <c r="V28" i="3"/>
  <c r="W28" i="3"/>
  <c r="T29" i="3"/>
  <c r="V29" i="3"/>
  <c r="W29" i="3"/>
  <c r="S30" i="3"/>
  <c r="T30" i="3"/>
  <c r="V30" i="3"/>
  <c r="W30" i="3"/>
  <c r="T31" i="3"/>
  <c r="V31" i="3"/>
  <c r="W31" i="3"/>
  <c r="S32" i="3"/>
  <c r="T32" i="3"/>
  <c r="V32" i="3"/>
  <c r="W32" i="3"/>
  <c r="T33" i="3"/>
  <c r="V33" i="3"/>
  <c r="W33" i="3"/>
  <c r="S34" i="3"/>
  <c r="T34" i="3"/>
  <c r="V34" i="3"/>
  <c r="W34" i="3"/>
  <c r="T35" i="3"/>
  <c r="V35" i="3"/>
  <c r="W35" i="3"/>
  <c r="S36" i="3"/>
  <c r="T36" i="3"/>
  <c r="V36" i="3"/>
  <c r="W36" i="3"/>
  <c r="T37" i="3"/>
  <c r="V37" i="3"/>
  <c r="W37" i="3"/>
  <c r="S38" i="3"/>
  <c r="T38" i="3"/>
  <c r="V38" i="3"/>
  <c r="W38" i="3"/>
  <c r="T39" i="3"/>
  <c r="V39" i="3"/>
  <c r="W39" i="3"/>
  <c r="S40" i="3"/>
  <c r="T40" i="3"/>
  <c r="V40" i="3"/>
  <c r="W40" i="3"/>
  <c r="T41" i="3"/>
  <c r="V41" i="3"/>
  <c r="W41" i="3"/>
  <c r="S42" i="3"/>
  <c r="T42" i="3"/>
  <c r="V42" i="3"/>
  <c r="W42" i="3"/>
  <c r="T43" i="3"/>
  <c r="V43" i="3"/>
  <c r="W43" i="3"/>
  <c r="S44" i="3"/>
  <c r="T44" i="3"/>
  <c r="V44" i="3"/>
  <c r="W44" i="3"/>
  <c r="T45" i="3"/>
  <c r="V45" i="3"/>
  <c r="W45" i="3"/>
  <c r="S46" i="3"/>
  <c r="T46" i="3"/>
  <c r="V46" i="3"/>
  <c r="W46" i="3"/>
  <c r="T47" i="3"/>
  <c r="V47" i="3"/>
  <c r="W47" i="3"/>
  <c r="S48" i="3"/>
  <c r="T48" i="3"/>
  <c r="V48" i="3"/>
  <c r="W48" i="3"/>
  <c r="T49" i="3"/>
  <c r="V49" i="3"/>
  <c r="W49" i="3"/>
  <c r="S50" i="3"/>
  <c r="T50" i="3"/>
  <c r="V50" i="3"/>
  <c r="W50" i="3"/>
  <c r="T51" i="3"/>
  <c r="V51" i="3"/>
  <c r="W51" i="3"/>
  <c r="S52" i="3"/>
  <c r="T52" i="3"/>
  <c r="V52" i="3"/>
  <c r="W52" i="3"/>
  <c r="T53" i="3"/>
  <c r="V53" i="3"/>
  <c r="W53" i="3"/>
  <c r="S54" i="3"/>
  <c r="T54" i="3"/>
  <c r="V54" i="3"/>
  <c r="W54" i="3"/>
  <c r="T55" i="3"/>
  <c r="V55" i="3"/>
  <c r="W55" i="3"/>
  <c r="S56" i="3"/>
  <c r="T56" i="3"/>
  <c r="V56" i="3"/>
  <c r="W56" i="3"/>
  <c r="T57" i="3"/>
  <c r="V57" i="3"/>
  <c r="W57" i="3"/>
  <c r="S58" i="3"/>
  <c r="T58" i="3"/>
  <c r="V58" i="3"/>
  <c r="W58" i="3"/>
  <c r="T59" i="3"/>
  <c r="V59" i="3"/>
  <c r="W59" i="3"/>
  <c r="S60" i="3"/>
  <c r="T60" i="3"/>
  <c r="V60" i="3"/>
  <c r="W60" i="3"/>
  <c r="T61" i="3"/>
  <c r="V61" i="3"/>
  <c r="W61" i="3"/>
  <c r="S62" i="3"/>
  <c r="T62" i="3"/>
  <c r="V62" i="3"/>
  <c r="W62" i="3"/>
  <c r="T63" i="3"/>
  <c r="V63" i="3"/>
  <c r="W63" i="3"/>
  <c r="S64" i="3"/>
  <c r="T64" i="3"/>
  <c r="V64" i="3"/>
  <c r="W64" i="3"/>
  <c r="T65" i="3"/>
  <c r="V65" i="3"/>
  <c r="W65" i="3"/>
  <c r="S66" i="3"/>
  <c r="T66" i="3"/>
  <c r="V66" i="3"/>
  <c r="W66" i="3"/>
  <c r="T67" i="3"/>
  <c r="V67" i="3"/>
  <c r="W67" i="3"/>
  <c r="S68" i="3"/>
  <c r="T68" i="3"/>
  <c r="V68" i="3"/>
  <c r="W68" i="3"/>
  <c r="T69" i="3"/>
  <c r="V69" i="3"/>
  <c r="W69" i="3"/>
  <c r="S70" i="3"/>
  <c r="T70" i="3"/>
  <c r="V70" i="3"/>
  <c r="W70" i="3"/>
  <c r="T71" i="3"/>
  <c r="V71" i="3"/>
  <c r="W71" i="3"/>
  <c r="S72" i="3"/>
  <c r="T72" i="3"/>
  <c r="V72" i="3"/>
  <c r="W72" i="3"/>
  <c r="T73" i="3"/>
  <c r="V73" i="3"/>
  <c r="W73" i="3"/>
  <c r="S74" i="3"/>
  <c r="T74" i="3"/>
  <c r="V74" i="3"/>
  <c r="W74" i="3"/>
  <c r="T75" i="3"/>
  <c r="V75" i="3"/>
  <c r="W75" i="3"/>
  <c r="S76" i="3"/>
  <c r="T76" i="3"/>
  <c r="V76" i="3"/>
  <c r="W76" i="3"/>
  <c r="T77" i="3"/>
  <c r="V77" i="3"/>
  <c r="W77" i="3"/>
  <c r="S78" i="3"/>
  <c r="T78" i="3"/>
  <c r="V78" i="3"/>
  <c r="W78" i="3"/>
  <c r="T79" i="3"/>
  <c r="V79" i="3"/>
  <c r="W79" i="3"/>
  <c r="S80" i="3"/>
  <c r="T80" i="3"/>
  <c r="V80" i="3"/>
  <c r="W80" i="3"/>
  <c r="T81" i="3"/>
  <c r="V81" i="3"/>
  <c r="W81" i="3"/>
  <c r="S82" i="3"/>
  <c r="T82" i="3"/>
  <c r="V82" i="3"/>
  <c r="W82" i="3"/>
  <c r="T83" i="3"/>
  <c r="V83" i="3"/>
  <c r="W83" i="3"/>
  <c r="S84" i="3"/>
  <c r="T84" i="3"/>
  <c r="V84" i="3"/>
  <c r="W84" i="3"/>
  <c r="T85" i="3"/>
  <c r="V85" i="3"/>
  <c r="W85" i="3"/>
  <c r="S86" i="3"/>
  <c r="T86" i="3"/>
  <c r="V86" i="3"/>
  <c r="W86" i="3"/>
  <c r="T87" i="3"/>
  <c r="V87" i="3"/>
  <c r="W87" i="3"/>
  <c r="S88" i="3"/>
  <c r="T88" i="3"/>
  <c r="V88" i="3"/>
  <c r="W88" i="3"/>
  <c r="T89" i="3"/>
  <c r="V89" i="3"/>
  <c r="W89" i="3"/>
  <c r="S90" i="3"/>
  <c r="T90" i="3"/>
  <c r="V90" i="3"/>
  <c r="W90" i="3"/>
  <c r="T91" i="3"/>
  <c r="V91" i="3"/>
  <c r="W91" i="3"/>
  <c r="S92" i="3"/>
  <c r="T92" i="3"/>
  <c r="V92" i="3"/>
  <c r="W92" i="3"/>
  <c r="T93" i="3"/>
  <c r="V93" i="3"/>
  <c r="W93" i="3"/>
  <c r="S94" i="3"/>
  <c r="T94" i="3"/>
  <c r="V94" i="3"/>
  <c r="W94" i="3"/>
  <c r="T95" i="3"/>
  <c r="V95" i="3"/>
  <c r="W95" i="3"/>
  <c r="S96" i="3"/>
  <c r="T96" i="3"/>
  <c r="V96" i="3"/>
  <c r="W96" i="3"/>
  <c r="T97" i="3"/>
  <c r="V97" i="3"/>
  <c r="W97" i="3"/>
  <c r="S98" i="3"/>
  <c r="T98" i="3"/>
  <c r="V98" i="3"/>
  <c r="W98" i="3"/>
  <c r="T99" i="3"/>
  <c r="V99" i="3"/>
  <c r="W99" i="3"/>
  <c r="S100" i="3"/>
  <c r="T100" i="3"/>
  <c r="V100" i="3"/>
  <c r="W100" i="3"/>
  <c r="T101" i="3"/>
  <c r="V101" i="3"/>
  <c r="W101" i="3"/>
  <c r="S102" i="3"/>
  <c r="T102" i="3"/>
  <c r="V102" i="3"/>
  <c r="W102" i="3"/>
  <c r="T103" i="3"/>
  <c r="V103" i="3"/>
  <c r="W103" i="3"/>
  <c r="S104" i="3"/>
  <c r="T104" i="3"/>
  <c r="V104" i="3"/>
  <c r="W104" i="3"/>
  <c r="T105" i="3"/>
  <c r="V105" i="3"/>
  <c r="W105" i="3"/>
  <c r="S106" i="3"/>
  <c r="T106" i="3"/>
  <c r="V106" i="3"/>
  <c r="W106" i="3"/>
  <c r="T107" i="3"/>
  <c r="V107" i="3"/>
  <c r="W107" i="3"/>
  <c r="S108" i="3"/>
  <c r="T108" i="3"/>
  <c r="V108" i="3"/>
  <c r="W108" i="3"/>
  <c r="T109" i="3"/>
  <c r="V109" i="3"/>
  <c r="W109" i="3"/>
  <c r="S110" i="3"/>
  <c r="T110" i="3"/>
  <c r="V110" i="3"/>
  <c r="W110" i="3"/>
  <c r="T111" i="3"/>
  <c r="V111" i="3"/>
  <c r="W111" i="3"/>
  <c r="S112" i="3"/>
  <c r="T112" i="3"/>
  <c r="V112" i="3"/>
  <c r="W112" i="3"/>
  <c r="T113" i="3"/>
  <c r="V113" i="3"/>
  <c r="W113" i="3"/>
  <c r="S114" i="3"/>
  <c r="T114" i="3"/>
  <c r="V114" i="3"/>
  <c r="W114" i="3"/>
  <c r="T115" i="3"/>
  <c r="V115" i="3"/>
  <c r="W115" i="3"/>
  <c r="S116" i="3"/>
  <c r="T116" i="3"/>
  <c r="V116" i="3"/>
  <c r="W116" i="3"/>
  <c r="T117" i="3"/>
  <c r="V117" i="3"/>
  <c r="W117" i="3"/>
  <c r="S118" i="3"/>
  <c r="T118" i="3"/>
  <c r="V118" i="3"/>
  <c r="W118" i="3"/>
  <c r="T119" i="3"/>
  <c r="V119" i="3"/>
  <c r="W119" i="3"/>
  <c r="S120" i="3"/>
  <c r="T120" i="3"/>
  <c r="V120" i="3"/>
  <c r="W120" i="3"/>
  <c r="T121" i="3"/>
  <c r="V121" i="3"/>
  <c r="W121" i="3"/>
  <c r="S122" i="3"/>
  <c r="T122" i="3"/>
  <c r="V122" i="3"/>
  <c r="W122" i="3"/>
  <c r="T123" i="3"/>
  <c r="V123" i="3"/>
  <c r="W123" i="3"/>
  <c r="S124" i="3"/>
  <c r="T124" i="3"/>
  <c r="V124" i="3"/>
  <c r="W124" i="3"/>
  <c r="T125" i="3"/>
  <c r="V125" i="3"/>
  <c r="W125" i="3"/>
  <c r="S126" i="3"/>
  <c r="T126" i="3"/>
  <c r="V126" i="3"/>
  <c r="W126" i="3"/>
  <c r="T127" i="3"/>
  <c r="V127" i="3"/>
  <c r="W127" i="3"/>
  <c r="S128" i="3"/>
  <c r="T128" i="3"/>
  <c r="V128" i="3"/>
  <c r="W128" i="3"/>
  <c r="T129" i="3"/>
  <c r="V129" i="3"/>
  <c r="W129" i="3"/>
  <c r="S130" i="3"/>
  <c r="T130" i="3"/>
  <c r="V130" i="3"/>
  <c r="W130" i="3"/>
  <c r="T131" i="3"/>
  <c r="V131" i="3"/>
  <c r="W131" i="3"/>
  <c r="S132" i="3"/>
  <c r="T132" i="3"/>
  <c r="V132" i="3"/>
  <c r="W132" i="3"/>
  <c r="T133" i="3"/>
  <c r="V133" i="3"/>
  <c r="W133" i="3"/>
  <c r="S134" i="3"/>
  <c r="T134" i="3"/>
  <c r="V134" i="3"/>
  <c r="W134" i="3"/>
  <c r="T135" i="3"/>
  <c r="V135" i="3"/>
  <c r="W135" i="3"/>
  <c r="S136" i="3"/>
  <c r="T136" i="3"/>
  <c r="V136" i="3"/>
  <c r="W136" i="3"/>
  <c r="T137" i="3"/>
  <c r="V137" i="3"/>
  <c r="W137" i="3"/>
  <c r="S138" i="3"/>
  <c r="T138" i="3"/>
  <c r="V138" i="3"/>
  <c r="W138" i="3"/>
  <c r="T139" i="3"/>
  <c r="V139" i="3"/>
  <c r="W139" i="3"/>
  <c r="S140" i="3"/>
  <c r="T140" i="3"/>
  <c r="V140" i="3"/>
  <c r="W140" i="3"/>
  <c r="T141" i="3"/>
  <c r="V141" i="3"/>
  <c r="W141" i="3"/>
  <c r="S142" i="3"/>
  <c r="T142" i="3"/>
  <c r="V142" i="3"/>
  <c r="W142" i="3"/>
  <c r="T143" i="3"/>
  <c r="V143" i="3"/>
  <c r="W143" i="3"/>
  <c r="S144" i="3"/>
  <c r="T144" i="3"/>
  <c r="V144" i="3"/>
  <c r="W144" i="3"/>
  <c r="T145" i="3"/>
  <c r="V145" i="3"/>
  <c r="W145" i="3"/>
  <c r="S146" i="3"/>
  <c r="T146" i="3"/>
  <c r="V146" i="3"/>
  <c r="W146" i="3"/>
  <c r="T147" i="3"/>
  <c r="V147" i="3"/>
  <c r="W147" i="3"/>
  <c r="S148" i="3"/>
  <c r="T148" i="3"/>
  <c r="V148" i="3"/>
  <c r="W148" i="3"/>
  <c r="T149" i="3"/>
  <c r="V149" i="3"/>
  <c r="W149" i="3"/>
  <c r="S150" i="3"/>
  <c r="T150" i="3"/>
  <c r="V150" i="3"/>
  <c r="W150" i="3"/>
  <c r="T151" i="3"/>
  <c r="V151" i="3"/>
  <c r="W151" i="3"/>
  <c r="S152" i="3"/>
  <c r="T152" i="3"/>
  <c r="V152" i="3"/>
  <c r="W152" i="3"/>
  <c r="T153" i="3"/>
  <c r="V153" i="3"/>
  <c r="W153" i="3"/>
  <c r="S154" i="3"/>
  <c r="T154" i="3"/>
  <c r="V154" i="3"/>
  <c r="W154" i="3"/>
  <c r="T155" i="3"/>
  <c r="V155" i="3"/>
  <c r="W155" i="3"/>
  <c r="S156" i="3"/>
  <c r="T156" i="3"/>
  <c r="V156" i="3"/>
  <c r="W156" i="3"/>
  <c r="T157" i="3"/>
  <c r="V157" i="3"/>
  <c r="W157" i="3"/>
  <c r="S158" i="3"/>
  <c r="T158" i="3"/>
  <c r="V158" i="3"/>
  <c r="W158" i="3"/>
  <c r="T159" i="3"/>
  <c r="V159" i="3"/>
  <c r="W159" i="3"/>
  <c r="S160" i="3"/>
  <c r="T160" i="3"/>
  <c r="V160" i="3"/>
  <c r="W160" i="3"/>
  <c r="T161" i="3"/>
  <c r="V161" i="3"/>
  <c r="W161" i="3"/>
  <c r="S162" i="3"/>
  <c r="T162" i="3"/>
  <c r="V162" i="3"/>
  <c r="W162" i="3"/>
  <c r="T163" i="3"/>
  <c r="V163" i="3"/>
  <c r="W163" i="3"/>
  <c r="S164" i="3"/>
  <c r="T164" i="3"/>
  <c r="V164" i="3"/>
  <c r="W164" i="3"/>
  <c r="T165" i="3"/>
  <c r="V165" i="3"/>
  <c r="W165" i="3"/>
  <c r="S166" i="3"/>
  <c r="T166" i="3"/>
  <c r="V166" i="3"/>
  <c r="W166" i="3"/>
  <c r="T167" i="3"/>
  <c r="V167" i="3"/>
  <c r="W167" i="3"/>
  <c r="S168" i="3"/>
  <c r="T168" i="3"/>
  <c r="V168" i="3"/>
  <c r="W168" i="3"/>
  <c r="T169" i="3"/>
  <c r="V169" i="3"/>
  <c r="W169" i="3"/>
  <c r="S170" i="3"/>
  <c r="T170" i="3"/>
  <c r="V170" i="3"/>
  <c r="W170" i="3"/>
  <c r="T171" i="3"/>
  <c r="V171" i="3"/>
  <c r="W171" i="3"/>
  <c r="S172" i="3"/>
  <c r="T172" i="3"/>
  <c r="V172" i="3"/>
  <c r="W172" i="3"/>
  <c r="T173" i="3"/>
  <c r="V173" i="3"/>
  <c r="W173" i="3"/>
  <c r="S174" i="3"/>
  <c r="T174" i="3"/>
  <c r="V174" i="3"/>
  <c r="W174" i="3"/>
  <c r="T175" i="3"/>
  <c r="V175" i="3"/>
  <c r="W175" i="3"/>
  <c r="S176" i="3"/>
  <c r="T176" i="3"/>
  <c r="V176" i="3"/>
  <c r="W176" i="3"/>
  <c r="T177" i="3"/>
  <c r="V177" i="3"/>
  <c r="W177" i="3"/>
  <c r="S178" i="3"/>
  <c r="T178" i="3"/>
  <c r="V178" i="3"/>
  <c r="W178" i="3"/>
  <c r="T179" i="3"/>
  <c r="V179" i="3"/>
  <c r="W179" i="3"/>
  <c r="S180" i="3"/>
  <c r="T180" i="3"/>
  <c r="V180" i="3"/>
  <c r="W180" i="3"/>
  <c r="T181" i="3"/>
  <c r="V181" i="3"/>
  <c r="W181" i="3"/>
  <c r="S182" i="3"/>
  <c r="T182" i="3"/>
  <c r="V182" i="3"/>
  <c r="W182" i="3"/>
  <c r="T183" i="3"/>
  <c r="V183" i="3"/>
  <c r="W183" i="3"/>
  <c r="S184" i="3"/>
  <c r="T184" i="3"/>
  <c r="V184" i="3"/>
  <c r="W184" i="3"/>
  <c r="V185" i="3"/>
  <c r="S186" i="3"/>
  <c r="T186" i="3"/>
  <c r="V186" i="3"/>
  <c r="W186" i="3"/>
  <c r="V187" i="3"/>
  <c r="S188" i="3"/>
  <c r="T188" i="3"/>
  <c r="V188" i="3"/>
  <c r="W188" i="3"/>
  <c r="T189" i="3"/>
  <c r="V189" i="3"/>
  <c r="W189" i="3"/>
  <c r="S190" i="3"/>
  <c r="T190" i="3"/>
  <c r="V190" i="3"/>
  <c r="W190" i="3"/>
  <c r="T191" i="3"/>
  <c r="V191" i="3"/>
  <c r="W191" i="3"/>
  <c r="S192" i="3"/>
  <c r="T192" i="3"/>
  <c r="V192" i="3"/>
  <c r="W192" i="3"/>
  <c r="T193" i="3"/>
  <c r="V193" i="3"/>
  <c r="W193" i="3"/>
  <c r="S194" i="3"/>
  <c r="T194" i="3"/>
  <c r="V194" i="3"/>
  <c r="W194" i="3"/>
  <c r="T195" i="3"/>
  <c r="V195" i="3"/>
  <c r="W195" i="3"/>
  <c r="S196" i="3"/>
  <c r="T196" i="3"/>
  <c r="V196" i="3"/>
  <c r="W196" i="3"/>
  <c r="T197" i="3"/>
  <c r="V197" i="3"/>
  <c r="W197" i="3"/>
  <c r="S198" i="3"/>
  <c r="T198" i="3"/>
  <c r="V198" i="3"/>
  <c r="W198" i="3"/>
  <c r="T199" i="3"/>
  <c r="V199" i="3"/>
  <c r="W199" i="3"/>
  <c r="S200" i="3"/>
  <c r="T200" i="3"/>
  <c r="V200" i="3"/>
  <c r="W200" i="3"/>
  <c r="T201" i="3"/>
  <c r="V201" i="3"/>
  <c r="W201" i="3"/>
  <c r="S202" i="3"/>
  <c r="T202" i="3"/>
  <c r="V202" i="3"/>
  <c r="W202" i="3"/>
  <c r="T203" i="3"/>
  <c r="V203" i="3"/>
  <c r="W203" i="3"/>
  <c r="S204" i="3"/>
  <c r="T204" i="3"/>
  <c r="V204" i="3"/>
  <c r="W204" i="3"/>
  <c r="T205" i="3"/>
  <c r="V205" i="3"/>
  <c r="W205" i="3"/>
  <c r="S206" i="3"/>
  <c r="T206" i="3"/>
  <c r="V206" i="3"/>
  <c r="W206" i="3"/>
  <c r="T207" i="3"/>
  <c r="V207" i="3"/>
  <c r="W207" i="3"/>
  <c r="V9" i="3"/>
  <c r="T157" i="5" l="1"/>
  <c r="W157" i="5" s="1"/>
  <c r="T7" i="5"/>
  <c r="W7" i="5" s="1"/>
  <c r="Z8" i="3"/>
  <c r="O8" i="3" s="1"/>
  <c r="AA8" i="3"/>
  <c r="S8" i="3" s="1"/>
  <c r="Z9" i="3"/>
  <c r="O9" i="3" s="1"/>
  <c r="AA9" i="3"/>
  <c r="S9" i="3" s="1"/>
  <c r="V8" i="3"/>
  <c r="V7" i="3"/>
  <c r="AA7" i="3"/>
  <c r="S7" i="3" s="1"/>
  <c r="Z7" i="3"/>
  <c r="O7" i="3" s="1"/>
  <c r="T9" i="3" l="1"/>
  <c r="T8" i="3"/>
  <c r="T7" i="3"/>
  <c r="W9" i="3" l="1"/>
  <c r="W8" i="3"/>
  <c r="W7" i="3" l="1"/>
</calcChain>
</file>

<file path=xl/sharedStrings.xml><?xml version="1.0" encoding="utf-8"?>
<sst xmlns="http://schemas.openxmlformats.org/spreadsheetml/2006/main" count="2179" uniqueCount="139">
  <si>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</si>
  <si>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</si>
  <si>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</si>
  <si>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</si>
  <si>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</si>
  <si>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</si>
  <si>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</si>
  <si>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</si>
  <si>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</si>
  <si>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</si>
  <si>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</si>
  <si>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</si>
  <si>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</si>
  <si>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</si>
  <si>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</si>
  <si>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</si>
  <si>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</si>
  <si>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</si>
  <si>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</si>
  <si>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</si>
  <si>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</si>
  <si>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</si>
  <si>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</si>
  <si>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</si>
  <si>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</si>
  <si>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</si>
  <si>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</si>
  <si>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</si>
  <si>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</si>
  <si>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</si>
  <si>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H</t>
  </si>
  <si>
    <t/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</si>
  <si>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</si>
  <si>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</si>
  <si>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</si>
  <si>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</si>
  <si>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</si>
  <si>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</si>
  <si>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</si>
  <si>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</si>
  <si>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</si>
  <si>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</si>
  <si>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</si>
  <si>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</si>
  <si>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</si>
  <si>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</si>
  <si>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</si>
  <si>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</si>
  <si>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</si>
  <si>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</si>
  <si>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</si>
  <si>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</si>
  <si>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</si>
  <si>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</si>
  <si>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</si>
  <si>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</si>
  <si>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</si>
  <si>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</si>
  <si>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</si>
  <si>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</si>
  <si>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</si>
  <si>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</si>
  <si>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</si>
  <si>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</si>
  <si>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</si>
  <si>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</si>
  <si>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</si>
  <si>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</si>
  <si>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</si>
  <si>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</si>
  <si>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</si>
  <si>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</si>
  <si>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</si>
  <si>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</si>
  <si>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</si>
  <si>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</si>
  <si>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</si>
  <si>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</si>
  <si>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</si>
  <si>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</si>
  <si>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</si>
  <si>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</si>
  <si>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</si>
  <si>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</si>
  <si>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</si>
  <si>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</si>
  <si>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</si>
  <si>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</si>
  <si>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</si>
  <si>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</si>
  <si>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</si>
  <si>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</si>
  <si>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</si>
  <si>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</si>
  <si>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</si>
  <si>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</si>
  <si>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</si>
  <si>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</si>
  <si>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</si>
  <si>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</si>
  <si>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</si>
  <si>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</si>
  <si>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</si>
  <si>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</si>
  <si>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</si>
  <si>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</si>
  <si>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</si>
  <si>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</si>
  <si>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</si>
  <si>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</si>
  <si>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</si>
  <si>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</si>
  <si>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</si>
  <si>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BENJ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</si>
  <si>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</si>
  <si>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</si>
  <si>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</si>
  <si>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</si>
  <si>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</si>
  <si>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</si>
  <si>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</si>
  <si>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</si>
  <si>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</si>
  <si>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</si>
  <si>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</si>
  <si>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</si>
  <si>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</si>
  <si>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</si>
  <si>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</si>
  <si>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</si>
  <si>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</si>
  <si>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</si>
  <si>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 xml:space="preserve"> - - -</t>
  </si>
  <si>
    <t>NORMANDIE</t>
  </si>
  <si>
    <t>NDIE</t>
  </si>
  <si>
    <t>FEMININES</t>
  </si>
  <si>
    <t>Caen CHM</t>
  </si>
  <si>
    <t>MASCULINS</t>
  </si>
  <si>
    <t>LISTING REGIONAL    U13 -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</si>
</sst>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yy"/>
    <numFmt numFmtId="167" formatCode="[$-40C]d\-mmm\-yy;@"/>
  </numFmts>
  <fonts count="32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8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  <font>
      <b/>
      <sz val="20"/>
      <color rgb="FFFF00FF"/>
      <name val="Arial"/>
      <family val="2"/>
    </font>
    <font>
      <b/>
      <sz val="2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</fills>
  <borders count="42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5" fillId="11" borderId="8" xfId="0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/>
      <protection locked="0"/>
    </xf>
    <xf numFmtId="2" fontId="19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2" fontId="12" fillId="2" borderId="19" xfId="0" applyNumberFormat="1" applyFont="1" applyFill="1" applyBorder="1" applyAlignment="1" applyProtection="1">
      <alignment horizontal="center" vertical="center"/>
    </xf>
    <xf numFmtId="164" fontId="15" fillId="11" borderId="20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5" fillId="11" borderId="21" xfId="0" applyNumberFormat="1" applyFont="1" applyFill="1" applyBorder="1" applyAlignment="1" applyProtection="1">
      <alignment horizontal="center" vertical="center"/>
    </xf>
    <xf numFmtId="164" fontId="15" fillId="11" borderId="22" xfId="0" applyNumberFormat="1" applyFont="1" applyFill="1" applyBorder="1" applyAlignment="1" applyProtection="1">
      <alignment horizontal="center" vertical="center"/>
    </xf>
    <xf numFmtId="0" fontId="15" fillId="11" borderId="23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25" xfId="0" applyNumberFormat="1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vertical="center"/>
      <protection locked="0"/>
    </xf>
    <xf numFmtId="2" fontId="19" fillId="2" borderId="29" xfId="0" applyNumberFormat="1" applyFont="1" applyFill="1" applyBorder="1" applyAlignment="1" applyProtection="1">
      <alignment horizontal="center" vertical="center"/>
      <protection locked="0"/>
    </xf>
    <xf numFmtId="1" fontId="8" fillId="12" borderId="32" xfId="0" applyNumberFormat="1" applyFont="1" applyFill="1" applyBorder="1" applyAlignment="1" applyProtection="1">
      <alignment horizontal="center" vertical="center"/>
    </xf>
    <xf numFmtId="1" fontId="21" fillId="2" borderId="24" xfId="0" applyNumberFormat="1" applyFont="1" applyFill="1" applyBorder="1" applyAlignment="1" applyProtection="1">
      <alignment horizontal="center" vertical="center"/>
    </xf>
    <xf numFmtId="2" fontId="12" fillId="2" borderId="33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vertical="center"/>
      <protection locked="0"/>
    </xf>
    <xf numFmtId="2" fontId="19" fillId="2" borderId="39" xfId="0" applyNumberFormat="1" applyFont="1" applyFill="1" applyBorder="1" applyAlignment="1" applyProtection="1">
      <alignment horizontal="center" vertical="center"/>
      <protection locked="0"/>
    </xf>
    <xf numFmtId="1" fontId="4" fillId="2" borderId="40" xfId="0" applyNumberFormat="1" applyFont="1" applyFill="1" applyBorder="1" applyAlignment="1" applyProtection="1">
      <alignment horizontal="center" vertical="center"/>
      <protection locked="0"/>
    </xf>
    <xf numFmtId="1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3" fillId="2" borderId="25" xfId="0" applyNumberFormat="1" applyFont="1" applyFill="1" applyBorder="1" applyAlignment="1" applyProtection="1">
      <alignment horizontal="center" vertical="center"/>
      <protection locked="0"/>
    </xf>
    <xf numFmtId="0" fontId="23" fillId="2" borderId="12" xfId="0" applyNumberFormat="1" applyFont="1" applyFill="1" applyBorder="1" applyAlignment="1" applyProtection="1">
      <alignment horizontal="center" vertical="center"/>
      <protection locked="0"/>
    </xf>
    <xf numFmtId="0" fontId="23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1" fontId="24" fillId="13" borderId="30" xfId="0" applyNumberFormat="1" applyFont="1" applyFill="1" applyBorder="1" applyAlignment="1" applyProtection="1">
      <alignment horizontal="center" vertical="center"/>
      <protection locked="0"/>
    </xf>
    <xf numFmtId="1" fontId="24" fillId="13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18" fillId="10" borderId="0" xfId="0" applyFont="1" applyFill="1" applyAlignment="1">
      <alignment horizontal="center"/>
    </xf>
    <xf numFmtId="0" fontId="7" fillId="2" borderId="12" xfId="0" quotePrefix="1" applyFont="1" applyFill="1" applyBorder="1" applyAlignment="1" applyProtection="1">
      <alignment horizontal="center" vertical="center"/>
    </xf>
    <xf numFmtId="1" fontId="24" fillId="13" borderId="17" xfId="0" applyNumberFormat="1" applyFont="1" applyFill="1" applyBorder="1" applyAlignment="1" applyProtection="1">
      <alignment horizontal="center" vertical="center"/>
      <protection locked="0"/>
    </xf>
    <xf numFmtId="1" fontId="24" fillId="13" borderId="18" xfId="0" applyNumberFormat="1" applyFont="1" applyFill="1" applyBorder="1" applyAlignment="1" applyProtection="1">
      <alignment horizontal="center" vertical="center"/>
      <protection locked="0"/>
    </xf>
    <xf numFmtId="0" fontId="15" fillId="11" borderId="9" xfId="0" applyFont="1" applyFill="1" applyBorder="1" applyAlignment="1" applyProtection="1">
      <alignment horizontal="center" vertical="center"/>
    </xf>
    <xf numFmtId="0" fontId="25" fillId="8" borderId="0" xfId="0" applyFont="1" applyFill="1" applyAlignment="1">
      <alignment horizontal="center"/>
    </xf>
    <xf numFmtId="0" fontId="26" fillId="2" borderId="24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34" xfId="0" applyFont="1" applyFill="1" applyBorder="1" applyAlignment="1" applyProtection="1">
      <alignment horizontal="center" vertical="center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164" fontId="2" fillId="2" borderId="26" xfId="0" applyNumberFormat="1" applyFont="1" applyFill="1" applyBorder="1" applyAlignment="1" applyProtection="1">
      <alignment horizontal="left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36" xfId="0" applyNumberFormat="1" applyFont="1" applyFill="1" applyBorder="1" applyAlignment="1" applyProtection="1">
      <alignment horizontal="left" vertical="center"/>
      <protection locked="0"/>
    </xf>
    <xf numFmtId="1" fontId="2" fillId="2" borderId="35" xfId="0" applyNumberFormat="1" applyFont="1" applyFill="1" applyBorder="1" applyAlignment="1" applyProtection="1">
      <alignment horizontal="center" vertical="center"/>
      <protection locked="0"/>
    </xf>
    <xf numFmtId="164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15" fillId="11" borderId="9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167" fontId="29" fillId="2" borderId="6" xfId="0" applyNumberFormat="1" applyFont="1" applyFill="1" applyBorder="1" applyAlignment="1">
      <alignment horizontal="center" vertical="center"/>
    </xf>
    <xf numFmtId="167" fontId="29" fillId="2" borderId="7" xfId="0" applyNumberFormat="1" applyFont="1" applyFill="1" applyBorder="1" applyAlignment="1">
      <alignment horizontal="center" vertical="center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6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167" fontId="28" fillId="2" borderId="6" xfId="0" applyNumberFormat="1" applyFont="1" applyFill="1" applyBorder="1" applyAlignment="1">
      <alignment horizontal="center" vertical="center"/>
    </xf>
    <xf numFmtId="167" fontId="28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FF"/>
    <pageSetUpPr fitToPage="1"/>
  </sheetPr>
  <dimension ref="A1:DC211"/>
  <sheetViews>
    <sheetView zoomScaleNormal="100" workbookViewId="0">
      <pane ySplit="5" topLeftCell="A6" activePane="bottomLeft" state="frozen"/>
      <selection pane="bottomLeft" activeCell="I12" sqref="I12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7" width="11.42578125" style="1" hidden="1" customWidth="1"/>
    <col min="28" max="107" width="11.42578125" style="40"/>
    <col min="108" max="16384" width="11.42578125" style="1"/>
  </cols>
  <sheetData>
    <row r="1" spans="1:107" ht="5.0999999999999996" customHeight="1" thickBot="1" x14ac:dyDescent="0.25"/>
    <row r="2" spans="1:107" s="10" customFormat="1" ht="30" customHeight="1" x14ac:dyDescent="0.2">
      <c r="B2" s="11"/>
      <c r="C2" s="45"/>
      <c r="D2" s="153" t="s">
        <v>138</v>
      </c>
      <c r="E2" s="154"/>
      <c r="F2" s="154"/>
      <c r="G2" s="154"/>
      <c r="H2" s="154"/>
      <c r="I2" s="154"/>
      <c r="J2" s="154"/>
      <c r="K2" s="154"/>
      <c r="L2" s="46"/>
      <c r="M2" s="47"/>
      <c r="N2" s="160" t="s">
        <v>135</v>
      </c>
      <c r="O2" s="160"/>
      <c r="P2" s="160"/>
      <c r="Q2" s="160"/>
      <c r="R2" s="160"/>
      <c r="S2" s="160"/>
      <c r="T2" s="47"/>
      <c r="U2" s="47"/>
      <c r="V2" s="154" t="s">
        <v>14</v>
      </c>
      <c r="W2" s="155"/>
      <c r="X2" s="11"/>
      <c r="Y2" s="11"/>
      <c r="Z2" s="11"/>
      <c r="AA2" s="1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1:107" s="10" customFormat="1" ht="30" customHeight="1" thickBot="1" x14ac:dyDescent="0.25">
      <c r="B3" s="11"/>
      <c r="C3" s="45"/>
      <c r="D3" s="156" t="s">
        <v>133</v>
      </c>
      <c r="E3" s="157"/>
      <c r="F3" s="157"/>
      <c r="G3" s="157"/>
      <c r="H3" s="157"/>
      <c r="I3" s="157"/>
      <c r="J3" s="157"/>
      <c r="K3" s="157"/>
      <c r="L3" s="48"/>
      <c r="M3" s="48"/>
      <c r="N3" s="161"/>
      <c r="O3" s="161"/>
      <c r="P3" s="161"/>
      <c r="Q3" s="161"/>
      <c r="R3" s="161"/>
      <c r="S3" s="161"/>
      <c r="T3" s="48"/>
      <c r="U3" s="48"/>
      <c r="V3" s="158">
        <v>43465</v>
      </c>
      <c r="W3" s="159"/>
      <c r="X3" s="11"/>
      <c r="Y3" s="11"/>
      <c r="Z3" s="11"/>
      <c r="AA3" s="1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</row>
    <row r="4" spans="1:107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7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s="18" customFormat="1" ht="18" customHeight="1" thickBot="1" x14ac:dyDescent="0.25">
      <c r="A5" s="16"/>
      <c r="B5" s="49" t="s">
        <v>8</v>
      </c>
      <c r="C5" s="50" t="s">
        <v>9</v>
      </c>
      <c r="D5" s="138" t="s">
        <v>6</v>
      </c>
      <c r="E5" s="138" t="s">
        <v>29</v>
      </c>
      <c r="F5" s="152" t="s">
        <v>0</v>
      </c>
      <c r="G5" s="152"/>
      <c r="H5" s="138" t="s">
        <v>11</v>
      </c>
      <c r="I5" s="138" t="s">
        <v>10</v>
      </c>
      <c r="J5" s="51" t="s">
        <v>5</v>
      </c>
      <c r="K5" s="52" t="s">
        <v>1</v>
      </c>
      <c r="L5" s="53">
        <v>1</v>
      </c>
      <c r="M5" s="54">
        <v>2</v>
      </c>
      <c r="N5" s="54">
        <v>3</v>
      </c>
      <c r="O5" s="64" t="s">
        <v>12</v>
      </c>
      <c r="P5" s="53">
        <v>1</v>
      </c>
      <c r="Q5" s="54">
        <v>2</v>
      </c>
      <c r="R5" s="54">
        <v>3</v>
      </c>
      <c r="S5" s="64" t="s">
        <v>13</v>
      </c>
      <c r="T5" s="67" t="s">
        <v>2</v>
      </c>
      <c r="U5" s="68" t="s">
        <v>3</v>
      </c>
      <c r="V5" s="68" t="s">
        <v>7</v>
      </c>
      <c r="W5" s="69" t="s">
        <v>4</v>
      </c>
      <c r="X5" s="55"/>
      <c r="Y5" s="55"/>
      <c r="Z5" s="17"/>
      <c r="AA5" s="17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s="9" customFormat="1" ht="5.0999999999999996" customHeight="1" thickBot="1" x14ac:dyDescent="0.25">
      <c r="A6" s="8"/>
      <c r="B6" s="78"/>
      <c r="C6" s="79"/>
      <c r="D6" s="80"/>
      <c r="E6" s="80"/>
      <c r="F6" s="81"/>
      <c r="G6" s="82"/>
      <c r="H6" s="83"/>
      <c r="I6" s="84"/>
      <c r="J6" s="85"/>
      <c r="K6" s="86"/>
      <c r="L6" s="87"/>
      <c r="M6" s="87"/>
      <c r="N6" s="87"/>
      <c r="O6" s="88"/>
      <c r="P6" s="87"/>
      <c r="Q6" s="87"/>
      <c r="R6" s="87"/>
      <c r="S6" s="88"/>
      <c r="T6" s="88"/>
      <c r="U6" s="89"/>
      <c r="V6" s="89"/>
      <c r="W6" s="89"/>
      <c r="X6" s="7"/>
      <c r="Y6" s="7"/>
      <c r="Z6" s="7"/>
      <c r="AA6" s="7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s="5" customFormat="1" ht="30" customHeight="1" x14ac:dyDescent="0.2">
      <c r="B7" s="140" t="s">
        <v>134</v>
      </c>
      <c r="C7" s="72">
        <v>407932</v>
      </c>
      <c r="D7" s="124">
        <v>1</v>
      </c>
      <c r="E7" s="143" t="s">
        <v>32</v>
      </c>
      <c r="F7" s="144" t="s">
        <v>31</v>
      </c>
      <c r="G7" s="73" t="s">
        <v>31</v>
      </c>
      <c r="H7" s="145">
        <v>2009</v>
      </c>
      <c r="I7" s="121" t="s">
        <v>136</v>
      </c>
      <c r="J7" s="143" t="s">
        <v>31</v>
      </c>
      <c r="K7" s="74">
        <v>60</v>
      </c>
      <c r="L7" s="131">
        <v>60</v>
      </c>
      <c r="M7" s="132">
        <v>62</v>
      </c>
      <c r="N7" s="132">
        <v>64</v>
      </c>
      <c r="O7" s="75">
        <f>IF(Z7&lt;=0,0,Z7)</f>
        <v>126</v>
      </c>
      <c r="P7" s="131">
        <v>78</v>
      </c>
      <c r="Q7" s="132">
        <v>80</v>
      </c>
      <c r="R7" s="132">
        <v>82</v>
      </c>
      <c r="S7" s="75">
        <f>IF(AA7&lt;=0,0,AA7)</f>
        <v>162</v>
      </c>
      <c r="T7" s="76">
        <f>IF(E7="","",IF(OR(O7=0,S7=0),0,O7+S7))</f>
        <v>288</v>
      </c>
      <c r="U7" s="135" t="s">
        <v>132</v>
      </c>
      <c r="V7" s="62" t="str">
        <f>IF(H7=0," ",IF(E7="H",IF(AND(H7&gt;2005,H7&lt;2009),VLOOKUP(K7,Minimas!$A$15:$C$29,3),IF(AND(H7&gt;2008,H7&lt;2011),VLOOKUP(K7,Minimas!$A$15:$C$29,2),"ERREUR")),IF(AND(H7&gt;2005,H7&lt;2009),VLOOKUP(K7,Minimas!$H$15:J$29,3),IF(AND(H7&gt;2008,H7&lt;2011),VLOOKUP(K7,Minimas!$H$15:$J$29,2),"ERREUR"))))</f>
        <v>BENJ</v>
      </c>
      <c r="W7" s="77">
        <f>IF(E7=" "," ",IF(E7="H",10^(0.75194503*LOG(K7/175.508)^2)*T7,IF(E7="F",10^(0.783497476* LOG(K7/153.655)^2)*T7,"")))</f>
        <v>389.1074593960368</v>
      </c>
      <c r="X7" s="56"/>
      <c r="Y7" s="56"/>
      <c r="Z7" s="5">
        <f>IF(L7=0," ",MAXA(L7+M7,M7+N7,L7+N7))</f>
        <v>126</v>
      </c>
      <c r="AA7" s="5">
        <f>IF(P7=0," ",MAXA(P7+Q7,Q7+R7,P7+R7))</f>
        <v>162</v>
      </c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</row>
    <row r="8" spans="1:107" s="5" customFormat="1" ht="30" customHeight="1" x14ac:dyDescent="0.2">
      <c r="B8" s="141"/>
      <c r="C8" s="57"/>
      <c r="D8" s="125"/>
      <c r="E8" s="143"/>
      <c r="F8" s="146" t="s">
        <v>31</v>
      </c>
      <c r="G8" s="58" t="s">
        <v>31</v>
      </c>
      <c r="H8" s="147"/>
      <c r="I8" s="122"/>
      <c r="J8" s="148" t="s">
        <v>31</v>
      </c>
      <c r="K8" s="59"/>
      <c r="L8" s="60"/>
      <c r="M8" s="61"/>
      <c r="N8" s="61"/>
      <c r="O8" s="75" t="str">
        <f t="shared" ref="O8:O165" si="0">IF(Z8&lt;=0,0,Z8)</f>
        <v xml:space="preserve"> </v>
      </c>
      <c r="P8" s="60"/>
      <c r="Q8" s="61"/>
      <c r="R8" s="61"/>
      <c r="S8" s="75" t="str">
        <f t="shared" ref="S8:S9" si="1">IF(AA8&lt;=0,0,AA8)</f>
        <v xml:space="preserve"> </v>
      </c>
      <c r="T8" s="76" t="str">
        <f t="shared" ref="T8:T9" si="2">IF(E8="","",IF(OR(O8=0,S8=0),0,O8+S8))</f>
        <v/>
      </c>
      <c r="U8" s="135" t="s">
        <v>132</v>
      </c>
      <c r="V8" s="62" t="str">
        <f>IF(H8=0," ",IF(E8="H",IF(AND(H8&gt;2005,H8&lt;2009),VLOOKUP(K8,Minimas!$A$15:$C$29,3),IF(AND(H8&gt;2008,H8&lt;2011),VLOOKUP(K8,Minimas!$A$15:$C$29,2),"ERREUR")),IF(AND(H8&gt;2005,H8&lt;2009),VLOOKUP(K8,Minimas!$H$15:J$29,3),IF(AND(H8&gt;2008,H8&lt;2011),VLOOKUP(K8,Minimas!$H$15:$J$29,2),"ERREUR"))))</f>
        <v xml:space="preserve"> </v>
      </c>
      <c r="W8" s="63" t="str">
        <f t="shared" ref="W8:W9" si="3">IF(E8=" "," ",IF(E8="H",10^(0.75194503*LOG(K8/175.508)^2)*T8,IF(E8="F",10^(0.783497476* LOG(K8/153.655)^2)*T8,"")))</f>
        <v/>
      </c>
      <c r="X8" s="56"/>
      <c r="Y8" s="56"/>
      <c r="Z8" s="5" t="str">
        <f t="shared" ref="Z8:Z9" si="4">IF(L8=0," ",MAXA(L8+M8,M8+N8,L8+N8))</f>
        <v xml:space="preserve"> </v>
      </c>
      <c r="AA8" s="5" t="str">
        <f t="shared" ref="AA8:AA9" si="5">IF(P8=0," ",MAXA(P8+Q8,Q8+R8,P8+R8))</f>
        <v xml:space="preserve"> </v>
      </c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</row>
    <row r="9" spans="1:107" s="5" customFormat="1" ht="30" customHeight="1" x14ac:dyDescent="0.2">
      <c r="B9" s="141" t="s">
        <v>134</v>
      </c>
      <c r="C9" s="57"/>
      <c r="D9" s="125"/>
      <c r="E9" s="143" t="s">
        <v>32</v>
      </c>
      <c r="F9" s="146" t="s">
        <v>31</v>
      </c>
      <c r="G9" s="58" t="s">
        <v>31</v>
      </c>
      <c r="H9" s="147">
        <v>2006</v>
      </c>
      <c r="I9" s="122" t="s">
        <v>136</v>
      </c>
      <c r="J9" s="148"/>
      <c r="K9" s="59">
        <v>109.5</v>
      </c>
      <c r="L9" s="136">
        <v>80</v>
      </c>
      <c r="M9" s="61">
        <v>-81</v>
      </c>
      <c r="N9" s="137">
        <v>81</v>
      </c>
      <c r="O9" s="75">
        <f t="shared" si="0"/>
        <v>161</v>
      </c>
      <c r="P9" s="60">
        <v>-100</v>
      </c>
      <c r="Q9" s="137">
        <v>100</v>
      </c>
      <c r="R9" s="137">
        <v>101</v>
      </c>
      <c r="S9" s="75">
        <f t="shared" si="1"/>
        <v>201</v>
      </c>
      <c r="T9" s="76">
        <f t="shared" si="2"/>
        <v>362</v>
      </c>
      <c r="U9" s="135" t="s">
        <v>132</v>
      </c>
      <c r="V9" s="62" t="str">
        <f>IF(H9=0," ",IF(E9="H",IF(AND(H9&gt;2005,H9&lt;2009),VLOOKUP(K9,Minimas!$A$15:$C$29,3),IF(AND(H9&gt;2008,H9&lt;2011),VLOOKUP(K9,Minimas!$A$15:$C$29,2),"ERREUR")),IF(AND(H9&gt;2005,H9&lt;2009),VLOOKUP(K9,Minimas!$H$15:J$29,3),IF(AND(H9&gt;2008,H9&lt;2011),VLOOKUP(K9,Minimas!$H$15:$J$29,2),"ERREUR"))))</f>
        <v>U13 F&gt;71</v>
      </c>
      <c r="W9" s="63">
        <f t="shared" si="3"/>
        <v>376.41742575899781</v>
      </c>
      <c r="X9" s="56"/>
      <c r="Y9" s="56"/>
      <c r="Z9" s="5">
        <f t="shared" si="4"/>
        <v>161</v>
      </c>
      <c r="AA9" s="5">
        <f t="shared" si="5"/>
        <v>201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</row>
    <row r="10" spans="1:107" s="5" customFormat="1" ht="30" customHeight="1" x14ac:dyDescent="0.2">
      <c r="B10" s="141"/>
      <c r="C10" s="57"/>
      <c r="D10" s="125"/>
      <c r="E10" s="143"/>
      <c r="F10" s="146" t="s">
        <v>31</v>
      </c>
      <c r="G10" s="58" t="s">
        <v>31</v>
      </c>
      <c r="H10" s="147"/>
      <c r="I10" s="122"/>
      <c r="J10" s="148"/>
      <c r="K10" s="59"/>
      <c r="L10" s="60"/>
      <c r="M10" s="61"/>
      <c r="N10" s="61"/>
      <c r="O10" s="75" t="str">
        <f t="shared" si="0"/>
        <v xml:space="preserve"> </v>
      </c>
      <c r="P10" s="60"/>
      <c r="Q10" s="61"/>
      <c r="R10" s="61"/>
      <c r="S10" s="75" t="str">
        <f t="shared" ref="S10:S73" si="6">IF(AA10&lt;=0,0,AA10)</f>
        <v xml:space="preserve"> </v>
      </c>
      <c r="T10" s="76" t="str">
        <f t="shared" ref="T10:T73" si="7">IF(E10="","",IF(OR(O10=0,S10=0),0,O10+S10))</f>
        <v/>
      </c>
      <c r="U10" s="135" t="s">
        <v>132</v>
      </c>
      <c r="V10" s="62" t="str">
        <f>IF(H10=0," ",IF(E10="H",IF(AND(H10&gt;2005,H10&lt;2009),VLOOKUP(K10,Minimas!$A$15:$C$29,3),IF(AND(H10&gt;2008,H10&lt;2011),VLOOKUP(K10,Minimas!$A$15:$C$29,2),"ERREUR")),IF(AND(H10&gt;2005,H10&lt;2009),VLOOKUP(K10,Minimas!$H$15:J$29,3),IF(AND(H10&gt;2008,H10&lt;2011),VLOOKUP(K10,Minimas!$H$15:$J$29,2),"ERREUR"))))</f>
        <v xml:space="preserve"> </v>
      </c>
      <c r="W10" s="63" t="str">
        <f t="shared" ref="W10:W73" si="8">IF(E10=" "," ",IF(E10="H",10^(0.75194503*LOG(K10/175.508)^2)*T10,IF(E10="F",10^(0.783497476* LOG(K10/153.655)^2)*T10,"")))</f>
        <v/>
      </c>
      <c r="X10" s="56"/>
      <c r="Y10" s="56"/>
      <c r="Z10" s="5" t="str">
        <f t="shared" ref="Z10:Z73" si="9">IF(L10=0," ",MAXA(L10+M10,M10+N10,L10+N10))</f>
        <v xml:space="preserve"> </v>
      </c>
      <c r="AA10" s="5" t="str">
        <f t="shared" ref="AA10:AA73" si="10">IF(P10=0," ",MAXA(P10+Q10,Q10+R10,P10+R10))</f>
        <v xml:space="preserve"> </v>
      </c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</row>
    <row r="11" spans="1:107" s="5" customFormat="1" ht="30" customHeight="1" x14ac:dyDescent="0.2">
      <c r="B11" s="141"/>
      <c r="C11" s="57"/>
      <c r="D11" s="125"/>
      <c r="E11" s="143"/>
      <c r="F11" s="146" t="s">
        <v>31</v>
      </c>
      <c r="G11" s="58" t="s">
        <v>31</v>
      </c>
      <c r="H11" s="147"/>
      <c r="I11" s="122"/>
      <c r="J11" s="148"/>
      <c r="K11" s="59"/>
      <c r="L11" s="60"/>
      <c r="M11" s="61"/>
      <c r="N11" s="61"/>
      <c r="O11" s="75" t="str">
        <f t="shared" si="0"/>
        <v xml:space="preserve"> </v>
      </c>
      <c r="P11" s="60"/>
      <c r="Q11" s="61"/>
      <c r="R11" s="61"/>
      <c r="S11" s="75" t="str">
        <f t="shared" si="6"/>
        <v xml:space="preserve"> </v>
      </c>
      <c r="T11" s="76" t="str">
        <f t="shared" si="7"/>
        <v/>
      </c>
      <c r="U11" s="135" t="s">
        <v>132</v>
      </c>
      <c r="V11" s="62" t="str">
        <f>IF(H11=0," ",IF(E11="H",IF(AND(H11&gt;2005,H11&lt;2009),VLOOKUP(K11,Minimas!$A$15:$C$29,3),IF(AND(H11&gt;2008,H11&lt;2011),VLOOKUP(K11,Minimas!$A$15:$C$29,2),"ERREUR")),IF(AND(H11&gt;2005,H11&lt;2009),VLOOKUP(K11,Minimas!$H$15:J$29,3),IF(AND(H11&gt;2008,H11&lt;2011),VLOOKUP(K11,Minimas!$H$15:$J$29,2),"ERREUR"))))</f>
        <v xml:space="preserve"> </v>
      </c>
      <c r="W11" s="63" t="str">
        <f t="shared" si="8"/>
        <v/>
      </c>
      <c r="X11" s="56"/>
      <c r="Y11" s="56"/>
      <c r="Z11" s="5" t="str">
        <f t="shared" si="9"/>
        <v xml:space="preserve"> </v>
      </c>
      <c r="AA11" s="5" t="str">
        <f t="shared" si="10"/>
        <v xml:space="preserve"> </v>
      </c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</row>
    <row r="12" spans="1:107" s="5" customFormat="1" ht="30" customHeight="1" x14ac:dyDescent="0.2">
      <c r="B12" s="141"/>
      <c r="C12" s="57"/>
      <c r="D12" s="125"/>
      <c r="E12" s="143"/>
      <c r="F12" s="146" t="s">
        <v>31</v>
      </c>
      <c r="G12" s="58" t="s">
        <v>31</v>
      </c>
      <c r="H12" s="147"/>
      <c r="I12" s="122"/>
      <c r="J12" s="148"/>
      <c r="K12" s="59"/>
      <c r="L12" s="60"/>
      <c r="M12" s="61"/>
      <c r="N12" s="61"/>
      <c r="O12" s="75" t="str">
        <f t="shared" si="0"/>
        <v xml:space="preserve"> </v>
      </c>
      <c r="P12" s="60"/>
      <c r="Q12" s="61"/>
      <c r="R12" s="61"/>
      <c r="S12" s="75" t="str">
        <f t="shared" si="6"/>
        <v xml:space="preserve"> </v>
      </c>
      <c r="T12" s="76" t="str">
        <f t="shared" si="7"/>
        <v/>
      </c>
      <c r="U12" s="135" t="s">
        <v>132</v>
      </c>
      <c r="V12" s="62" t="str">
        <f>IF(H12=0," ",IF(E12="H",IF(AND(H12&gt;2005,H12&lt;2009),VLOOKUP(K12,Minimas!$A$15:$C$29,3),IF(AND(H12&gt;2008,H12&lt;2011),VLOOKUP(K12,Minimas!$A$15:$C$29,2),"ERREUR")),IF(AND(H12&gt;2005,H12&lt;2009),VLOOKUP(K12,Minimas!$H$15:J$29,3),IF(AND(H12&gt;2008,H12&lt;2011),VLOOKUP(K12,Minimas!$H$15:$J$29,2),"ERREUR"))))</f>
        <v xml:space="preserve"> </v>
      </c>
      <c r="W12" s="63" t="str">
        <f t="shared" si="8"/>
        <v/>
      </c>
      <c r="X12" s="56"/>
      <c r="Y12" s="56"/>
      <c r="Z12" s="5" t="str">
        <f t="shared" si="9"/>
        <v xml:space="preserve"> </v>
      </c>
      <c r="AA12" s="5" t="str">
        <f t="shared" si="10"/>
        <v xml:space="preserve"> 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spans="1:107" s="5" customFormat="1" ht="30" customHeight="1" x14ac:dyDescent="0.2">
      <c r="B13" s="141"/>
      <c r="C13" s="57"/>
      <c r="D13" s="125"/>
      <c r="E13" s="143"/>
      <c r="F13" s="146" t="s">
        <v>31</v>
      </c>
      <c r="G13" s="58" t="s">
        <v>31</v>
      </c>
      <c r="H13" s="147"/>
      <c r="I13" s="122" t="s">
        <v>31</v>
      </c>
      <c r="J13" s="148" t="s">
        <v>31</v>
      </c>
      <c r="K13" s="59"/>
      <c r="L13" s="60"/>
      <c r="M13" s="61"/>
      <c r="N13" s="61"/>
      <c r="O13" s="75" t="str">
        <f t="shared" si="0"/>
        <v xml:space="preserve"> </v>
      </c>
      <c r="P13" s="60"/>
      <c r="Q13" s="61"/>
      <c r="R13" s="61"/>
      <c r="S13" s="75" t="str">
        <f t="shared" si="6"/>
        <v xml:space="preserve"> </v>
      </c>
      <c r="T13" s="76" t="str">
        <f t="shared" si="7"/>
        <v/>
      </c>
      <c r="U13" s="135" t="s">
        <v>132</v>
      </c>
      <c r="V13" s="62" t="str">
        <f>IF(H13=0," ",IF(E13="H",IF(AND(H13&gt;2005,H13&lt;2009),VLOOKUP(K13,Minimas!$A$15:$C$29,3),IF(AND(H13&gt;2008,H13&lt;2011),VLOOKUP(K13,Minimas!$A$15:$C$29,2),"ERREUR")),IF(AND(H13&gt;2005,H13&lt;2009),VLOOKUP(K13,Minimas!$H$15:J$29,3),IF(AND(H13&gt;2008,H13&lt;2011),VLOOKUP(K13,Minimas!$H$15:$J$29,2),"ERREUR"))))</f>
        <v xml:space="preserve"> </v>
      </c>
      <c r="W13" s="63" t="str">
        <f t="shared" si="8"/>
        <v/>
      </c>
      <c r="X13" s="56"/>
      <c r="Y13" s="56"/>
      <c r="Z13" s="5" t="str">
        <f t="shared" si="9"/>
        <v xml:space="preserve"> </v>
      </c>
      <c r="AA13" s="5" t="str">
        <f t="shared" si="10"/>
        <v xml:space="preserve"> 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</row>
    <row r="14" spans="1:107" s="5" customFormat="1" ht="30" customHeight="1" x14ac:dyDescent="0.2">
      <c r="B14" s="141"/>
      <c r="C14" s="57"/>
      <c r="D14" s="125"/>
      <c r="E14" s="143"/>
      <c r="F14" s="146" t="s">
        <v>31</v>
      </c>
      <c r="G14" s="58" t="s">
        <v>31</v>
      </c>
      <c r="H14" s="147"/>
      <c r="I14" s="122" t="s">
        <v>31</v>
      </c>
      <c r="J14" s="148" t="s">
        <v>31</v>
      </c>
      <c r="K14" s="59"/>
      <c r="L14" s="60"/>
      <c r="M14" s="61"/>
      <c r="N14" s="61"/>
      <c r="O14" s="75" t="str">
        <f t="shared" si="0"/>
        <v xml:space="preserve"> </v>
      </c>
      <c r="P14" s="60"/>
      <c r="Q14" s="61"/>
      <c r="R14" s="61"/>
      <c r="S14" s="75" t="str">
        <f t="shared" si="6"/>
        <v xml:space="preserve"> </v>
      </c>
      <c r="T14" s="76" t="str">
        <f t="shared" si="7"/>
        <v/>
      </c>
      <c r="U14" s="135" t="s">
        <v>132</v>
      </c>
      <c r="V14" s="62" t="str">
        <f>IF(H14=0," ",IF(E14="H",IF(AND(H14&gt;2005,H14&lt;2009),VLOOKUP(K14,Minimas!$A$15:$C$29,3),IF(AND(H14&gt;2008,H14&lt;2011),VLOOKUP(K14,Minimas!$A$15:$C$29,2),"ERREUR")),IF(AND(H14&gt;2005,H14&lt;2009),VLOOKUP(K14,Minimas!$H$15:J$29,3),IF(AND(H14&gt;2008,H14&lt;2011),VLOOKUP(K14,Minimas!$H$15:$J$29,2),"ERREUR"))))</f>
        <v xml:space="preserve"> </v>
      </c>
      <c r="W14" s="63" t="str">
        <f t="shared" si="8"/>
        <v/>
      </c>
      <c r="X14" s="56"/>
      <c r="Y14" s="56"/>
      <c r="Z14" s="5" t="str">
        <f t="shared" si="9"/>
        <v xml:space="preserve"> </v>
      </c>
      <c r="AA14" s="5" t="str">
        <f t="shared" si="10"/>
        <v xml:space="preserve"> 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</row>
    <row r="15" spans="1:107" s="5" customFormat="1" ht="30" customHeight="1" x14ac:dyDescent="0.2">
      <c r="B15" s="141"/>
      <c r="C15" s="57"/>
      <c r="D15" s="125"/>
      <c r="E15" s="143"/>
      <c r="F15" s="146" t="s">
        <v>31</v>
      </c>
      <c r="G15" s="58" t="s">
        <v>31</v>
      </c>
      <c r="H15" s="147"/>
      <c r="I15" s="122" t="s">
        <v>31</v>
      </c>
      <c r="J15" s="148" t="s">
        <v>31</v>
      </c>
      <c r="K15" s="59"/>
      <c r="L15" s="60"/>
      <c r="M15" s="61"/>
      <c r="N15" s="61"/>
      <c r="O15" s="75" t="str">
        <f t="shared" si="0"/>
        <v xml:space="preserve"> </v>
      </c>
      <c r="P15" s="60"/>
      <c r="Q15" s="61"/>
      <c r="R15" s="61"/>
      <c r="S15" s="75" t="str">
        <f t="shared" si="6"/>
        <v xml:space="preserve"> </v>
      </c>
      <c r="T15" s="76" t="str">
        <f t="shared" si="7"/>
        <v/>
      </c>
      <c r="U15" s="135" t="s">
        <v>132</v>
      </c>
      <c r="V15" s="62" t="str">
        <f>IF(H15=0," ",IF(E15="H",IF(AND(H15&gt;2005,H15&lt;2009),VLOOKUP(K15,Minimas!$A$15:$C$29,3),IF(AND(H15&gt;2008,H15&lt;2011),VLOOKUP(K15,Minimas!$A$15:$C$29,2),"ERREUR")),IF(AND(H15&gt;2005,H15&lt;2009),VLOOKUP(K15,Minimas!$H$15:J$29,3),IF(AND(H15&gt;2008,H15&lt;2011),VLOOKUP(K15,Minimas!$H$15:$J$29,2),"ERREUR"))))</f>
        <v xml:space="preserve"> </v>
      </c>
      <c r="W15" s="63" t="str">
        <f t="shared" si="8"/>
        <v/>
      </c>
      <c r="X15" s="56"/>
      <c r="Y15" s="56"/>
      <c r="Z15" s="5" t="str">
        <f t="shared" si="9"/>
        <v xml:space="preserve"> </v>
      </c>
      <c r="AA15" s="5" t="str">
        <f t="shared" si="10"/>
        <v xml:space="preserve"> 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</row>
    <row r="16" spans="1:107" s="5" customFormat="1" ht="30" customHeight="1" x14ac:dyDescent="0.2">
      <c r="B16" s="141"/>
      <c r="C16" s="57"/>
      <c r="D16" s="125"/>
      <c r="E16" s="143"/>
      <c r="F16" s="146" t="s">
        <v>31</v>
      </c>
      <c r="G16" s="58" t="s">
        <v>31</v>
      </c>
      <c r="H16" s="147"/>
      <c r="I16" s="122" t="s">
        <v>31</v>
      </c>
      <c r="J16" s="148" t="s">
        <v>31</v>
      </c>
      <c r="K16" s="59"/>
      <c r="L16" s="60"/>
      <c r="M16" s="61"/>
      <c r="N16" s="61"/>
      <c r="O16" s="75" t="str">
        <f t="shared" si="0"/>
        <v xml:space="preserve"> </v>
      </c>
      <c r="P16" s="60"/>
      <c r="Q16" s="61"/>
      <c r="R16" s="61"/>
      <c r="S16" s="75" t="str">
        <f t="shared" si="6"/>
        <v xml:space="preserve"> </v>
      </c>
      <c r="T16" s="76" t="str">
        <f t="shared" si="7"/>
        <v/>
      </c>
      <c r="U16" s="135" t="s">
        <v>132</v>
      </c>
      <c r="V16" s="62" t="str">
        <f>IF(H16=0," ",IF(E16="H",IF(AND(H16&gt;2005,H16&lt;2009),VLOOKUP(K16,Minimas!$A$15:$C$29,3),IF(AND(H16&gt;2008,H16&lt;2011),VLOOKUP(K16,Minimas!$A$15:$C$29,2),"ERREUR")),IF(AND(H16&gt;2005,H16&lt;2009),VLOOKUP(K16,Minimas!$H$15:J$29,3),IF(AND(H16&gt;2008,H16&lt;2011),VLOOKUP(K16,Minimas!$H$15:$J$29,2),"ERREUR"))))</f>
        <v xml:space="preserve"> </v>
      </c>
      <c r="W16" s="63" t="str">
        <f t="shared" si="8"/>
        <v/>
      </c>
      <c r="X16" s="56"/>
      <c r="Y16" s="56"/>
      <c r="Z16" s="5" t="str">
        <f t="shared" si="9"/>
        <v xml:space="preserve"> </v>
      </c>
      <c r="AA16" s="5" t="str">
        <f t="shared" si="10"/>
        <v xml:space="preserve"> 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</row>
    <row r="17" spans="2:107" s="5" customFormat="1" ht="30" customHeight="1" x14ac:dyDescent="0.2">
      <c r="B17" s="141"/>
      <c r="C17" s="57"/>
      <c r="D17" s="125"/>
      <c r="E17" s="143"/>
      <c r="F17" s="146" t="s">
        <v>31</v>
      </c>
      <c r="G17" s="58" t="s">
        <v>31</v>
      </c>
      <c r="H17" s="147"/>
      <c r="I17" s="122" t="s">
        <v>31</v>
      </c>
      <c r="J17" s="148" t="s">
        <v>31</v>
      </c>
      <c r="K17" s="59"/>
      <c r="L17" s="60"/>
      <c r="M17" s="61"/>
      <c r="N17" s="61"/>
      <c r="O17" s="75" t="str">
        <f t="shared" si="0"/>
        <v xml:space="preserve"> </v>
      </c>
      <c r="P17" s="60"/>
      <c r="Q17" s="61"/>
      <c r="R17" s="61"/>
      <c r="S17" s="75" t="str">
        <f t="shared" si="6"/>
        <v xml:space="preserve"> </v>
      </c>
      <c r="T17" s="76" t="str">
        <f t="shared" si="7"/>
        <v/>
      </c>
      <c r="U17" s="135" t="s">
        <v>132</v>
      </c>
      <c r="V17" s="62" t="str">
        <f>IF(H17=0," ",IF(E17="H",IF(AND(H17&gt;2005,H17&lt;2009),VLOOKUP(K17,Minimas!$A$15:$C$29,3),IF(AND(H17&gt;2008,H17&lt;2011),VLOOKUP(K17,Minimas!$A$15:$C$29,2),"ERREUR")),IF(AND(H17&gt;2005,H17&lt;2009),VLOOKUP(K17,Minimas!$H$15:J$29,3),IF(AND(H17&gt;2008,H17&lt;2011),VLOOKUP(K17,Minimas!$H$15:$J$29,2),"ERREUR"))))</f>
        <v xml:space="preserve"> </v>
      </c>
      <c r="W17" s="63" t="str">
        <f t="shared" si="8"/>
        <v/>
      </c>
      <c r="X17" s="56"/>
      <c r="Y17" s="56"/>
      <c r="Z17" s="5" t="str">
        <f t="shared" si="9"/>
        <v xml:space="preserve"> </v>
      </c>
      <c r="AA17" s="5" t="str">
        <f t="shared" si="10"/>
        <v xml:space="preserve"> 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</row>
    <row r="18" spans="2:107" s="5" customFormat="1" ht="30" customHeight="1" x14ac:dyDescent="0.2">
      <c r="B18" s="141"/>
      <c r="C18" s="57"/>
      <c r="D18" s="125"/>
      <c r="E18" s="143"/>
      <c r="F18" s="146" t="s">
        <v>31</v>
      </c>
      <c r="G18" s="58" t="s">
        <v>31</v>
      </c>
      <c r="H18" s="147"/>
      <c r="I18" s="122" t="s">
        <v>31</v>
      </c>
      <c r="J18" s="148" t="s">
        <v>31</v>
      </c>
      <c r="K18" s="59"/>
      <c r="L18" s="60"/>
      <c r="M18" s="61"/>
      <c r="N18" s="61"/>
      <c r="O18" s="75" t="str">
        <f t="shared" si="0"/>
        <v xml:space="preserve"> </v>
      </c>
      <c r="P18" s="60"/>
      <c r="Q18" s="61"/>
      <c r="R18" s="61"/>
      <c r="S18" s="75" t="str">
        <f t="shared" si="6"/>
        <v xml:space="preserve"> </v>
      </c>
      <c r="T18" s="76" t="str">
        <f t="shared" si="7"/>
        <v/>
      </c>
      <c r="U18" s="135" t="s">
        <v>132</v>
      </c>
      <c r="V18" s="62" t="str">
        <f>IF(H18=0," ",IF(E18="H",IF(AND(H18&gt;2005,H18&lt;2009),VLOOKUP(K18,Minimas!$A$15:$C$29,3),IF(AND(H18&gt;2008,H18&lt;2011),VLOOKUP(K18,Minimas!$A$15:$C$29,2),"ERREUR")),IF(AND(H18&gt;2005,H18&lt;2009),VLOOKUP(K18,Minimas!$H$15:J$29,3),IF(AND(H18&gt;2008,H18&lt;2011),VLOOKUP(K18,Minimas!$H$15:$J$29,2),"ERREUR"))))</f>
        <v xml:space="preserve"> </v>
      </c>
      <c r="W18" s="63" t="str">
        <f t="shared" si="8"/>
        <v/>
      </c>
      <c r="X18" s="56"/>
      <c r="Y18" s="56"/>
      <c r="Z18" s="5" t="str">
        <f t="shared" si="9"/>
        <v xml:space="preserve"> </v>
      </c>
      <c r="AA18" s="5" t="str">
        <f t="shared" si="10"/>
        <v xml:space="preserve"> 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</row>
    <row r="19" spans="2:107" s="5" customFormat="1" ht="30" customHeight="1" x14ac:dyDescent="0.2">
      <c r="B19" s="141"/>
      <c r="C19" s="57"/>
      <c r="D19" s="125"/>
      <c r="E19" s="143"/>
      <c r="F19" s="146" t="s">
        <v>31</v>
      </c>
      <c r="G19" s="58" t="s">
        <v>31</v>
      </c>
      <c r="H19" s="147"/>
      <c r="I19" s="122" t="s">
        <v>31</v>
      </c>
      <c r="J19" s="148" t="s">
        <v>31</v>
      </c>
      <c r="K19" s="59"/>
      <c r="L19" s="60"/>
      <c r="M19" s="61"/>
      <c r="N19" s="61"/>
      <c r="O19" s="75" t="str">
        <f t="shared" si="0"/>
        <v xml:space="preserve"> </v>
      </c>
      <c r="P19" s="60"/>
      <c r="Q19" s="61"/>
      <c r="R19" s="61"/>
      <c r="S19" s="75" t="str">
        <f t="shared" si="6"/>
        <v xml:space="preserve"> </v>
      </c>
      <c r="T19" s="76" t="str">
        <f t="shared" si="7"/>
        <v/>
      </c>
      <c r="U19" s="135" t="s">
        <v>132</v>
      </c>
      <c r="V19" s="62" t="str">
        <f>IF(H19=0," ",IF(E19="H",IF(AND(H19&gt;2005,H19&lt;2009),VLOOKUP(K19,Minimas!$A$15:$C$29,3),IF(AND(H19&gt;2008,H19&lt;2011),VLOOKUP(K19,Minimas!$A$15:$C$29,2),"ERREUR")),IF(AND(H19&gt;2005,H19&lt;2009),VLOOKUP(K19,Minimas!$H$15:J$29,3),IF(AND(H19&gt;2008,H19&lt;2011),VLOOKUP(K19,Minimas!$H$15:$J$29,2),"ERREUR"))))</f>
        <v xml:space="preserve"> </v>
      </c>
      <c r="W19" s="63" t="str">
        <f t="shared" si="8"/>
        <v/>
      </c>
      <c r="X19" s="56"/>
      <c r="Y19" s="56"/>
      <c r="Z19" s="5" t="str">
        <f t="shared" si="9"/>
        <v xml:space="preserve"> </v>
      </c>
      <c r="AA19" s="5" t="str">
        <f t="shared" si="10"/>
        <v xml:space="preserve"> 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</row>
    <row r="20" spans="2:107" s="5" customFormat="1" ht="30" customHeight="1" x14ac:dyDescent="0.2">
      <c r="B20" s="141"/>
      <c r="C20" s="57"/>
      <c r="D20" s="125"/>
      <c r="E20" s="143"/>
      <c r="F20" s="146" t="s">
        <v>31</v>
      </c>
      <c r="G20" s="58" t="s">
        <v>31</v>
      </c>
      <c r="H20" s="147"/>
      <c r="I20" s="122" t="s">
        <v>31</v>
      </c>
      <c r="J20" s="148" t="s">
        <v>31</v>
      </c>
      <c r="K20" s="59"/>
      <c r="L20" s="60"/>
      <c r="M20" s="61"/>
      <c r="N20" s="61"/>
      <c r="O20" s="75" t="str">
        <f t="shared" si="0"/>
        <v xml:space="preserve"> </v>
      </c>
      <c r="P20" s="60"/>
      <c r="Q20" s="61"/>
      <c r="R20" s="61"/>
      <c r="S20" s="75" t="str">
        <f t="shared" si="6"/>
        <v xml:space="preserve"> </v>
      </c>
      <c r="T20" s="76" t="str">
        <f t="shared" si="7"/>
        <v/>
      </c>
      <c r="U20" s="135" t="s">
        <v>132</v>
      </c>
      <c r="V20" s="62" t="str">
        <f>IF(H20=0," ",IF(E20="H",IF(AND(H20&gt;2005,H20&lt;2009),VLOOKUP(K20,Minimas!$A$15:$C$29,3),IF(AND(H20&gt;2008,H20&lt;2011),VLOOKUP(K20,Minimas!$A$15:$C$29,2),"ERREUR")),IF(AND(H20&gt;2005,H20&lt;2009),VLOOKUP(K20,Minimas!$H$15:J$29,3),IF(AND(H20&gt;2008,H20&lt;2011),VLOOKUP(K20,Minimas!$H$15:$J$29,2),"ERREUR"))))</f>
        <v xml:space="preserve"> </v>
      </c>
      <c r="W20" s="63" t="str">
        <f t="shared" si="8"/>
        <v/>
      </c>
      <c r="X20" s="56"/>
      <c r="Y20" s="56"/>
      <c r="Z20" s="5" t="str">
        <f t="shared" si="9"/>
        <v xml:space="preserve"> </v>
      </c>
      <c r="AA20" s="5" t="str">
        <f t="shared" si="10"/>
        <v xml:space="preserve"> 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</row>
    <row r="21" spans="2:107" s="5" customFormat="1" ht="30" customHeight="1" x14ac:dyDescent="0.2">
      <c r="B21" s="141"/>
      <c r="C21" s="57"/>
      <c r="D21" s="125"/>
      <c r="E21" s="143"/>
      <c r="F21" s="146" t="s">
        <v>31</v>
      </c>
      <c r="G21" s="58" t="s">
        <v>31</v>
      </c>
      <c r="H21" s="147"/>
      <c r="I21" s="122" t="s">
        <v>31</v>
      </c>
      <c r="J21" s="148" t="s">
        <v>31</v>
      </c>
      <c r="K21" s="59"/>
      <c r="L21" s="60"/>
      <c r="M21" s="61"/>
      <c r="N21" s="61"/>
      <c r="O21" s="75" t="str">
        <f t="shared" si="0"/>
        <v xml:space="preserve"> </v>
      </c>
      <c r="P21" s="60"/>
      <c r="Q21" s="61"/>
      <c r="R21" s="61"/>
      <c r="S21" s="75" t="str">
        <f t="shared" si="6"/>
        <v xml:space="preserve"> </v>
      </c>
      <c r="T21" s="76" t="str">
        <f t="shared" si="7"/>
        <v/>
      </c>
      <c r="U21" s="135" t="s">
        <v>132</v>
      </c>
      <c r="V21" s="62" t="str">
        <f>IF(H21=0," ",IF(E21="H",IF(AND(H21&gt;2005,H21&lt;2009),VLOOKUP(K21,Minimas!$A$15:$C$29,3),IF(AND(H21&gt;2008,H21&lt;2011),VLOOKUP(K21,Minimas!$A$15:$C$29,2),"ERREUR")),IF(AND(H21&gt;2005,H21&lt;2009),VLOOKUP(K21,Minimas!$H$15:J$29,3),IF(AND(H21&gt;2008,H21&lt;2011),VLOOKUP(K21,Minimas!$H$15:$J$29,2),"ERREUR"))))</f>
        <v xml:space="preserve"> </v>
      </c>
      <c r="W21" s="63" t="str">
        <f t="shared" si="8"/>
        <v/>
      </c>
      <c r="X21" s="56"/>
      <c r="Y21" s="56"/>
      <c r="Z21" s="5" t="str">
        <f t="shared" si="9"/>
        <v xml:space="preserve"> </v>
      </c>
      <c r="AA21" s="5" t="str">
        <f t="shared" si="10"/>
        <v xml:space="preserve"> 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</row>
    <row r="22" spans="2:107" s="5" customFormat="1" ht="30" customHeight="1" x14ac:dyDescent="0.2">
      <c r="B22" s="141"/>
      <c r="C22" s="57"/>
      <c r="D22" s="125"/>
      <c r="E22" s="143"/>
      <c r="F22" s="146" t="s">
        <v>31</v>
      </c>
      <c r="G22" s="58" t="s">
        <v>31</v>
      </c>
      <c r="H22" s="147"/>
      <c r="I22" s="122" t="s">
        <v>31</v>
      </c>
      <c r="J22" s="148" t="s">
        <v>31</v>
      </c>
      <c r="K22" s="59"/>
      <c r="L22" s="60"/>
      <c r="M22" s="61"/>
      <c r="N22" s="61"/>
      <c r="O22" s="75" t="str">
        <f t="shared" si="0"/>
        <v xml:space="preserve"> </v>
      </c>
      <c r="P22" s="60"/>
      <c r="Q22" s="61"/>
      <c r="R22" s="61"/>
      <c r="S22" s="75" t="str">
        <f t="shared" si="6"/>
        <v xml:space="preserve"> </v>
      </c>
      <c r="T22" s="76" t="str">
        <f t="shared" si="7"/>
        <v/>
      </c>
      <c r="U22" s="135" t="s">
        <v>132</v>
      </c>
      <c r="V22" s="62" t="str">
        <f>IF(H22=0," ",IF(E22="H",IF(AND(H22&gt;2005,H22&lt;2009),VLOOKUP(K22,Minimas!$A$15:$C$29,3),IF(AND(H22&gt;2008,H22&lt;2011),VLOOKUP(K22,Minimas!$A$15:$C$29,2),"ERREUR")),IF(AND(H22&gt;2005,H22&lt;2009),VLOOKUP(K22,Minimas!$H$15:J$29,3),IF(AND(H22&gt;2008,H22&lt;2011),VLOOKUP(K22,Minimas!$H$15:$J$29,2),"ERREUR"))))</f>
        <v xml:space="preserve"> </v>
      </c>
      <c r="W22" s="63" t="str">
        <f t="shared" si="8"/>
        <v/>
      </c>
      <c r="X22" s="56"/>
      <c r="Y22" s="56"/>
      <c r="Z22" s="5" t="str">
        <f t="shared" si="9"/>
        <v xml:space="preserve"> </v>
      </c>
      <c r="AA22" s="5" t="str">
        <f t="shared" si="10"/>
        <v xml:space="preserve"> 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</row>
    <row r="23" spans="2:107" s="5" customFormat="1" ht="30" customHeight="1" x14ac:dyDescent="0.2">
      <c r="B23" s="141"/>
      <c r="C23" s="57"/>
      <c r="D23" s="125"/>
      <c r="E23" s="143"/>
      <c r="F23" s="146" t="s">
        <v>31</v>
      </c>
      <c r="G23" s="58" t="s">
        <v>31</v>
      </c>
      <c r="H23" s="147"/>
      <c r="I23" s="122" t="s">
        <v>31</v>
      </c>
      <c r="J23" s="148" t="s">
        <v>31</v>
      </c>
      <c r="K23" s="59"/>
      <c r="L23" s="60"/>
      <c r="M23" s="61"/>
      <c r="N23" s="61"/>
      <c r="O23" s="75" t="str">
        <f t="shared" si="0"/>
        <v xml:space="preserve"> </v>
      </c>
      <c r="P23" s="60"/>
      <c r="Q23" s="61"/>
      <c r="R23" s="61"/>
      <c r="S23" s="75" t="str">
        <f t="shared" si="6"/>
        <v xml:space="preserve"> </v>
      </c>
      <c r="T23" s="76" t="str">
        <f t="shared" si="7"/>
        <v/>
      </c>
      <c r="U23" s="135" t="s">
        <v>132</v>
      </c>
      <c r="V23" s="62" t="str">
        <f>IF(H23=0," ",IF(E23="H",IF(AND(H23&gt;2005,H23&lt;2009),VLOOKUP(K23,Minimas!$A$15:$C$29,3),IF(AND(H23&gt;2008,H23&lt;2011),VLOOKUP(K23,Minimas!$A$15:$C$29,2),"ERREUR")),IF(AND(H23&gt;2005,H23&lt;2009),VLOOKUP(K23,Minimas!$H$15:J$29,3),IF(AND(H23&gt;2008,H23&lt;2011),VLOOKUP(K23,Minimas!$H$15:$J$29,2),"ERREUR"))))</f>
        <v xml:space="preserve"> </v>
      </c>
      <c r="W23" s="63" t="str">
        <f t="shared" si="8"/>
        <v/>
      </c>
      <c r="X23" s="56"/>
      <c r="Y23" s="56"/>
      <c r="Z23" s="5" t="str">
        <f t="shared" si="9"/>
        <v xml:space="preserve"> </v>
      </c>
      <c r="AA23" s="5" t="str">
        <f t="shared" si="10"/>
        <v xml:space="preserve"> 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</row>
    <row r="24" spans="2:107" s="5" customFormat="1" ht="30" customHeight="1" x14ac:dyDescent="0.2">
      <c r="B24" s="141"/>
      <c r="C24" s="57"/>
      <c r="D24" s="125"/>
      <c r="E24" s="143"/>
      <c r="F24" s="146" t="s">
        <v>31</v>
      </c>
      <c r="G24" s="58" t="s">
        <v>31</v>
      </c>
      <c r="H24" s="147"/>
      <c r="I24" s="122" t="s">
        <v>31</v>
      </c>
      <c r="J24" s="148" t="s">
        <v>31</v>
      </c>
      <c r="K24" s="59"/>
      <c r="L24" s="60"/>
      <c r="M24" s="61"/>
      <c r="N24" s="61"/>
      <c r="O24" s="75" t="str">
        <f t="shared" si="0"/>
        <v xml:space="preserve"> </v>
      </c>
      <c r="P24" s="60"/>
      <c r="Q24" s="61"/>
      <c r="R24" s="61"/>
      <c r="S24" s="75" t="str">
        <f t="shared" si="6"/>
        <v xml:space="preserve"> </v>
      </c>
      <c r="T24" s="76" t="str">
        <f t="shared" si="7"/>
        <v/>
      </c>
      <c r="U24" s="135" t="s">
        <v>132</v>
      </c>
      <c r="V24" s="62" t="str">
        <f>IF(H24=0," ",IF(E24="H",IF(AND(H24&gt;2005,H24&lt;2009),VLOOKUP(K24,Minimas!$A$15:$C$29,3),IF(AND(H24&gt;2008,H24&lt;2011),VLOOKUP(K24,Minimas!$A$15:$C$29,2),"ERREUR")),IF(AND(H24&gt;2005,H24&lt;2009),VLOOKUP(K24,Minimas!$H$15:J$29,3),IF(AND(H24&gt;2008,H24&lt;2011),VLOOKUP(K24,Minimas!$H$15:$J$29,2),"ERREUR"))))</f>
        <v xml:space="preserve"> </v>
      </c>
      <c r="W24" s="63" t="str">
        <f t="shared" si="8"/>
        <v/>
      </c>
      <c r="X24" s="56"/>
      <c r="Y24" s="56"/>
      <c r="Z24" s="5" t="str">
        <f t="shared" si="9"/>
        <v xml:space="preserve"> </v>
      </c>
      <c r="AA24" s="5" t="str">
        <f t="shared" si="10"/>
        <v xml:space="preserve"> 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</row>
    <row r="25" spans="2:107" s="5" customFormat="1" ht="30" customHeight="1" x14ac:dyDescent="0.2">
      <c r="B25" s="141"/>
      <c r="C25" s="57"/>
      <c r="D25" s="125"/>
      <c r="E25" s="143"/>
      <c r="F25" s="146" t="s">
        <v>31</v>
      </c>
      <c r="G25" s="58" t="s">
        <v>31</v>
      </c>
      <c r="H25" s="147"/>
      <c r="I25" s="122"/>
      <c r="J25" s="148"/>
      <c r="K25" s="59"/>
      <c r="L25" s="60"/>
      <c r="M25" s="61"/>
      <c r="N25" s="61"/>
      <c r="O25" s="75" t="str">
        <f t="shared" si="0"/>
        <v xml:space="preserve"> </v>
      </c>
      <c r="P25" s="60"/>
      <c r="Q25" s="61"/>
      <c r="R25" s="61"/>
      <c r="S25" s="75" t="str">
        <f t="shared" si="6"/>
        <v xml:space="preserve"> </v>
      </c>
      <c r="T25" s="76" t="str">
        <f t="shared" si="7"/>
        <v/>
      </c>
      <c r="U25" s="135" t="s">
        <v>132</v>
      </c>
      <c r="V25" s="62" t="str">
        <f>IF(H25=0," ",IF(E25="H",IF(AND(H25&gt;2005,H25&lt;2009),VLOOKUP(K25,Minimas!$A$15:$C$29,3),IF(AND(H25&gt;2008,H25&lt;2011),VLOOKUP(K25,Minimas!$A$15:$C$29,2),"ERREUR")),IF(AND(H25&gt;2005,H25&lt;2009),VLOOKUP(K25,Minimas!$H$15:J$29,3),IF(AND(H25&gt;2008,H25&lt;2011),VLOOKUP(K25,Minimas!$H$15:$J$29,2),"ERREUR"))))</f>
        <v xml:space="preserve"> </v>
      </c>
      <c r="W25" s="63" t="str">
        <f t="shared" si="8"/>
        <v/>
      </c>
      <c r="X25" s="56"/>
      <c r="Y25" s="56"/>
      <c r="Z25" s="5" t="str">
        <f t="shared" si="9"/>
        <v xml:space="preserve"> </v>
      </c>
      <c r="AA25" s="5" t="str">
        <f t="shared" si="10"/>
        <v xml:space="preserve"> 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</row>
    <row r="26" spans="2:107" s="5" customFormat="1" ht="30" customHeight="1" x14ac:dyDescent="0.2">
      <c r="B26" s="141"/>
      <c r="C26" s="57"/>
      <c r="D26" s="125"/>
      <c r="E26" s="143"/>
      <c r="F26" s="146" t="s">
        <v>31</v>
      </c>
      <c r="G26" s="58" t="s">
        <v>31</v>
      </c>
      <c r="H26" s="147"/>
      <c r="I26" s="122"/>
      <c r="J26" s="148"/>
      <c r="K26" s="59"/>
      <c r="L26" s="60"/>
      <c r="M26" s="61"/>
      <c r="N26" s="61"/>
      <c r="O26" s="75" t="str">
        <f t="shared" si="0"/>
        <v xml:space="preserve"> </v>
      </c>
      <c r="P26" s="60"/>
      <c r="Q26" s="61"/>
      <c r="R26" s="61"/>
      <c r="S26" s="75" t="str">
        <f t="shared" si="6"/>
        <v xml:space="preserve"> </v>
      </c>
      <c r="T26" s="76" t="str">
        <f t="shared" si="7"/>
        <v/>
      </c>
      <c r="U26" s="135" t="s">
        <v>132</v>
      </c>
      <c r="V26" s="62" t="str">
        <f>IF(H26=0," ",IF(E26="H",IF(AND(H26&gt;2005,H26&lt;2009),VLOOKUP(K26,Minimas!$A$15:$C$29,3),IF(AND(H26&gt;2008,H26&lt;2011),VLOOKUP(K26,Minimas!$A$15:$C$29,2),"ERREUR")),IF(AND(H26&gt;2005,H26&lt;2009),VLOOKUP(K26,Minimas!$H$15:J$29,3),IF(AND(H26&gt;2008,H26&lt;2011),VLOOKUP(K26,Minimas!$H$15:$J$29,2),"ERREUR"))))</f>
        <v xml:space="preserve"> </v>
      </c>
      <c r="W26" s="63" t="str">
        <f t="shared" si="8"/>
        <v/>
      </c>
      <c r="X26" s="56"/>
      <c r="Y26" s="56"/>
      <c r="Z26" s="5" t="str">
        <f t="shared" si="9"/>
        <v xml:space="preserve"> </v>
      </c>
      <c r="AA26" s="5" t="str">
        <f t="shared" si="10"/>
        <v xml:space="preserve"> 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</row>
    <row r="27" spans="2:107" s="5" customFormat="1" ht="30" customHeight="1" x14ac:dyDescent="0.2">
      <c r="B27" s="141"/>
      <c r="C27" s="57"/>
      <c r="D27" s="125"/>
      <c r="E27" s="143"/>
      <c r="F27" s="146" t="s">
        <v>31</v>
      </c>
      <c r="G27" s="58" t="s">
        <v>31</v>
      </c>
      <c r="H27" s="147"/>
      <c r="I27" s="122" t="s">
        <v>31</v>
      </c>
      <c r="J27" s="148" t="s">
        <v>31</v>
      </c>
      <c r="K27" s="59"/>
      <c r="L27" s="60"/>
      <c r="M27" s="61"/>
      <c r="N27" s="61"/>
      <c r="O27" s="75" t="str">
        <f t="shared" si="0"/>
        <v xml:space="preserve"> </v>
      </c>
      <c r="P27" s="60"/>
      <c r="Q27" s="61"/>
      <c r="R27" s="61"/>
      <c r="S27" s="75" t="str">
        <f t="shared" si="6"/>
        <v xml:space="preserve"> </v>
      </c>
      <c r="T27" s="76" t="str">
        <f t="shared" si="7"/>
        <v/>
      </c>
      <c r="U27" s="135" t="s">
        <v>132</v>
      </c>
      <c r="V27" s="62" t="str">
        <f>IF(H27=0," ",IF(E27="H",IF(AND(H27&gt;2005,H27&lt;2009),VLOOKUP(K27,Minimas!$A$15:$C$29,3),IF(AND(H27&gt;2008,H27&lt;2011),VLOOKUP(K27,Minimas!$A$15:$C$29,2),"ERREUR")),IF(AND(H27&gt;2005,H27&lt;2009),VLOOKUP(K27,Minimas!$H$15:J$29,3),IF(AND(H27&gt;2008,H27&lt;2011),VLOOKUP(K27,Minimas!$H$15:$J$29,2),"ERREUR"))))</f>
        <v xml:space="preserve"> </v>
      </c>
      <c r="W27" s="63" t="str">
        <f t="shared" si="8"/>
        <v/>
      </c>
      <c r="X27" s="56"/>
      <c r="Y27" s="56"/>
      <c r="Z27" s="5" t="str">
        <f t="shared" si="9"/>
        <v xml:space="preserve"> </v>
      </c>
      <c r="AA27" s="5" t="str">
        <f t="shared" si="10"/>
        <v xml:space="preserve"> 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</row>
    <row r="28" spans="2:107" s="5" customFormat="1" ht="30" customHeight="1" x14ac:dyDescent="0.2">
      <c r="B28" s="141"/>
      <c r="C28" s="57"/>
      <c r="D28" s="125"/>
      <c r="E28" s="143"/>
      <c r="F28" s="146" t="s">
        <v>31</v>
      </c>
      <c r="G28" s="58" t="s">
        <v>31</v>
      </c>
      <c r="H28" s="147"/>
      <c r="I28" s="122" t="s">
        <v>31</v>
      </c>
      <c r="J28" s="148" t="s">
        <v>31</v>
      </c>
      <c r="K28" s="59"/>
      <c r="L28" s="60"/>
      <c r="M28" s="61"/>
      <c r="N28" s="61"/>
      <c r="O28" s="75" t="str">
        <f t="shared" si="0"/>
        <v xml:space="preserve"> </v>
      </c>
      <c r="P28" s="60"/>
      <c r="Q28" s="61"/>
      <c r="R28" s="61"/>
      <c r="S28" s="75" t="str">
        <f t="shared" si="6"/>
        <v xml:space="preserve"> </v>
      </c>
      <c r="T28" s="76" t="str">
        <f t="shared" si="7"/>
        <v/>
      </c>
      <c r="U28" s="135" t="s">
        <v>132</v>
      </c>
      <c r="V28" s="62" t="str">
        <f>IF(H28=0," ",IF(E28="H",IF(AND(H28&gt;2005,H28&lt;2009),VLOOKUP(K28,Minimas!$A$15:$C$29,3),IF(AND(H28&gt;2008,H28&lt;2011),VLOOKUP(K28,Minimas!$A$15:$C$29,2),"ERREUR")),IF(AND(H28&gt;2005,H28&lt;2009),VLOOKUP(K28,Minimas!$H$15:J$29,3),IF(AND(H28&gt;2008,H28&lt;2011),VLOOKUP(K28,Minimas!$H$15:$J$29,2),"ERREUR"))))</f>
        <v xml:space="preserve"> </v>
      </c>
      <c r="W28" s="63" t="str">
        <f t="shared" si="8"/>
        <v/>
      </c>
      <c r="X28" s="56"/>
      <c r="Y28" s="56"/>
      <c r="Z28" s="5" t="str">
        <f t="shared" si="9"/>
        <v xml:space="preserve"> </v>
      </c>
      <c r="AA28" s="5" t="str">
        <f t="shared" si="10"/>
        <v xml:space="preserve"> 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</row>
    <row r="29" spans="2:107" s="5" customFormat="1" ht="30" customHeight="1" x14ac:dyDescent="0.2">
      <c r="B29" s="141"/>
      <c r="C29" s="57"/>
      <c r="D29" s="125"/>
      <c r="E29" s="143"/>
      <c r="F29" s="146" t="s">
        <v>31</v>
      </c>
      <c r="G29" s="58" t="s">
        <v>31</v>
      </c>
      <c r="H29" s="147"/>
      <c r="I29" s="122" t="s">
        <v>31</v>
      </c>
      <c r="J29" s="148" t="s">
        <v>31</v>
      </c>
      <c r="K29" s="59"/>
      <c r="L29" s="60"/>
      <c r="M29" s="61"/>
      <c r="N29" s="61"/>
      <c r="O29" s="75" t="str">
        <f t="shared" si="0"/>
        <v xml:space="preserve"> </v>
      </c>
      <c r="P29" s="60"/>
      <c r="Q29" s="61"/>
      <c r="R29" s="61"/>
      <c r="S29" s="75" t="str">
        <f t="shared" si="6"/>
        <v xml:space="preserve"> </v>
      </c>
      <c r="T29" s="76" t="str">
        <f t="shared" si="7"/>
        <v/>
      </c>
      <c r="U29" s="135" t="s">
        <v>132</v>
      </c>
      <c r="V29" s="62" t="str">
        <f>IF(H29=0," ",IF(E29="H",IF(AND(H29&gt;2005,H29&lt;2009),VLOOKUP(K29,Minimas!$A$15:$C$29,3),IF(AND(H29&gt;2008,H29&lt;2011),VLOOKUP(K29,Minimas!$A$15:$C$29,2),"ERREUR")),IF(AND(H29&gt;2005,H29&lt;2009),VLOOKUP(K29,Minimas!$H$15:J$29,3),IF(AND(H29&gt;2008,H29&lt;2011),VLOOKUP(K29,Minimas!$H$15:$J$29,2),"ERREUR"))))</f>
        <v xml:space="preserve"> </v>
      </c>
      <c r="W29" s="63" t="str">
        <f t="shared" si="8"/>
        <v/>
      </c>
      <c r="X29" s="56"/>
      <c r="Y29" s="56"/>
      <c r="Z29" s="5" t="str">
        <f t="shared" si="9"/>
        <v xml:space="preserve"> </v>
      </c>
      <c r="AA29" s="5" t="str">
        <f t="shared" si="10"/>
        <v xml:space="preserve"> 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</row>
    <row r="30" spans="2:107" s="5" customFormat="1" ht="30" customHeight="1" x14ac:dyDescent="0.2">
      <c r="B30" s="141"/>
      <c r="C30" s="57"/>
      <c r="D30" s="125"/>
      <c r="E30" s="143"/>
      <c r="F30" s="146" t="s">
        <v>31</v>
      </c>
      <c r="G30" s="58" t="s">
        <v>31</v>
      </c>
      <c r="H30" s="147"/>
      <c r="I30" s="122" t="s">
        <v>31</v>
      </c>
      <c r="J30" s="148" t="s">
        <v>31</v>
      </c>
      <c r="K30" s="59"/>
      <c r="L30" s="60"/>
      <c r="M30" s="61"/>
      <c r="N30" s="61"/>
      <c r="O30" s="75" t="str">
        <f t="shared" si="0"/>
        <v xml:space="preserve"> </v>
      </c>
      <c r="P30" s="60"/>
      <c r="Q30" s="61"/>
      <c r="R30" s="61"/>
      <c r="S30" s="75" t="str">
        <f t="shared" si="6"/>
        <v xml:space="preserve"> </v>
      </c>
      <c r="T30" s="76" t="str">
        <f t="shared" si="7"/>
        <v/>
      </c>
      <c r="U30" s="135" t="s">
        <v>132</v>
      </c>
      <c r="V30" s="62" t="str">
        <f>IF(H30=0," ",IF(E30="H",IF(AND(H30&gt;2005,H30&lt;2009),VLOOKUP(K30,Minimas!$A$15:$C$29,3),IF(AND(H30&gt;2008,H30&lt;2011),VLOOKUP(K30,Minimas!$A$15:$C$29,2),"ERREUR")),IF(AND(H30&gt;2005,H30&lt;2009),VLOOKUP(K30,Minimas!$H$15:J$29,3),IF(AND(H30&gt;2008,H30&lt;2011),VLOOKUP(K30,Minimas!$H$15:$J$29,2),"ERREUR"))))</f>
        <v xml:space="preserve"> </v>
      </c>
      <c r="W30" s="63" t="str">
        <f t="shared" si="8"/>
        <v/>
      </c>
      <c r="X30" s="56"/>
      <c r="Y30" s="56"/>
      <c r="Z30" s="5" t="str">
        <f t="shared" si="9"/>
        <v xml:space="preserve"> </v>
      </c>
      <c r="AA30" s="5" t="str">
        <f t="shared" si="10"/>
        <v xml:space="preserve"> 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</row>
    <row r="31" spans="2:107" s="5" customFormat="1" ht="30" customHeight="1" x14ac:dyDescent="0.2">
      <c r="B31" s="141"/>
      <c r="C31" s="57"/>
      <c r="D31" s="125"/>
      <c r="E31" s="143"/>
      <c r="F31" s="146" t="s">
        <v>31</v>
      </c>
      <c r="G31" s="58" t="s">
        <v>31</v>
      </c>
      <c r="H31" s="147"/>
      <c r="I31" s="122" t="s">
        <v>31</v>
      </c>
      <c r="J31" s="148" t="s">
        <v>31</v>
      </c>
      <c r="K31" s="59"/>
      <c r="L31" s="60"/>
      <c r="M31" s="61"/>
      <c r="N31" s="61"/>
      <c r="O31" s="75" t="str">
        <f t="shared" si="0"/>
        <v xml:space="preserve"> </v>
      </c>
      <c r="P31" s="60"/>
      <c r="Q31" s="61"/>
      <c r="R31" s="61"/>
      <c r="S31" s="75" t="str">
        <f t="shared" si="6"/>
        <v xml:space="preserve"> </v>
      </c>
      <c r="T31" s="76" t="str">
        <f t="shared" si="7"/>
        <v/>
      </c>
      <c r="U31" s="135" t="s">
        <v>132</v>
      </c>
      <c r="V31" s="62" t="str">
        <f>IF(H31=0," ",IF(E31="H",IF(AND(H31&gt;2005,H31&lt;2009),VLOOKUP(K31,Minimas!$A$15:$C$29,3),IF(AND(H31&gt;2008,H31&lt;2011),VLOOKUP(K31,Minimas!$A$15:$C$29,2),"ERREUR")),IF(AND(H31&gt;2005,H31&lt;2009),VLOOKUP(K31,Minimas!$H$15:J$29,3),IF(AND(H31&gt;2008,H31&lt;2011),VLOOKUP(K31,Minimas!$H$15:$J$29,2),"ERREUR"))))</f>
        <v xml:space="preserve"> </v>
      </c>
      <c r="W31" s="63" t="str">
        <f t="shared" si="8"/>
        <v/>
      </c>
      <c r="X31" s="56"/>
      <c r="Y31" s="56"/>
      <c r="Z31" s="5" t="str">
        <f t="shared" si="9"/>
        <v xml:space="preserve"> </v>
      </c>
      <c r="AA31" s="5" t="str">
        <f t="shared" si="10"/>
        <v xml:space="preserve"> 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</row>
    <row r="32" spans="2:107" s="5" customFormat="1" ht="30" customHeight="1" x14ac:dyDescent="0.2">
      <c r="B32" s="141"/>
      <c r="C32" s="57"/>
      <c r="D32" s="125"/>
      <c r="E32" s="143"/>
      <c r="F32" s="146" t="s">
        <v>31</v>
      </c>
      <c r="G32" s="58" t="s">
        <v>31</v>
      </c>
      <c r="H32" s="147"/>
      <c r="I32" s="122" t="s">
        <v>31</v>
      </c>
      <c r="J32" s="148" t="s">
        <v>31</v>
      </c>
      <c r="K32" s="59"/>
      <c r="L32" s="60"/>
      <c r="M32" s="61"/>
      <c r="N32" s="61"/>
      <c r="O32" s="75" t="str">
        <f t="shared" si="0"/>
        <v xml:space="preserve"> </v>
      </c>
      <c r="P32" s="60"/>
      <c r="Q32" s="61"/>
      <c r="R32" s="61"/>
      <c r="S32" s="75" t="str">
        <f t="shared" si="6"/>
        <v xml:space="preserve"> </v>
      </c>
      <c r="T32" s="76" t="str">
        <f t="shared" si="7"/>
        <v/>
      </c>
      <c r="U32" s="135" t="s">
        <v>132</v>
      </c>
      <c r="V32" s="62" t="str">
        <f>IF(H32=0," ",IF(E32="H",IF(AND(H32&gt;2005,H32&lt;2009),VLOOKUP(K32,Minimas!$A$15:$C$29,3),IF(AND(H32&gt;2008,H32&lt;2011),VLOOKUP(K32,Minimas!$A$15:$C$29,2),"ERREUR")),IF(AND(H32&gt;2005,H32&lt;2009),VLOOKUP(K32,Minimas!$H$15:J$29,3),IF(AND(H32&gt;2008,H32&lt;2011),VLOOKUP(K32,Minimas!$H$15:$J$29,2),"ERREUR"))))</f>
        <v xml:space="preserve"> </v>
      </c>
      <c r="W32" s="63" t="str">
        <f t="shared" si="8"/>
        <v/>
      </c>
      <c r="X32" s="56"/>
      <c r="Y32" s="56"/>
      <c r="Z32" s="5" t="str">
        <f t="shared" si="9"/>
        <v xml:space="preserve"> </v>
      </c>
      <c r="AA32" s="5" t="str">
        <f t="shared" si="10"/>
        <v xml:space="preserve"> 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</row>
    <row r="33" spans="2:107" s="5" customFormat="1" ht="30" customHeight="1" x14ac:dyDescent="0.2">
      <c r="B33" s="141"/>
      <c r="C33" s="57"/>
      <c r="D33" s="125"/>
      <c r="E33" s="143"/>
      <c r="F33" s="146" t="s">
        <v>31</v>
      </c>
      <c r="G33" s="58" t="s">
        <v>31</v>
      </c>
      <c r="H33" s="147"/>
      <c r="I33" s="122" t="s">
        <v>31</v>
      </c>
      <c r="J33" s="148" t="s">
        <v>31</v>
      </c>
      <c r="K33" s="59"/>
      <c r="L33" s="60"/>
      <c r="M33" s="61"/>
      <c r="N33" s="61"/>
      <c r="O33" s="75" t="str">
        <f t="shared" si="0"/>
        <v xml:space="preserve"> </v>
      </c>
      <c r="P33" s="60"/>
      <c r="Q33" s="61"/>
      <c r="R33" s="61"/>
      <c r="S33" s="75" t="str">
        <f t="shared" si="6"/>
        <v xml:space="preserve"> </v>
      </c>
      <c r="T33" s="76" t="str">
        <f t="shared" si="7"/>
        <v/>
      </c>
      <c r="U33" s="135" t="s">
        <v>132</v>
      </c>
      <c r="V33" s="62" t="str">
        <f>IF(H33=0," ",IF(E33="H",IF(AND(H33&gt;2005,H33&lt;2009),VLOOKUP(K33,Minimas!$A$15:$C$29,3),IF(AND(H33&gt;2008,H33&lt;2011),VLOOKUP(K33,Minimas!$A$15:$C$29,2),"ERREUR")),IF(AND(H33&gt;2005,H33&lt;2009),VLOOKUP(K33,Minimas!$H$15:J$29,3),IF(AND(H33&gt;2008,H33&lt;2011),VLOOKUP(K33,Minimas!$H$15:$J$29,2),"ERREUR"))))</f>
        <v xml:space="preserve"> </v>
      </c>
      <c r="W33" s="63" t="str">
        <f t="shared" si="8"/>
        <v/>
      </c>
      <c r="X33" s="56"/>
      <c r="Y33" s="56"/>
      <c r="Z33" s="5" t="str">
        <f t="shared" si="9"/>
        <v xml:space="preserve"> </v>
      </c>
      <c r="AA33" s="5" t="str">
        <f t="shared" si="10"/>
        <v xml:space="preserve"> 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</row>
    <row r="34" spans="2:107" s="5" customFormat="1" ht="30" customHeight="1" x14ac:dyDescent="0.2">
      <c r="B34" s="141"/>
      <c r="C34" s="57"/>
      <c r="D34" s="125"/>
      <c r="E34" s="143"/>
      <c r="F34" s="146" t="s">
        <v>31</v>
      </c>
      <c r="G34" s="58" t="s">
        <v>31</v>
      </c>
      <c r="H34" s="147"/>
      <c r="I34" s="122" t="s">
        <v>31</v>
      </c>
      <c r="J34" s="148" t="s">
        <v>31</v>
      </c>
      <c r="K34" s="59"/>
      <c r="L34" s="60"/>
      <c r="M34" s="61"/>
      <c r="N34" s="61"/>
      <c r="O34" s="75" t="str">
        <f t="shared" si="0"/>
        <v xml:space="preserve"> </v>
      </c>
      <c r="P34" s="60"/>
      <c r="Q34" s="61"/>
      <c r="R34" s="61"/>
      <c r="S34" s="75" t="str">
        <f t="shared" si="6"/>
        <v xml:space="preserve"> </v>
      </c>
      <c r="T34" s="76" t="str">
        <f t="shared" si="7"/>
        <v/>
      </c>
      <c r="U34" s="135" t="s">
        <v>132</v>
      </c>
      <c r="V34" s="62" t="str">
        <f>IF(H34=0," ",IF(E34="H",IF(AND(H34&gt;2005,H34&lt;2009),VLOOKUP(K34,Minimas!$A$15:$C$29,3),IF(AND(H34&gt;2008,H34&lt;2011),VLOOKUP(K34,Minimas!$A$15:$C$29,2),"ERREUR")),IF(AND(H34&gt;2005,H34&lt;2009),VLOOKUP(K34,Minimas!$H$15:J$29,3),IF(AND(H34&gt;2008,H34&lt;2011),VLOOKUP(K34,Minimas!$H$15:$J$29,2),"ERREUR"))))</f>
        <v xml:space="preserve"> </v>
      </c>
      <c r="W34" s="63" t="str">
        <f t="shared" si="8"/>
        <v/>
      </c>
      <c r="X34" s="56"/>
      <c r="Y34" s="56"/>
      <c r="Z34" s="5" t="str">
        <f t="shared" si="9"/>
        <v xml:space="preserve"> </v>
      </c>
      <c r="AA34" s="5" t="str">
        <f t="shared" si="10"/>
        <v xml:space="preserve"> 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</row>
    <row r="35" spans="2:107" s="5" customFormat="1" ht="30" customHeight="1" x14ac:dyDescent="0.2">
      <c r="B35" s="141"/>
      <c r="C35" s="57"/>
      <c r="D35" s="125"/>
      <c r="E35" s="143"/>
      <c r="F35" s="146" t="s">
        <v>31</v>
      </c>
      <c r="G35" s="58" t="s">
        <v>31</v>
      </c>
      <c r="H35" s="147"/>
      <c r="I35" s="122" t="s">
        <v>31</v>
      </c>
      <c r="J35" s="148" t="s">
        <v>31</v>
      </c>
      <c r="K35" s="59"/>
      <c r="L35" s="60"/>
      <c r="M35" s="61"/>
      <c r="N35" s="61"/>
      <c r="O35" s="75" t="str">
        <f t="shared" si="0"/>
        <v xml:space="preserve"> </v>
      </c>
      <c r="P35" s="60"/>
      <c r="Q35" s="61"/>
      <c r="R35" s="61"/>
      <c r="S35" s="75" t="str">
        <f t="shared" si="6"/>
        <v xml:space="preserve"> </v>
      </c>
      <c r="T35" s="76" t="str">
        <f t="shared" si="7"/>
        <v/>
      </c>
      <c r="U35" s="135" t="s">
        <v>132</v>
      </c>
      <c r="V35" s="62" t="str">
        <f>IF(H35=0," ",IF(E35="H",IF(AND(H35&gt;2005,H35&lt;2009),VLOOKUP(K35,Minimas!$A$15:$C$29,3),IF(AND(H35&gt;2008,H35&lt;2011),VLOOKUP(K35,Minimas!$A$15:$C$29,2),"ERREUR")),IF(AND(H35&gt;2005,H35&lt;2009),VLOOKUP(K35,Minimas!$H$15:J$29,3),IF(AND(H35&gt;2008,H35&lt;2011),VLOOKUP(K35,Minimas!$H$15:$J$29,2),"ERREUR"))))</f>
        <v xml:space="preserve"> </v>
      </c>
      <c r="W35" s="63" t="str">
        <f t="shared" si="8"/>
        <v/>
      </c>
      <c r="X35" s="56"/>
      <c r="Y35" s="56"/>
      <c r="Z35" s="5" t="str">
        <f t="shared" si="9"/>
        <v xml:space="preserve"> </v>
      </c>
      <c r="AA35" s="5" t="str">
        <f t="shared" si="10"/>
        <v xml:space="preserve"> 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</row>
    <row r="36" spans="2:107" s="5" customFormat="1" ht="30" customHeight="1" x14ac:dyDescent="0.2">
      <c r="B36" s="141"/>
      <c r="C36" s="57"/>
      <c r="D36" s="125"/>
      <c r="E36" s="143"/>
      <c r="F36" s="146" t="s">
        <v>31</v>
      </c>
      <c r="G36" s="58" t="s">
        <v>31</v>
      </c>
      <c r="H36" s="147"/>
      <c r="I36" s="122" t="s">
        <v>31</v>
      </c>
      <c r="J36" s="148" t="s">
        <v>31</v>
      </c>
      <c r="K36" s="59"/>
      <c r="L36" s="60"/>
      <c r="M36" s="61"/>
      <c r="N36" s="61"/>
      <c r="O36" s="75" t="str">
        <f t="shared" si="0"/>
        <v xml:space="preserve"> </v>
      </c>
      <c r="P36" s="60"/>
      <c r="Q36" s="61"/>
      <c r="R36" s="61"/>
      <c r="S36" s="75" t="str">
        <f t="shared" si="6"/>
        <v xml:space="preserve"> </v>
      </c>
      <c r="T36" s="76" t="str">
        <f t="shared" si="7"/>
        <v/>
      </c>
      <c r="U36" s="135" t="s">
        <v>132</v>
      </c>
      <c r="V36" s="62" t="str">
        <f>IF(H36=0," ",IF(E36="H",IF(AND(H36&gt;2005,H36&lt;2009),VLOOKUP(K36,Minimas!$A$15:$C$29,3),IF(AND(H36&gt;2008,H36&lt;2011),VLOOKUP(K36,Minimas!$A$15:$C$29,2),"ERREUR")),IF(AND(H36&gt;2005,H36&lt;2009),VLOOKUP(K36,Minimas!$H$15:J$29,3),IF(AND(H36&gt;2008,H36&lt;2011),VLOOKUP(K36,Minimas!$H$15:$J$29,2),"ERREUR"))))</f>
        <v xml:space="preserve"> </v>
      </c>
      <c r="W36" s="63" t="str">
        <f t="shared" si="8"/>
        <v/>
      </c>
      <c r="X36" s="56"/>
      <c r="Y36" s="56"/>
      <c r="Z36" s="5" t="str">
        <f t="shared" si="9"/>
        <v xml:space="preserve"> </v>
      </c>
      <c r="AA36" s="5" t="str">
        <f t="shared" si="10"/>
        <v xml:space="preserve"> 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2:107" s="5" customFormat="1" ht="30" customHeight="1" x14ac:dyDescent="0.2">
      <c r="B37" s="141"/>
      <c r="C37" s="57"/>
      <c r="D37" s="125"/>
      <c r="E37" s="143"/>
      <c r="F37" s="146" t="s">
        <v>31</v>
      </c>
      <c r="G37" s="58" t="s">
        <v>31</v>
      </c>
      <c r="H37" s="147"/>
      <c r="I37" s="122" t="s">
        <v>31</v>
      </c>
      <c r="J37" s="148" t="s">
        <v>31</v>
      </c>
      <c r="K37" s="59"/>
      <c r="L37" s="60"/>
      <c r="M37" s="61"/>
      <c r="N37" s="61"/>
      <c r="O37" s="75" t="str">
        <f t="shared" si="0"/>
        <v xml:space="preserve"> </v>
      </c>
      <c r="P37" s="60"/>
      <c r="Q37" s="61"/>
      <c r="R37" s="61"/>
      <c r="S37" s="75" t="str">
        <f t="shared" si="6"/>
        <v xml:space="preserve"> </v>
      </c>
      <c r="T37" s="76" t="str">
        <f t="shared" si="7"/>
        <v/>
      </c>
      <c r="U37" s="135" t="s">
        <v>132</v>
      </c>
      <c r="V37" s="62" t="str">
        <f>IF(H37=0," ",IF(E37="H",IF(AND(H37&gt;2005,H37&lt;2009),VLOOKUP(K37,Minimas!$A$15:$C$29,3),IF(AND(H37&gt;2008,H37&lt;2011),VLOOKUP(K37,Minimas!$A$15:$C$29,2),"ERREUR")),IF(AND(H37&gt;2005,H37&lt;2009),VLOOKUP(K37,Minimas!$H$15:J$29,3),IF(AND(H37&gt;2008,H37&lt;2011),VLOOKUP(K37,Minimas!$H$15:$J$29,2),"ERREUR"))))</f>
        <v xml:space="preserve"> </v>
      </c>
      <c r="W37" s="63" t="str">
        <f t="shared" si="8"/>
        <v/>
      </c>
      <c r="X37" s="56"/>
      <c r="Y37" s="56"/>
      <c r="Z37" s="5" t="str">
        <f t="shared" si="9"/>
        <v xml:space="preserve"> </v>
      </c>
      <c r="AA37" s="5" t="str">
        <f t="shared" si="10"/>
        <v xml:space="preserve"> 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</row>
    <row r="38" spans="2:107" s="5" customFormat="1" ht="30" customHeight="1" x14ac:dyDescent="0.2">
      <c r="B38" s="141"/>
      <c r="C38" s="57"/>
      <c r="D38" s="125"/>
      <c r="E38" s="143"/>
      <c r="F38" s="146" t="s">
        <v>31</v>
      </c>
      <c r="G38" s="58" t="s">
        <v>31</v>
      </c>
      <c r="H38" s="147"/>
      <c r="I38" s="122" t="s">
        <v>31</v>
      </c>
      <c r="J38" s="148" t="s">
        <v>31</v>
      </c>
      <c r="K38" s="59"/>
      <c r="L38" s="60"/>
      <c r="M38" s="61"/>
      <c r="N38" s="61"/>
      <c r="O38" s="75" t="str">
        <f t="shared" si="0"/>
        <v xml:space="preserve"> </v>
      </c>
      <c r="P38" s="60"/>
      <c r="Q38" s="61"/>
      <c r="R38" s="61"/>
      <c r="S38" s="75" t="str">
        <f t="shared" si="6"/>
        <v xml:space="preserve"> </v>
      </c>
      <c r="T38" s="76" t="str">
        <f t="shared" si="7"/>
        <v/>
      </c>
      <c r="U38" s="135" t="s">
        <v>132</v>
      </c>
      <c r="V38" s="62" t="str">
        <f>IF(H38=0," ",IF(E38="H",IF(AND(H38&gt;2005,H38&lt;2009),VLOOKUP(K38,Minimas!$A$15:$C$29,3),IF(AND(H38&gt;2008,H38&lt;2011),VLOOKUP(K38,Minimas!$A$15:$C$29,2),"ERREUR")),IF(AND(H38&gt;2005,H38&lt;2009),VLOOKUP(K38,Minimas!$H$15:J$29,3),IF(AND(H38&gt;2008,H38&lt;2011),VLOOKUP(K38,Minimas!$H$15:$J$29,2),"ERREUR"))))</f>
        <v xml:space="preserve"> </v>
      </c>
      <c r="W38" s="63" t="str">
        <f t="shared" si="8"/>
        <v/>
      </c>
      <c r="X38" s="56"/>
      <c r="Y38" s="56"/>
      <c r="Z38" s="5" t="str">
        <f t="shared" si="9"/>
        <v xml:space="preserve"> </v>
      </c>
      <c r="AA38" s="5" t="str">
        <f t="shared" si="10"/>
        <v xml:space="preserve"> 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</row>
    <row r="39" spans="2:107" s="5" customFormat="1" ht="30" customHeight="1" x14ac:dyDescent="0.2">
      <c r="B39" s="141"/>
      <c r="C39" s="57"/>
      <c r="D39" s="125"/>
      <c r="E39" s="143"/>
      <c r="F39" s="146" t="s">
        <v>31</v>
      </c>
      <c r="G39" s="58" t="s">
        <v>31</v>
      </c>
      <c r="H39" s="147"/>
      <c r="I39" s="122"/>
      <c r="J39" s="148"/>
      <c r="K39" s="59"/>
      <c r="L39" s="60"/>
      <c r="M39" s="61"/>
      <c r="N39" s="61"/>
      <c r="O39" s="75" t="str">
        <f t="shared" si="0"/>
        <v xml:space="preserve"> </v>
      </c>
      <c r="P39" s="60"/>
      <c r="Q39" s="61"/>
      <c r="R39" s="61"/>
      <c r="S39" s="75" t="str">
        <f t="shared" si="6"/>
        <v xml:space="preserve"> </v>
      </c>
      <c r="T39" s="76" t="str">
        <f t="shared" si="7"/>
        <v/>
      </c>
      <c r="U39" s="135" t="s">
        <v>132</v>
      </c>
      <c r="V39" s="62" t="str">
        <f>IF(H39=0," ",IF(E39="H",IF(AND(H39&gt;2005,H39&lt;2009),VLOOKUP(K39,Minimas!$A$15:$C$29,3),IF(AND(H39&gt;2008,H39&lt;2011),VLOOKUP(K39,Minimas!$A$15:$C$29,2),"ERREUR")),IF(AND(H39&gt;2005,H39&lt;2009),VLOOKUP(K39,Minimas!$H$15:J$29,3),IF(AND(H39&gt;2008,H39&lt;2011),VLOOKUP(K39,Minimas!$H$15:$J$29,2),"ERREUR"))))</f>
        <v xml:space="preserve"> </v>
      </c>
      <c r="W39" s="63" t="str">
        <f t="shared" si="8"/>
        <v/>
      </c>
      <c r="X39" s="56"/>
      <c r="Y39" s="56"/>
      <c r="Z39" s="5" t="str">
        <f t="shared" si="9"/>
        <v xml:space="preserve"> </v>
      </c>
      <c r="AA39" s="5" t="str">
        <f t="shared" si="10"/>
        <v xml:space="preserve"> 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</row>
    <row r="40" spans="2:107" s="5" customFormat="1" ht="30" customHeight="1" x14ac:dyDescent="0.2">
      <c r="B40" s="141"/>
      <c r="C40" s="57"/>
      <c r="D40" s="125"/>
      <c r="E40" s="143"/>
      <c r="F40" s="146" t="s">
        <v>31</v>
      </c>
      <c r="G40" s="58" t="s">
        <v>31</v>
      </c>
      <c r="H40" s="147"/>
      <c r="I40" s="122"/>
      <c r="J40" s="148"/>
      <c r="K40" s="59"/>
      <c r="L40" s="60"/>
      <c r="M40" s="61"/>
      <c r="N40" s="61"/>
      <c r="O40" s="75" t="str">
        <f t="shared" si="0"/>
        <v xml:space="preserve"> </v>
      </c>
      <c r="P40" s="60"/>
      <c r="Q40" s="61"/>
      <c r="R40" s="61"/>
      <c r="S40" s="75" t="str">
        <f t="shared" si="6"/>
        <v xml:space="preserve"> </v>
      </c>
      <c r="T40" s="76" t="str">
        <f t="shared" si="7"/>
        <v/>
      </c>
      <c r="U40" s="135" t="s">
        <v>132</v>
      </c>
      <c r="V40" s="62" t="str">
        <f>IF(H40=0," ",IF(E40="H",IF(AND(H40&gt;2005,H40&lt;2009),VLOOKUP(K40,Minimas!$A$15:$C$29,3),IF(AND(H40&gt;2008,H40&lt;2011),VLOOKUP(K40,Minimas!$A$15:$C$29,2),"ERREUR")),IF(AND(H40&gt;2005,H40&lt;2009),VLOOKUP(K40,Minimas!$H$15:J$29,3),IF(AND(H40&gt;2008,H40&lt;2011),VLOOKUP(K40,Minimas!$H$15:$J$29,2),"ERREUR"))))</f>
        <v xml:space="preserve"> </v>
      </c>
      <c r="W40" s="63" t="str">
        <f t="shared" si="8"/>
        <v/>
      </c>
      <c r="X40" s="56"/>
      <c r="Y40" s="56"/>
      <c r="Z40" s="5" t="str">
        <f t="shared" si="9"/>
        <v xml:space="preserve"> </v>
      </c>
      <c r="AA40" s="5" t="str">
        <f t="shared" si="10"/>
        <v xml:space="preserve"> 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</row>
    <row r="41" spans="2:107" s="5" customFormat="1" ht="30" customHeight="1" x14ac:dyDescent="0.2">
      <c r="B41" s="141"/>
      <c r="C41" s="57"/>
      <c r="D41" s="125"/>
      <c r="E41" s="143"/>
      <c r="F41" s="146" t="s">
        <v>31</v>
      </c>
      <c r="G41" s="58" t="s">
        <v>31</v>
      </c>
      <c r="H41" s="147"/>
      <c r="I41" s="122" t="s">
        <v>31</v>
      </c>
      <c r="J41" s="148" t="s">
        <v>31</v>
      </c>
      <c r="K41" s="59"/>
      <c r="L41" s="60"/>
      <c r="M41" s="61"/>
      <c r="N41" s="61"/>
      <c r="O41" s="75" t="str">
        <f t="shared" si="0"/>
        <v xml:space="preserve"> </v>
      </c>
      <c r="P41" s="60"/>
      <c r="Q41" s="61"/>
      <c r="R41" s="61"/>
      <c r="S41" s="75" t="str">
        <f t="shared" si="6"/>
        <v xml:space="preserve"> </v>
      </c>
      <c r="T41" s="76" t="str">
        <f t="shared" si="7"/>
        <v/>
      </c>
      <c r="U41" s="135" t="s">
        <v>132</v>
      </c>
      <c r="V41" s="62" t="str">
        <f>IF(H41=0," ",IF(E41="H",IF(AND(H41&gt;2005,H41&lt;2009),VLOOKUP(K41,Minimas!$A$15:$C$29,3),IF(AND(H41&gt;2008,H41&lt;2011),VLOOKUP(K41,Minimas!$A$15:$C$29,2),"ERREUR")),IF(AND(H41&gt;2005,H41&lt;2009),VLOOKUP(K41,Minimas!$H$15:J$29,3),IF(AND(H41&gt;2008,H41&lt;2011),VLOOKUP(K41,Minimas!$H$15:$J$29,2),"ERREUR"))))</f>
        <v xml:space="preserve"> </v>
      </c>
      <c r="W41" s="63" t="str">
        <f t="shared" si="8"/>
        <v/>
      </c>
      <c r="X41" s="56"/>
      <c r="Y41" s="56"/>
      <c r="Z41" s="5" t="str">
        <f t="shared" si="9"/>
        <v xml:space="preserve"> </v>
      </c>
      <c r="AA41" s="5" t="str">
        <f t="shared" si="10"/>
        <v xml:space="preserve"> 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2:107" s="5" customFormat="1" ht="30" customHeight="1" x14ac:dyDescent="0.2">
      <c r="B42" s="141"/>
      <c r="C42" s="57"/>
      <c r="D42" s="125"/>
      <c r="E42" s="143"/>
      <c r="F42" s="146" t="s">
        <v>31</v>
      </c>
      <c r="G42" s="58" t="s">
        <v>31</v>
      </c>
      <c r="H42" s="147"/>
      <c r="I42" s="122" t="s">
        <v>31</v>
      </c>
      <c r="J42" s="148" t="s">
        <v>31</v>
      </c>
      <c r="K42" s="59"/>
      <c r="L42" s="60"/>
      <c r="M42" s="61"/>
      <c r="N42" s="61"/>
      <c r="O42" s="75" t="str">
        <f t="shared" si="0"/>
        <v xml:space="preserve"> </v>
      </c>
      <c r="P42" s="60"/>
      <c r="Q42" s="61"/>
      <c r="R42" s="61"/>
      <c r="S42" s="75" t="str">
        <f t="shared" si="6"/>
        <v xml:space="preserve"> </v>
      </c>
      <c r="T42" s="76" t="str">
        <f t="shared" si="7"/>
        <v/>
      </c>
      <c r="U42" s="135" t="s">
        <v>132</v>
      </c>
      <c r="V42" s="62" t="str">
        <f>IF(H42=0," ",IF(E42="H",IF(AND(H42&gt;2005,H42&lt;2009),VLOOKUP(K42,Minimas!$A$15:$C$29,3),IF(AND(H42&gt;2008,H42&lt;2011),VLOOKUP(K42,Minimas!$A$15:$C$29,2),"ERREUR")),IF(AND(H42&gt;2005,H42&lt;2009),VLOOKUP(K42,Minimas!$H$15:J$29,3),IF(AND(H42&gt;2008,H42&lt;2011),VLOOKUP(K42,Minimas!$H$15:$J$29,2),"ERREUR"))))</f>
        <v xml:space="preserve"> </v>
      </c>
      <c r="W42" s="63" t="str">
        <f t="shared" si="8"/>
        <v/>
      </c>
      <c r="X42" s="56"/>
      <c r="Y42" s="56"/>
      <c r="Z42" s="5" t="str">
        <f t="shared" si="9"/>
        <v xml:space="preserve"> </v>
      </c>
      <c r="AA42" s="5" t="str">
        <f t="shared" si="10"/>
        <v xml:space="preserve"> 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2:107" s="5" customFormat="1" ht="30" customHeight="1" x14ac:dyDescent="0.2">
      <c r="B43" s="141"/>
      <c r="C43" s="57"/>
      <c r="D43" s="125"/>
      <c r="E43" s="143"/>
      <c r="F43" s="146" t="s">
        <v>31</v>
      </c>
      <c r="G43" s="58" t="s">
        <v>31</v>
      </c>
      <c r="H43" s="147"/>
      <c r="I43" s="122" t="s">
        <v>31</v>
      </c>
      <c r="J43" s="148" t="s">
        <v>31</v>
      </c>
      <c r="K43" s="59"/>
      <c r="L43" s="60"/>
      <c r="M43" s="61"/>
      <c r="N43" s="61"/>
      <c r="O43" s="75" t="str">
        <f t="shared" si="0"/>
        <v xml:space="preserve"> </v>
      </c>
      <c r="P43" s="60"/>
      <c r="Q43" s="61"/>
      <c r="R43" s="61"/>
      <c r="S43" s="75" t="str">
        <f t="shared" si="6"/>
        <v xml:space="preserve"> </v>
      </c>
      <c r="T43" s="76" t="str">
        <f t="shared" si="7"/>
        <v/>
      </c>
      <c r="U43" s="135" t="s">
        <v>132</v>
      </c>
      <c r="V43" s="62" t="str">
        <f>IF(H43=0," ",IF(E43="H",IF(AND(H43&gt;2005,H43&lt;2009),VLOOKUP(K43,Minimas!$A$15:$C$29,3),IF(AND(H43&gt;2008,H43&lt;2011),VLOOKUP(K43,Minimas!$A$15:$C$29,2),"ERREUR")),IF(AND(H43&gt;2005,H43&lt;2009),VLOOKUP(K43,Minimas!$H$15:J$29,3),IF(AND(H43&gt;2008,H43&lt;2011),VLOOKUP(K43,Minimas!$H$15:$J$29,2),"ERREUR"))))</f>
        <v xml:space="preserve"> </v>
      </c>
      <c r="W43" s="63" t="str">
        <f t="shared" si="8"/>
        <v/>
      </c>
      <c r="X43" s="56"/>
      <c r="Y43" s="56"/>
      <c r="Z43" s="5" t="str">
        <f t="shared" si="9"/>
        <v xml:space="preserve"> </v>
      </c>
      <c r="AA43" s="5" t="str">
        <f t="shared" si="10"/>
        <v xml:space="preserve"> 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2:107" s="5" customFormat="1" ht="30" customHeight="1" x14ac:dyDescent="0.2">
      <c r="B44" s="141"/>
      <c r="C44" s="57"/>
      <c r="D44" s="125"/>
      <c r="E44" s="143"/>
      <c r="F44" s="146" t="s">
        <v>31</v>
      </c>
      <c r="G44" s="58" t="s">
        <v>31</v>
      </c>
      <c r="H44" s="147"/>
      <c r="I44" s="122" t="s">
        <v>31</v>
      </c>
      <c r="J44" s="148" t="s">
        <v>31</v>
      </c>
      <c r="K44" s="59"/>
      <c r="L44" s="60"/>
      <c r="M44" s="61"/>
      <c r="N44" s="61"/>
      <c r="O44" s="75" t="str">
        <f t="shared" si="0"/>
        <v xml:space="preserve"> </v>
      </c>
      <c r="P44" s="60"/>
      <c r="Q44" s="61"/>
      <c r="R44" s="61"/>
      <c r="S44" s="75" t="str">
        <f t="shared" si="6"/>
        <v xml:space="preserve"> </v>
      </c>
      <c r="T44" s="76" t="str">
        <f t="shared" si="7"/>
        <v/>
      </c>
      <c r="U44" s="135" t="s">
        <v>132</v>
      </c>
      <c r="V44" s="62" t="str">
        <f>IF(H44=0," ",IF(E44="H",IF(AND(H44&gt;2005,H44&lt;2009),VLOOKUP(K44,Minimas!$A$15:$C$29,3),IF(AND(H44&gt;2008,H44&lt;2011),VLOOKUP(K44,Minimas!$A$15:$C$29,2),"ERREUR")),IF(AND(H44&gt;2005,H44&lt;2009),VLOOKUP(K44,Minimas!$H$15:J$29,3),IF(AND(H44&gt;2008,H44&lt;2011),VLOOKUP(K44,Minimas!$H$15:$J$29,2),"ERREUR"))))</f>
        <v xml:space="preserve"> </v>
      </c>
      <c r="W44" s="63" t="str">
        <f t="shared" si="8"/>
        <v/>
      </c>
      <c r="X44" s="56"/>
      <c r="Y44" s="56"/>
      <c r="Z44" s="5" t="str">
        <f t="shared" si="9"/>
        <v xml:space="preserve"> </v>
      </c>
      <c r="AA44" s="5" t="str">
        <f t="shared" si="10"/>
        <v xml:space="preserve"> 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2:107" s="5" customFormat="1" ht="30" customHeight="1" x14ac:dyDescent="0.2">
      <c r="B45" s="141"/>
      <c r="C45" s="57"/>
      <c r="D45" s="125"/>
      <c r="E45" s="143"/>
      <c r="F45" s="146" t="s">
        <v>31</v>
      </c>
      <c r="G45" s="58" t="s">
        <v>31</v>
      </c>
      <c r="H45" s="147"/>
      <c r="I45" s="122" t="s">
        <v>31</v>
      </c>
      <c r="J45" s="148" t="s">
        <v>31</v>
      </c>
      <c r="K45" s="59"/>
      <c r="L45" s="60"/>
      <c r="M45" s="61"/>
      <c r="N45" s="61"/>
      <c r="O45" s="75" t="str">
        <f t="shared" si="0"/>
        <v xml:space="preserve"> </v>
      </c>
      <c r="P45" s="60"/>
      <c r="Q45" s="61"/>
      <c r="R45" s="61"/>
      <c r="S45" s="75" t="str">
        <f t="shared" si="6"/>
        <v xml:space="preserve"> </v>
      </c>
      <c r="T45" s="76" t="str">
        <f t="shared" si="7"/>
        <v/>
      </c>
      <c r="U45" s="135" t="s">
        <v>132</v>
      </c>
      <c r="V45" s="62" t="str">
        <f>IF(H45=0," ",IF(E45="H",IF(AND(H45&gt;2005,H45&lt;2009),VLOOKUP(K45,Minimas!$A$15:$C$29,3),IF(AND(H45&gt;2008,H45&lt;2011),VLOOKUP(K45,Minimas!$A$15:$C$29,2),"ERREUR")),IF(AND(H45&gt;2005,H45&lt;2009),VLOOKUP(K45,Minimas!$H$15:J$29,3),IF(AND(H45&gt;2008,H45&lt;2011),VLOOKUP(K45,Minimas!$H$15:$J$29,2),"ERREUR"))))</f>
        <v xml:space="preserve"> </v>
      </c>
      <c r="W45" s="63" t="str">
        <f t="shared" si="8"/>
        <v/>
      </c>
      <c r="X45" s="56"/>
      <c r="Y45" s="56"/>
      <c r="Z45" s="5" t="str">
        <f t="shared" si="9"/>
        <v xml:space="preserve"> </v>
      </c>
      <c r="AA45" s="5" t="str">
        <f t="shared" si="10"/>
        <v xml:space="preserve"> 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2:107" s="5" customFormat="1" ht="30" customHeight="1" x14ac:dyDescent="0.2">
      <c r="B46" s="141"/>
      <c r="C46" s="57"/>
      <c r="D46" s="125"/>
      <c r="E46" s="143"/>
      <c r="F46" s="146" t="s">
        <v>31</v>
      </c>
      <c r="G46" s="58" t="s">
        <v>31</v>
      </c>
      <c r="H46" s="147"/>
      <c r="I46" s="122" t="s">
        <v>31</v>
      </c>
      <c r="J46" s="148" t="s">
        <v>31</v>
      </c>
      <c r="K46" s="59"/>
      <c r="L46" s="60"/>
      <c r="M46" s="61"/>
      <c r="N46" s="61"/>
      <c r="O46" s="75" t="str">
        <f t="shared" si="0"/>
        <v xml:space="preserve"> </v>
      </c>
      <c r="P46" s="60"/>
      <c r="Q46" s="61"/>
      <c r="R46" s="61"/>
      <c r="S46" s="75" t="str">
        <f t="shared" si="6"/>
        <v xml:space="preserve"> </v>
      </c>
      <c r="T46" s="76" t="str">
        <f t="shared" si="7"/>
        <v/>
      </c>
      <c r="U46" s="135" t="s">
        <v>132</v>
      </c>
      <c r="V46" s="62" t="str">
        <f>IF(H46=0," ",IF(E46="H",IF(AND(H46&gt;2005,H46&lt;2009),VLOOKUP(K46,Minimas!$A$15:$C$29,3),IF(AND(H46&gt;2008,H46&lt;2011),VLOOKUP(K46,Minimas!$A$15:$C$29,2),"ERREUR")),IF(AND(H46&gt;2005,H46&lt;2009),VLOOKUP(K46,Minimas!$H$15:J$29,3),IF(AND(H46&gt;2008,H46&lt;2011),VLOOKUP(K46,Minimas!$H$15:$J$29,2),"ERREUR"))))</f>
        <v xml:space="preserve"> </v>
      </c>
      <c r="W46" s="63" t="str">
        <f t="shared" si="8"/>
        <v/>
      </c>
      <c r="X46" s="56"/>
      <c r="Y46" s="56"/>
      <c r="Z46" s="5" t="str">
        <f t="shared" si="9"/>
        <v xml:space="preserve"> </v>
      </c>
      <c r="AA46" s="5" t="str">
        <f t="shared" si="10"/>
        <v xml:space="preserve"> 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2:107" s="5" customFormat="1" ht="30" customHeight="1" x14ac:dyDescent="0.2">
      <c r="B47" s="141"/>
      <c r="C47" s="57"/>
      <c r="D47" s="125"/>
      <c r="E47" s="143"/>
      <c r="F47" s="146" t="s">
        <v>31</v>
      </c>
      <c r="G47" s="58" t="s">
        <v>31</v>
      </c>
      <c r="H47" s="147"/>
      <c r="I47" s="122" t="s">
        <v>31</v>
      </c>
      <c r="J47" s="148" t="s">
        <v>31</v>
      </c>
      <c r="K47" s="59"/>
      <c r="L47" s="60"/>
      <c r="M47" s="61"/>
      <c r="N47" s="61"/>
      <c r="O47" s="75" t="str">
        <f t="shared" si="0"/>
        <v xml:space="preserve"> </v>
      </c>
      <c r="P47" s="60"/>
      <c r="Q47" s="61"/>
      <c r="R47" s="61"/>
      <c r="S47" s="75" t="str">
        <f t="shared" si="6"/>
        <v xml:space="preserve"> </v>
      </c>
      <c r="T47" s="76" t="str">
        <f t="shared" si="7"/>
        <v/>
      </c>
      <c r="U47" s="135" t="s">
        <v>132</v>
      </c>
      <c r="V47" s="62" t="str">
        <f>IF(H47=0," ",IF(E47="H",IF(AND(H47&gt;2005,H47&lt;2009),VLOOKUP(K47,Minimas!$A$15:$C$29,3),IF(AND(H47&gt;2008,H47&lt;2011),VLOOKUP(K47,Minimas!$A$15:$C$29,2),"ERREUR")),IF(AND(H47&gt;2005,H47&lt;2009),VLOOKUP(K47,Minimas!$H$15:J$29,3),IF(AND(H47&gt;2008,H47&lt;2011),VLOOKUP(K47,Minimas!$H$15:$J$29,2),"ERREUR"))))</f>
        <v xml:space="preserve"> </v>
      </c>
      <c r="W47" s="63" t="str">
        <f t="shared" si="8"/>
        <v/>
      </c>
      <c r="X47" s="56"/>
      <c r="Y47" s="56"/>
      <c r="Z47" s="5" t="str">
        <f t="shared" si="9"/>
        <v xml:space="preserve"> </v>
      </c>
      <c r="AA47" s="5" t="str">
        <f t="shared" si="10"/>
        <v xml:space="preserve"> 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2:107" s="5" customFormat="1" ht="30" customHeight="1" x14ac:dyDescent="0.2">
      <c r="B48" s="141"/>
      <c r="C48" s="57"/>
      <c r="D48" s="125"/>
      <c r="E48" s="143"/>
      <c r="F48" s="146" t="s">
        <v>31</v>
      </c>
      <c r="G48" s="58" t="s">
        <v>31</v>
      </c>
      <c r="H48" s="147"/>
      <c r="I48" s="122" t="s">
        <v>31</v>
      </c>
      <c r="J48" s="148" t="s">
        <v>31</v>
      </c>
      <c r="K48" s="59"/>
      <c r="L48" s="60"/>
      <c r="M48" s="61"/>
      <c r="N48" s="61"/>
      <c r="O48" s="75" t="str">
        <f t="shared" si="0"/>
        <v xml:space="preserve"> </v>
      </c>
      <c r="P48" s="60"/>
      <c r="Q48" s="61"/>
      <c r="R48" s="61"/>
      <c r="S48" s="75" t="str">
        <f t="shared" si="6"/>
        <v xml:space="preserve"> </v>
      </c>
      <c r="T48" s="76" t="str">
        <f t="shared" si="7"/>
        <v/>
      </c>
      <c r="U48" s="135" t="s">
        <v>132</v>
      </c>
      <c r="V48" s="62" t="str">
        <f>IF(H48=0," ",IF(E48="H",IF(AND(H48&gt;2005,H48&lt;2009),VLOOKUP(K48,Minimas!$A$15:$C$29,3),IF(AND(H48&gt;2008,H48&lt;2011),VLOOKUP(K48,Minimas!$A$15:$C$29,2),"ERREUR")),IF(AND(H48&gt;2005,H48&lt;2009),VLOOKUP(K48,Minimas!$H$15:J$29,3),IF(AND(H48&gt;2008,H48&lt;2011),VLOOKUP(K48,Minimas!$H$15:$J$29,2),"ERREUR"))))</f>
        <v xml:space="preserve"> </v>
      </c>
      <c r="W48" s="63" t="str">
        <f t="shared" si="8"/>
        <v/>
      </c>
      <c r="X48" s="56"/>
      <c r="Y48" s="56"/>
      <c r="Z48" s="5" t="str">
        <f t="shared" si="9"/>
        <v xml:space="preserve"> </v>
      </c>
      <c r="AA48" s="5" t="str">
        <f t="shared" si="10"/>
        <v xml:space="preserve"> 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2:107" s="5" customFormat="1" ht="30" customHeight="1" x14ac:dyDescent="0.2">
      <c r="B49" s="141"/>
      <c r="C49" s="57"/>
      <c r="D49" s="125"/>
      <c r="E49" s="143"/>
      <c r="F49" s="146" t="s">
        <v>31</v>
      </c>
      <c r="G49" s="58" t="s">
        <v>31</v>
      </c>
      <c r="H49" s="147"/>
      <c r="I49" s="122" t="s">
        <v>31</v>
      </c>
      <c r="J49" s="148" t="s">
        <v>31</v>
      </c>
      <c r="K49" s="59"/>
      <c r="L49" s="60"/>
      <c r="M49" s="61"/>
      <c r="N49" s="61"/>
      <c r="O49" s="75" t="str">
        <f t="shared" si="0"/>
        <v xml:space="preserve"> </v>
      </c>
      <c r="P49" s="60"/>
      <c r="Q49" s="61"/>
      <c r="R49" s="61"/>
      <c r="S49" s="75" t="str">
        <f t="shared" si="6"/>
        <v xml:space="preserve"> </v>
      </c>
      <c r="T49" s="76" t="str">
        <f t="shared" si="7"/>
        <v/>
      </c>
      <c r="U49" s="135" t="s">
        <v>132</v>
      </c>
      <c r="V49" s="62" t="str">
        <f>IF(H49=0," ",IF(E49="H",IF(AND(H49&gt;2005,H49&lt;2009),VLOOKUP(K49,Minimas!$A$15:$C$29,3),IF(AND(H49&gt;2008,H49&lt;2011),VLOOKUP(K49,Minimas!$A$15:$C$29,2),"ERREUR")),IF(AND(H49&gt;2005,H49&lt;2009),VLOOKUP(K49,Minimas!$H$15:J$29,3),IF(AND(H49&gt;2008,H49&lt;2011),VLOOKUP(K49,Minimas!$H$15:$J$29,2),"ERREUR"))))</f>
        <v xml:space="preserve"> </v>
      </c>
      <c r="W49" s="63" t="str">
        <f t="shared" si="8"/>
        <v/>
      </c>
      <c r="X49" s="56"/>
      <c r="Y49" s="56"/>
      <c r="Z49" s="5" t="str">
        <f t="shared" si="9"/>
        <v xml:space="preserve"> </v>
      </c>
      <c r="AA49" s="5" t="str">
        <f t="shared" si="10"/>
        <v xml:space="preserve"> 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2:107" s="5" customFormat="1" ht="30" customHeight="1" x14ac:dyDescent="0.2">
      <c r="B50" s="141"/>
      <c r="C50" s="57"/>
      <c r="D50" s="125"/>
      <c r="E50" s="143"/>
      <c r="F50" s="146" t="s">
        <v>31</v>
      </c>
      <c r="G50" s="58" t="s">
        <v>31</v>
      </c>
      <c r="H50" s="147"/>
      <c r="I50" s="122" t="s">
        <v>31</v>
      </c>
      <c r="J50" s="148" t="s">
        <v>31</v>
      </c>
      <c r="K50" s="59"/>
      <c r="L50" s="60"/>
      <c r="M50" s="61"/>
      <c r="N50" s="61"/>
      <c r="O50" s="75" t="str">
        <f t="shared" si="0"/>
        <v xml:space="preserve"> </v>
      </c>
      <c r="P50" s="60"/>
      <c r="Q50" s="61"/>
      <c r="R50" s="61"/>
      <c r="S50" s="75" t="str">
        <f t="shared" si="6"/>
        <v xml:space="preserve"> </v>
      </c>
      <c r="T50" s="76" t="str">
        <f t="shared" si="7"/>
        <v/>
      </c>
      <c r="U50" s="135" t="s">
        <v>132</v>
      </c>
      <c r="V50" s="62" t="str">
        <f>IF(H50=0," ",IF(E50="H",IF(AND(H50&gt;2005,H50&lt;2009),VLOOKUP(K50,Minimas!$A$15:$C$29,3),IF(AND(H50&gt;2008,H50&lt;2011),VLOOKUP(K50,Minimas!$A$15:$C$29,2),"ERREUR")),IF(AND(H50&gt;2005,H50&lt;2009),VLOOKUP(K50,Minimas!$H$15:J$29,3),IF(AND(H50&gt;2008,H50&lt;2011),VLOOKUP(K50,Minimas!$H$15:$J$29,2),"ERREUR"))))</f>
        <v xml:space="preserve"> </v>
      </c>
      <c r="W50" s="63" t="str">
        <f t="shared" si="8"/>
        <v/>
      </c>
      <c r="X50" s="56"/>
      <c r="Y50" s="56"/>
      <c r="Z50" s="5" t="str">
        <f t="shared" si="9"/>
        <v xml:space="preserve"> </v>
      </c>
      <c r="AA50" s="5" t="str">
        <f t="shared" si="10"/>
        <v xml:space="preserve"> 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2:107" s="5" customFormat="1" ht="30" customHeight="1" x14ac:dyDescent="0.2">
      <c r="B51" s="141"/>
      <c r="C51" s="57"/>
      <c r="D51" s="125"/>
      <c r="E51" s="143"/>
      <c r="F51" s="146" t="s">
        <v>31</v>
      </c>
      <c r="G51" s="58" t="s">
        <v>31</v>
      </c>
      <c r="H51" s="147"/>
      <c r="I51" s="122" t="s">
        <v>31</v>
      </c>
      <c r="J51" s="148" t="s">
        <v>31</v>
      </c>
      <c r="K51" s="59"/>
      <c r="L51" s="60"/>
      <c r="M51" s="61"/>
      <c r="N51" s="61"/>
      <c r="O51" s="75" t="str">
        <f t="shared" si="0"/>
        <v xml:space="preserve"> </v>
      </c>
      <c r="P51" s="60"/>
      <c r="Q51" s="61"/>
      <c r="R51" s="61"/>
      <c r="S51" s="75" t="str">
        <f t="shared" si="6"/>
        <v xml:space="preserve"> </v>
      </c>
      <c r="T51" s="76" t="str">
        <f t="shared" si="7"/>
        <v/>
      </c>
      <c r="U51" s="135" t="s">
        <v>132</v>
      </c>
      <c r="V51" s="62" t="str">
        <f>IF(H51=0," ",IF(E51="H",IF(AND(H51&gt;2005,H51&lt;2009),VLOOKUP(K51,Minimas!$A$15:$C$29,3),IF(AND(H51&gt;2008,H51&lt;2011),VLOOKUP(K51,Minimas!$A$15:$C$29,2),"ERREUR")),IF(AND(H51&gt;2005,H51&lt;2009),VLOOKUP(K51,Minimas!$H$15:J$29,3),IF(AND(H51&gt;2008,H51&lt;2011),VLOOKUP(K51,Minimas!$H$15:$J$29,2),"ERREUR"))))</f>
        <v xml:space="preserve"> </v>
      </c>
      <c r="W51" s="63" t="str">
        <f t="shared" si="8"/>
        <v/>
      </c>
      <c r="X51" s="56"/>
      <c r="Y51" s="56"/>
      <c r="Z51" s="5" t="str">
        <f t="shared" si="9"/>
        <v xml:space="preserve"> </v>
      </c>
      <c r="AA51" s="5" t="str">
        <f t="shared" si="10"/>
        <v xml:space="preserve"> 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2:107" s="5" customFormat="1" ht="30" customHeight="1" x14ac:dyDescent="0.2">
      <c r="B52" s="141"/>
      <c r="C52" s="57"/>
      <c r="D52" s="125"/>
      <c r="E52" s="143"/>
      <c r="F52" s="146" t="s">
        <v>31</v>
      </c>
      <c r="G52" s="58" t="s">
        <v>31</v>
      </c>
      <c r="H52" s="147"/>
      <c r="I52" s="122" t="s">
        <v>31</v>
      </c>
      <c r="J52" s="148" t="s">
        <v>31</v>
      </c>
      <c r="K52" s="59"/>
      <c r="L52" s="60"/>
      <c r="M52" s="61"/>
      <c r="N52" s="61"/>
      <c r="O52" s="75" t="str">
        <f t="shared" si="0"/>
        <v xml:space="preserve"> </v>
      </c>
      <c r="P52" s="60"/>
      <c r="Q52" s="61"/>
      <c r="R52" s="61"/>
      <c r="S52" s="75" t="str">
        <f t="shared" si="6"/>
        <v xml:space="preserve"> </v>
      </c>
      <c r="T52" s="76" t="str">
        <f t="shared" si="7"/>
        <v/>
      </c>
      <c r="U52" s="135" t="s">
        <v>132</v>
      </c>
      <c r="V52" s="62" t="str">
        <f>IF(H52=0," ",IF(E52="H",IF(AND(H52&gt;2005,H52&lt;2009),VLOOKUP(K52,Minimas!$A$15:$C$29,3),IF(AND(H52&gt;2008,H52&lt;2011),VLOOKUP(K52,Minimas!$A$15:$C$29,2),"ERREUR")),IF(AND(H52&gt;2005,H52&lt;2009),VLOOKUP(K52,Minimas!$H$15:J$29,3),IF(AND(H52&gt;2008,H52&lt;2011),VLOOKUP(K52,Minimas!$H$15:$J$29,2),"ERREUR"))))</f>
        <v xml:space="preserve"> </v>
      </c>
      <c r="W52" s="63" t="str">
        <f t="shared" si="8"/>
        <v/>
      </c>
      <c r="X52" s="56"/>
      <c r="Y52" s="56"/>
      <c r="Z52" s="5" t="str">
        <f t="shared" si="9"/>
        <v xml:space="preserve"> </v>
      </c>
      <c r="AA52" s="5" t="str">
        <f t="shared" si="10"/>
        <v xml:space="preserve"> 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2:107" s="5" customFormat="1" ht="30" customHeight="1" x14ac:dyDescent="0.2">
      <c r="B53" s="141"/>
      <c r="C53" s="57"/>
      <c r="D53" s="125"/>
      <c r="E53" s="143"/>
      <c r="F53" s="146" t="s">
        <v>31</v>
      </c>
      <c r="G53" s="58" t="s">
        <v>31</v>
      </c>
      <c r="H53" s="147"/>
      <c r="I53" s="122"/>
      <c r="J53" s="148"/>
      <c r="K53" s="59"/>
      <c r="L53" s="60"/>
      <c r="M53" s="61"/>
      <c r="N53" s="61"/>
      <c r="O53" s="75" t="str">
        <f t="shared" si="0"/>
        <v xml:space="preserve"> </v>
      </c>
      <c r="P53" s="60"/>
      <c r="Q53" s="61"/>
      <c r="R53" s="61"/>
      <c r="S53" s="75" t="str">
        <f t="shared" si="6"/>
        <v xml:space="preserve"> </v>
      </c>
      <c r="T53" s="76" t="str">
        <f t="shared" si="7"/>
        <v/>
      </c>
      <c r="U53" s="135" t="s">
        <v>132</v>
      </c>
      <c r="V53" s="62" t="str">
        <f>IF(H53=0," ",IF(E53="H",IF(AND(H53&gt;2005,H53&lt;2009),VLOOKUP(K53,Minimas!$A$15:$C$29,3),IF(AND(H53&gt;2008,H53&lt;2011),VLOOKUP(K53,Minimas!$A$15:$C$29,2),"ERREUR")),IF(AND(H53&gt;2005,H53&lt;2009),VLOOKUP(K53,Minimas!$H$15:J$29,3),IF(AND(H53&gt;2008,H53&lt;2011),VLOOKUP(K53,Minimas!$H$15:$J$29,2),"ERREUR"))))</f>
        <v xml:space="preserve"> </v>
      </c>
      <c r="W53" s="63" t="str">
        <f t="shared" si="8"/>
        <v/>
      </c>
      <c r="X53" s="56"/>
      <c r="Y53" s="56"/>
      <c r="Z53" s="5" t="str">
        <f t="shared" si="9"/>
        <v xml:space="preserve"> </v>
      </c>
      <c r="AA53" s="5" t="str">
        <f t="shared" si="10"/>
        <v xml:space="preserve"> 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2:107" s="5" customFormat="1" ht="30" customHeight="1" x14ac:dyDescent="0.2">
      <c r="B54" s="141"/>
      <c r="C54" s="57"/>
      <c r="D54" s="125"/>
      <c r="E54" s="143"/>
      <c r="F54" s="146" t="s">
        <v>31</v>
      </c>
      <c r="G54" s="58" t="s">
        <v>31</v>
      </c>
      <c r="H54" s="147"/>
      <c r="I54" s="122"/>
      <c r="J54" s="148"/>
      <c r="K54" s="59"/>
      <c r="L54" s="60"/>
      <c r="M54" s="61"/>
      <c r="N54" s="61"/>
      <c r="O54" s="75" t="str">
        <f t="shared" si="0"/>
        <v xml:space="preserve"> </v>
      </c>
      <c r="P54" s="60"/>
      <c r="Q54" s="61"/>
      <c r="R54" s="61"/>
      <c r="S54" s="75" t="str">
        <f t="shared" si="6"/>
        <v xml:space="preserve"> </v>
      </c>
      <c r="T54" s="76" t="str">
        <f t="shared" si="7"/>
        <v/>
      </c>
      <c r="U54" s="135" t="s">
        <v>132</v>
      </c>
      <c r="V54" s="62" t="str">
        <f>IF(H54=0," ",IF(E54="H",IF(AND(H54&gt;2005,H54&lt;2009),VLOOKUP(K54,Minimas!$A$15:$C$29,3),IF(AND(H54&gt;2008,H54&lt;2011),VLOOKUP(K54,Minimas!$A$15:$C$29,2),"ERREUR")),IF(AND(H54&gt;2005,H54&lt;2009),VLOOKUP(K54,Minimas!$H$15:J$29,3),IF(AND(H54&gt;2008,H54&lt;2011),VLOOKUP(K54,Minimas!$H$15:$J$29,2),"ERREUR"))))</f>
        <v xml:space="preserve"> </v>
      </c>
      <c r="W54" s="63" t="str">
        <f t="shared" si="8"/>
        <v/>
      </c>
      <c r="X54" s="56"/>
      <c r="Y54" s="56"/>
      <c r="Z54" s="5" t="str">
        <f t="shared" si="9"/>
        <v xml:space="preserve"> </v>
      </c>
      <c r="AA54" s="5" t="str">
        <f t="shared" si="10"/>
        <v xml:space="preserve"> 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2:107" s="5" customFormat="1" ht="30" customHeight="1" x14ac:dyDescent="0.2">
      <c r="B55" s="141"/>
      <c r="C55" s="57"/>
      <c r="D55" s="125"/>
      <c r="E55" s="143"/>
      <c r="F55" s="146" t="s">
        <v>31</v>
      </c>
      <c r="G55" s="58" t="s">
        <v>31</v>
      </c>
      <c r="H55" s="147"/>
      <c r="I55" s="122" t="s">
        <v>31</v>
      </c>
      <c r="J55" s="148" t="s">
        <v>31</v>
      </c>
      <c r="K55" s="59"/>
      <c r="L55" s="60"/>
      <c r="M55" s="61"/>
      <c r="N55" s="61"/>
      <c r="O55" s="75" t="str">
        <f t="shared" si="0"/>
        <v xml:space="preserve"> </v>
      </c>
      <c r="P55" s="60"/>
      <c r="Q55" s="61"/>
      <c r="R55" s="61"/>
      <c r="S55" s="75" t="str">
        <f t="shared" si="6"/>
        <v xml:space="preserve"> </v>
      </c>
      <c r="T55" s="76" t="str">
        <f t="shared" si="7"/>
        <v/>
      </c>
      <c r="U55" s="135" t="s">
        <v>132</v>
      </c>
      <c r="V55" s="62" t="str">
        <f>IF(H55=0," ",IF(E55="H",IF(AND(H55&gt;2005,H55&lt;2009),VLOOKUP(K55,Minimas!$A$15:$C$29,3),IF(AND(H55&gt;2008,H55&lt;2011),VLOOKUP(K55,Minimas!$A$15:$C$29,2),"ERREUR")),IF(AND(H55&gt;2005,H55&lt;2009),VLOOKUP(K55,Minimas!$H$15:J$29,3),IF(AND(H55&gt;2008,H55&lt;2011),VLOOKUP(K55,Minimas!$H$15:$J$29,2),"ERREUR"))))</f>
        <v xml:space="preserve"> </v>
      </c>
      <c r="W55" s="63" t="str">
        <f t="shared" si="8"/>
        <v/>
      </c>
      <c r="X55" s="56"/>
      <c r="Y55" s="56"/>
      <c r="Z55" s="5" t="str">
        <f t="shared" si="9"/>
        <v xml:space="preserve"> </v>
      </c>
      <c r="AA55" s="5" t="str">
        <f t="shared" si="10"/>
        <v xml:space="preserve"> 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2:107" s="5" customFormat="1" ht="30" customHeight="1" x14ac:dyDescent="0.2">
      <c r="B56" s="141"/>
      <c r="C56" s="57"/>
      <c r="D56" s="125"/>
      <c r="E56" s="143"/>
      <c r="F56" s="146" t="s">
        <v>31</v>
      </c>
      <c r="G56" s="58" t="s">
        <v>31</v>
      </c>
      <c r="H56" s="147"/>
      <c r="I56" s="122" t="s">
        <v>31</v>
      </c>
      <c r="J56" s="148" t="s">
        <v>31</v>
      </c>
      <c r="K56" s="59"/>
      <c r="L56" s="60"/>
      <c r="M56" s="61"/>
      <c r="N56" s="61"/>
      <c r="O56" s="75" t="str">
        <f t="shared" si="0"/>
        <v xml:space="preserve"> </v>
      </c>
      <c r="P56" s="60"/>
      <c r="Q56" s="61"/>
      <c r="R56" s="61"/>
      <c r="S56" s="75" t="str">
        <f t="shared" si="6"/>
        <v xml:space="preserve"> </v>
      </c>
      <c r="T56" s="76" t="str">
        <f t="shared" si="7"/>
        <v/>
      </c>
      <c r="U56" s="135" t="s">
        <v>132</v>
      </c>
      <c r="V56" s="62" t="str">
        <f>IF(H56=0," ",IF(E56="H",IF(AND(H56&gt;2005,H56&lt;2009),VLOOKUP(K56,Minimas!$A$15:$C$29,3),IF(AND(H56&gt;2008,H56&lt;2011),VLOOKUP(K56,Minimas!$A$15:$C$29,2),"ERREUR")),IF(AND(H56&gt;2005,H56&lt;2009),VLOOKUP(K56,Minimas!$H$15:J$29,3),IF(AND(H56&gt;2008,H56&lt;2011),VLOOKUP(K56,Minimas!$H$15:$J$29,2),"ERREUR"))))</f>
        <v xml:space="preserve"> </v>
      </c>
      <c r="W56" s="63" t="str">
        <f t="shared" si="8"/>
        <v/>
      </c>
      <c r="X56" s="56"/>
      <c r="Y56" s="56"/>
      <c r="Z56" s="5" t="str">
        <f t="shared" si="9"/>
        <v xml:space="preserve"> </v>
      </c>
      <c r="AA56" s="5" t="str">
        <f t="shared" si="10"/>
        <v xml:space="preserve"> 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2:107" s="5" customFormat="1" ht="30" customHeight="1" x14ac:dyDescent="0.2">
      <c r="B57" s="141"/>
      <c r="C57" s="57"/>
      <c r="D57" s="125"/>
      <c r="E57" s="143"/>
      <c r="F57" s="146" t="s">
        <v>31</v>
      </c>
      <c r="G57" s="58" t="s">
        <v>31</v>
      </c>
      <c r="H57" s="147"/>
      <c r="I57" s="122" t="s">
        <v>31</v>
      </c>
      <c r="J57" s="148" t="s">
        <v>31</v>
      </c>
      <c r="K57" s="59"/>
      <c r="L57" s="60"/>
      <c r="M57" s="61"/>
      <c r="N57" s="61"/>
      <c r="O57" s="75" t="str">
        <f t="shared" si="0"/>
        <v xml:space="preserve"> </v>
      </c>
      <c r="P57" s="60"/>
      <c r="Q57" s="61"/>
      <c r="R57" s="61"/>
      <c r="S57" s="75" t="str">
        <f t="shared" si="6"/>
        <v xml:space="preserve"> </v>
      </c>
      <c r="T57" s="76" t="str">
        <f t="shared" si="7"/>
        <v/>
      </c>
      <c r="U57" s="135" t="s">
        <v>132</v>
      </c>
      <c r="V57" s="62" t="str">
        <f>IF(H57=0," ",IF(E57="H",IF(AND(H57&gt;2005,H57&lt;2009),VLOOKUP(K57,Minimas!$A$15:$C$29,3),IF(AND(H57&gt;2008,H57&lt;2011),VLOOKUP(K57,Minimas!$A$15:$C$29,2),"ERREUR")),IF(AND(H57&gt;2005,H57&lt;2009),VLOOKUP(K57,Minimas!$H$15:J$29,3),IF(AND(H57&gt;2008,H57&lt;2011),VLOOKUP(K57,Minimas!$H$15:$J$29,2),"ERREUR"))))</f>
        <v xml:space="preserve"> </v>
      </c>
      <c r="W57" s="63" t="str">
        <f t="shared" si="8"/>
        <v/>
      </c>
      <c r="X57" s="56"/>
      <c r="Y57" s="56"/>
      <c r="Z57" s="5" t="str">
        <f t="shared" si="9"/>
        <v xml:space="preserve"> </v>
      </c>
      <c r="AA57" s="5" t="str">
        <f t="shared" si="10"/>
        <v xml:space="preserve"> 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2:107" s="5" customFormat="1" ht="30" customHeight="1" x14ac:dyDescent="0.2">
      <c r="B58" s="141"/>
      <c r="C58" s="57"/>
      <c r="D58" s="125"/>
      <c r="E58" s="143"/>
      <c r="F58" s="146" t="s">
        <v>31</v>
      </c>
      <c r="G58" s="58" t="s">
        <v>31</v>
      </c>
      <c r="H58" s="147"/>
      <c r="I58" s="122" t="s">
        <v>31</v>
      </c>
      <c r="J58" s="148" t="s">
        <v>31</v>
      </c>
      <c r="K58" s="59"/>
      <c r="L58" s="60"/>
      <c r="M58" s="61"/>
      <c r="N58" s="61"/>
      <c r="O58" s="75" t="str">
        <f t="shared" si="0"/>
        <v xml:space="preserve"> </v>
      </c>
      <c r="P58" s="60"/>
      <c r="Q58" s="61"/>
      <c r="R58" s="61"/>
      <c r="S58" s="75" t="str">
        <f t="shared" si="6"/>
        <v xml:space="preserve"> </v>
      </c>
      <c r="T58" s="76" t="str">
        <f t="shared" si="7"/>
        <v/>
      </c>
      <c r="U58" s="135" t="s">
        <v>132</v>
      </c>
      <c r="V58" s="62" t="str">
        <f>IF(H58=0," ",IF(E58="H",IF(AND(H58&gt;2005,H58&lt;2009),VLOOKUP(K58,Minimas!$A$15:$C$29,3),IF(AND(H58&gt;2008,H58&lt;2011),VLOOKUP(K58,Minimas!$A$15:$C$29,2),"ERREUR")),IF(AND(H58&gt;2005,H58&lt;2009),VLOOKUP(K58,Minimas!$H$15:J$29,3),IF(AND(H58&gt;2008,H58&lt;2011),VLOOKUP(K58,Minimas!$H$15:$J$29,2),"ERREUR"))))</f>
        <v xml:space="preserve"> </v>
      </c>
      <c r="W58" s="63" t="str">
        <f t="shared" si="8"/>
        <v/>
      </c>
      <c r="X58" s="56"/>
      <c r="Y58" s="56"/>
      <c r="Z58" s="5" t="str">
        <f t="shared" si="9"/>
        <v xml:space="preserve"> </v>
      </c>
      <c r="AA58" s="5" t="str">
        <f t="shared" si="10"/>
        <v xml:space="preserve"> 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2:107" s="5" customFormat="1" ht="30" customHeight="1" x14ac:dyDescent="0.2">
      <c r="B59" s="141"/>
      <c r="C59" s="57"/>
      <c r="D59" s="125"/>
      <c r="E59" s="143"/>
      <c r="F59" s="146" t="s">
        <v>31</v>
      </c>
      <c r="G59" s="58" t="s">
        <v>31</v>
      </c>
      <c r="H59" s="147"/>
      <c r="I59" s="122" t="s">
        <v>31</v>
      </c>
      <c r="J59" s="148" t="s">
        <v>31</v>
      </c>
      <c r="K59" s="59"/>
      <c r="L59" s="60"/>
      <c r="M59" s="61"/>
      <c r="N59" s="61"/>
      <c r="O59" s="75" t="str">
        <f t="shared" si="0"/>
        <v xml:space="preserve"> </v>
      </c>
      <c r="P59" s="60"/>
      <c r="Q59" s="61"/>
      <c r="R59" s="61"/>
      <c r="S59" s="75" t="str">
        <f t="shared" si="6"/>
        <v xml:space="preserve"> </v>
      </c>
      <c r="T59" s="76" t="str">
        <f t="shared" si="7"/>
        <v/>
      </c>
      <c r="U59" s="135" t="s">
        <v>132</v>
      </c>
      <c r="V59" s="62" t="str">
        <f>IF(H59=0," ",IF(E59="H",IF(AND(H59&gt;2005,H59&lt;2009),VLOOKUP(K59,Minimas!$A$15:$C$29,3),IF(AND(H59&gt;2008,H59&lt;2011),VLOOKUP(K59,Minimas!$A$15:$C$29,2),"ERREUR")),IF(AND(H59&gt;2005,H59&lt;2009),VLOOKUP(K59,Minimas!$H$15:J$29,3),IF(AND(H59&gt;2008,H59&lt;2011),VLOOKUP(K59,Minimas!$H$15:$J$29,2),"ERREUR"))))</f>
        <v xml:space="preserve"> </v>
      </c>
      <c r="W59" s="63" t="str">
        <f t="shared" si="8"/>
        <v/>
      </c>
      <c r="X59" s="56"/>
      <c r="Y59" s="56"/>
      <c r="Z59" s="5" t="str">
        <f t="shared" si="9"/>
        <v xml:space="preserve"> </v>
      </c>
      <c r="AA59" s="5" t="str">
        <f t="shared" si="10"/>
        <v xml:space="preserve"> 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2:107" s="5" customFormat="1" ht="30" customHeight="1" x14ac:dyDescent="0.2">
      <c r="B60" s="141"/>
      <c r="C60" s="57"/>
      <c r="D60" s="125"/>
      <c r="E60" s="143"/>
      <c r="F60" s="146" t="s">
        <v>31</v>
      </c>
      <c r="G60" s="58" t="s">
        <v>31</v>
      </c>
      <c r="H60" s="147"/>
      <c r="I60" s="122" t="s">
        <v>31</v>
      </c>
      <c r="J60" s="148" t="s">
        <v>31</v>
      </c>
      <c r="K60" s="59"/>
      <c r="L60" s="60"/>
      <c r="M60" s="61"/>
      <c r="N60" s="61"/>
      <c r="O60" s="75" t="str">
        <f t="shared" si="0"/>
        <v xml:space="preserve"> </v>
      </c>
      <c r="P60" s="60"/>
      <c r="Q60" s="61"/>
      <c r="R60" s="61"/>
      <c r="S60" s="75" t="str">
        <f t="shared" si="6"/>
        <v xml:space="preserve"> </v>
      </c>
      <c r="T60" s="76" t="str">
        <f t="shared" si="7"/>
        <v/>
      </c>
      <c r="U60" s="135" t="s">
        <v>132</v>
      </c>
      <c r="V60" s="62" t="str">
        <f>IF(H60=0," ",IF(E60="H",IF(AND(H60&gt;2005,H60&lt;2009),VLOOKUP(K60,Minimas!$A$15:$C$29,3),IF(AND(H60&gt;2008,H60&lt;2011),VLOOKUP(K60,Minimas!$A$15:$C$29,2),"ERREUR")),IF(AND(H60&gt;2005,H60&lt;2009),VLOOKUP(K60,Minimas!$H$15:J$29,3),IF(AND(H60&gt;2008,H60&lt;2011),VLOOKUP(K60,Minimas!$H$15:$J$29,2),"ERREUR"))))</f>
        <v xml:space="preserve"> </v>
      </c>
      <c r="W60" s="63" t="str">
        <f t="shared" si="8"/>
        <v/>
      </c>
      <c r="X60" s="56"/>
      <c r="Y60" s="56"/>
      <c r="Z60" s="5" t="str">
        <f t="shared" si="9"/>
        <v xml:space="preserve"> </v>
      </c>
      <c r="AA60" s="5" t="str">
        <f t="shared" si="10"/>
        <v xml:space="preserve"> 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2:107" s="5" customFormat="1" ht="30" customHeight="1" x14ac:dyDescent="0.2">
      <c r="B61" s="141"/>
      <c r="C61" s="57"/>
      <c r="D61" s="125"/>
      <c r="E61" s="143"/>
      <c r="F61" s="146" t="s">
        <v>31</v>
      </c>
      <c r="G61" s="58" t="s">
        <v>31</v>
      </c>
      <c r="H61" s="147"/>
      <c r="I61" s="122" t="s">
        <v>31</v>
      </c>
      <c r="J61" s="148" t="s">
        <v>31</v>
      </c>
      <c r="K61" s="59"/>
      <c r="L61" s="60"/>
      <c r="M61" s="61"/>
      <c r="N61" s="61"/>
      <c r="O61" s="75" t="str">
        <f t="shared" si="0"/>
        <v xml:space="preserve"> </v>
      </c>
      <c r="P61" s="60"/>
      <c r="Q61" s="61"/>
      <c r="R61" s="61"/>
      <c r="S61" s="75" t="str">
        <f t="shared" si="6"/>
        <v xml:space="preserve"> </v>
      </c>
      <c r="T61" s="76" t="str">
        <f t="shared" si="7"/>
        <v/>
      </c>
      <c r="U61" s="135" t="s">
        <v>132</v>
      </c>
      <c r="V61" s="62" t="str">
        <f>IF(H61=0," ",IF(E61="H",IF(AND(H61&gt;2005,H61&lt;2009),VLOOKUP(K61,Minimas!$A$15:$C$29,3),IF(AND(H61&gt;2008,H61&lt;2011),VLOOKUP(K61,Minimas!$A$15:$C$29,2),"ERREUR")),IF(AND(H61&gt;2005,H61&lt;2009),VLOOKUP(K61,Minimas!$H$15:J$29,3),IF(AND(H61&gt;2008,H61&lt;2011),VLOOKUP(K61,Minimas!$H$15:$J$29,2),"ERREUR"))))</f>
        <v xml:space="preserve"> </v>
      </c>
      <c r="W61" s="63" t="str">
        <f t="shared" si="8"/>
        <v/>
      </c>
      <c r="X61" s="56"/>
      <c r="Y61" s="56"/>
      <c r="Z61" s="5" t="str">
        <f t="shared" si="9"/>
        <v xml:space="preserve"> </v>
      </c>
      <c r="AA61" s="5" t="str">
        <f t="shared" si="10"/>
        <v xml:space="preserve"> 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2:107" s="5" customFormat="1" ht="30" customHeight="1" x14ac:dyDescent="0.2">
      <c r="B62" s="141"/>
      <c r="C62" s="57"/>
      <c r="D62" s="125"/>
      <c r="E62" s="143"/>
      <c r="F62" s="146" t="s">
        <v>31</v>
      </c>
      <c r="G62" s="58" t="s">
        <v>31</v>
      </c>
      <c r="H62" s="147"/>
      <c r="I62" s="122" t="s">
        <v>31</v>
      </c>
      <c r="J62" s="148" t="s">
        <v>31</v>
      </c>
      <c r="K62" s="59"/>
      <c r="L62" s="60"/>
      <c r="M62" s="61"/>
      <c r="N62" s="61"/>
      <c r="O62" s="75" t="str">
        <f t="shared" si="0"/>
        <v xml:space="preserve"> </v>
      </c>
      <c r="P62" s="60"/>
      <c r="Q62" s="61"/>
      <c r="R62" s="61"/>
      <c r="S62" s="75" t="str">
        <f t="shared" si="6"/>
        <v xml:space="preserve"> </v>
      </c>
      <c r="T62" s="76" t="str">
        <f t="shared" si="7"/>
        <v/>
      </c>
      <c r="U62" s="135" t="s">
        <v>132</v>
      </c>
      <c r="V62" s="62" t="str">
        <f>IF(H62=0," ",IF(E62="H",IF(AND(H62&gt;2005,H62&lt;2009),VLOOKUP(K62,Minimas!$A$15:$C$29,3),IF(AND(H62&gt;2008,H62&lt;2011),VLOOKUP(K62,Minimas!$A$15:$C$29,2),"ERREUR")),IF(AND(H62&gt;2005,H62&lt;2009),VLOOKUP(K62,Minimas!$H$15:J$29,3),IF(AND(H62&gt;2008,H62&lt;2011),VLOOKUP(K62,Minimas!$H$15:$J$29,2),"ERREUR"))))</f>
        <v xml:space="preserve"> </v>
      </c>
      <c r="W62" s="63" t="str">
        <f t="shared" si="8"/>
        <v/>
      </c>
      <c r="X62" s="56"/>
      <c r="Y62" s="56"/>
      <c r="Z62" s="5" t="str">
        <f t="shared" si="9"/>
        <v xml:space="preserve"> </v>
      </c>
      <c r="AA62" s="5" t="str">
        <f t="shared" si="10"/>
        <v xml:space="preserve"> 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2:107" s="5" customFormat="1" ht="30" customHeight="1" x14ac:dyDescent="0.2">
      <c r="B63" s="141"/>
      <c r="C63" s="57"/>
      <c r="D63" s="125"/>
      <c r="E63" s="143"/>
      <c r="F63" s="146" t="s">
        <v>31</v>
      </c>
      <c r="G63" s="58" t="s">
        <v>31</v>
      </c>
      <c r="H63" s="147"/>
      <c r="I63" s="122" t="s">
        <v>31</v>
      </c>
      <c r="J63" s="148" t="s">
        <v>31</v>
      </c>
      <c r="K63" s="59"/>
      <c r="L63" s="60"/>
      <c r="M63" s="61"/>
      <c r="N63" s="61"/>
      <c r="O63" s="75" t="str">
        <f t="shared" si="0"/>
        <v xml:space="preserve"> </v>
      </c>
      <c r="P63" s="60"/>
      <c r="Q63" s="61"/>
      <c r="R63" s="61"/>
      <c r="S63" s="75" t="str">
        <f t="shared" si="6"/>
        <v xml:space="preserve"> </v>
      </c>
      <c r="T63" s="76" t="str">
        <f t="shared" si="7"/>
        <v/>
      </c>
      <c r="U63" s="135" t="s">
        <v>132</v>
      </c>
      <c r="V63" s="62" t="str">
        <f>IF(H63=0," ",IF(E63="H",IF(AND(H63&gt;2005,H63&lt;2009),VLOOKUP(K63,Minimas!$A$15:$C$29,3),IF(AND(H63&gt;2008,H63&lt;2011),VLOOKUP(K63,Minimas!$A$15:$C$29,2),"ERREUR")),IF(AND(H63&gt;2005,H63&lt;2009),VLOOKUP(K63,Minimas!$H$15:J$29,3),IF(AND(H63&gt;2008,H63&lt;2011),VLOOKUP(K63,Minimas!$H$15:$J$29,2),"ERREUR"))))</f>
        <v xml:space="preserve"> </v>
      </c>
      <c r="W63" s="63" t="str">
        <f t="shared" si="8"/>
        <v/>
      </c>
      <c r="X63" s="56"/>
      <c r="Y63" s="56"/>
      <c r="Z63" s="5" t="str">
        <f t="shared" si="9"/>
        <v xml:space="preserve"> </v>
      </c>
      <c r="AA63" s="5" t="str">
        <f t="shared" si="10"/>
        <v xml:space="preserve"> 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2:107" s="5" customFormat="1" ht="30" customHeight="1" x14ac:dyDescent="0.2">
      <c r="B64" s="141"/>
      <c r="C64" s="57"/>
      <c r="D64" s="125"/>
      <c r="E64" s="143"/>
      <c r="F64" s="146" t="s">
        <v>31</v>
      </c>
      <c r="G64" s="58" t="s">
        <v>31</v>
      </c>
      <c r="H64" s="147"/>
      <c r="I64" s="122" t="s">
        <v>31</v>
      </c>
      <c r="J64" s="148" t="s">
        <v>31</v>
      </c>
      <c r="K64" s="59"/>
      <c r="L64" s="60"/>
      <c r="M64" s="61"/>
      <c r="N64" s="61"/>
      <c r="O64" s="75" t="str">
        <f t="shared" si="0"/>
        <v xml:space="preserve"> </v>
      </c>
      <c r="P64" s="60"/>
      <c r="Q64" s="61"/>
      <c r="R64" s="61"/>
      <c r="S64" s="75" t="str">
        <f t="shared" si="6"/>
        <v xml:space="preserve"> </v>
      </c>
      <c r="T64" s="76" t="str">
        <f t="shared" si="7"/>
        <v/>
      </c>
      <c r="U64" s="135" t="s">
        <v>132</v>
      </c>
      <c r="V64" s="62" t="str">
        <f>IF(H64=0," ",IF(E64="H",IF(AND(H64&gt;2005,H64&lt;2009),VLOOKUP(K64,Minimas!$A$15:$C$29,3),IF(AND(H64&gt;2008,H64&lt;2011),VLOOKUP(K64,Minimas!$A$15:$C$29,2),"ERREUR")),IF(AND(H64&gt;2005,H64&lt;2009),VLOOKUP(K64,Minimas!$H$15:J$29,3),IF(AND(H64&gt;2008,H64&lt;2011),VLOOKUP(K64,Minimas!$H$15:$J$29,2),"ERREUR"))))</f>
        <v xml:space="preserve"> </v>
      </c>
      <c r="W64" s="63" t="str">
        <f t="shared" si="8"/>
        <v/>
      </c>
      <c r="X64" s="56"/>
      <c r="Y64" s="56"/>
      <c r="Z64" s="5" t="str">
        <f t="shared" si="9"/>
        <v xml:space="preserve"> </v>
      </c>
      <c r="AA64" s="5" t="str">
        <f t="shared" si="10"/>
        <v xml:space="preserve"> 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</row>
    <row r="65" spans="2:107" s="5" customFormat="1" ht="30" customHeight="1" x14ac:dyDescent="0.2">
      <c r="B65" s="141"/>
      <c r="C65" s="57"/>
      <c r="D65" s="125"/>
      <c r="E65" s="143"/>
      <c r="F65" s="146" t="s">
        <v>31</v>
      </c>
      <c r="G65" s="58" t="s">
        <v>31</v>
      </c>
      <c r="H65" s="147"/>
      <c r="I65" s="122" t="s">
        <v>31</v>
      </c>
      <c r="J65" s="148" t="s">
        <v>31</v>
      </c>
      <c r="K65" s="59"/>
      <c r="L65" s="60"/>
      <c r="M65" s="61"/>
      <c r="N65" s="61"/>
      <c r="O65" s="75" t="str">
        <f t="shared" si="0"/>
        <v xml:space="preserve"> </v>
      </c>
      <c r="P65" s="60"/>
      <c r="Q65" s="61"/>
      <c r="R65" s="61"/>
      <c r="S65" s="75" t="str">
        <f t="shared" si="6"/>
        <v xml:space="preserve"> </v>
      </c>
      <c r="T65" s="76" t="str">
        <f t="shared" si="7"/>
        <v/>
      </c>
      <c r="U65" s="135" t="s">
        <v>132</v>
      </c>
      <c r="V65" s="62" t="str">
        <f>IF(H65=0," ",IF(E65="H",IF(AND(H65&gt;2005,H65&lt;2009),VLOOKUP(K65,Minimas!$A$15:$C$29,3),IF(AND(H65&gt;2008,H65&lt;2011),VLOOKUP(K65,Minimas!$A$15:$C$29,2),"ERREUR")),IF(AND(H65&gt;2005,H65&lt;2009),VLOOKUP(K65,Minimas!$H$15:J$29,3),IF(AND(H65&gt;2008,H65&lt;2011),VLOOKUP(K65,Minimas!$H$15:$J$29,2),"ERREUR"))))</f>
        <v xml:space="preserve"> </v>
      </c>
      <c r="W65" s="63" t="str">
        <f t="shared" si="8"/>
        <v/>
      </c>
      <c r="X65" s="56"/>
      <c r="Y65" s="56"/>
      <c r="Z65" s="5" t="str">
        <f t="shared" si="9"/>
        <v xml:space="preserve"> </v>
      </c>
      <c r="AA65" s="5" t="str">
        <f t="shared" si="10"/>
        <v xml:space="preserve"> 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</row>
    <row r="66" spans="2:107" s="5" customFormat="1" ht="30" customHeight="1" x14ac:dyDescent="0.2">
      <c r="B66" s="141"/>
      <c r="C66" s="57"/>
      <c r="D66" s="125"/>
      <c r="E66" s="143"/>
      <c r="F66" s="146" t="s">
        <v>31</v>
      </c>
      <c r="G66" s="58" t="s">
        <v>31</v>
      </c>
      <c r="H66" s="147"/>
      <c r="I66" s="122" t="s">
        <v>31</v>
      </c>
      <c r="J66" s="148" t="s">
        <v>31</v>
      </c>
      <c r="K66" s="59"/>
      <c r="L66" s="60"/>
      <c r="M66" s="61"/>
      <c r="N66" s="61"/>
      <c r="O66" s="75" t="str">
        <f t="shared" si="0"/>
        <v xml:space="preserve"> </v>
      </c>
      <c r="P66" s="60"/>
      <c r="Q66" s="61"/>
      <c r="R66" s="61"/>
      <c r="S66" s="75" t="str">
        <f t="shared" si="6"/>
        <v xml:space="preserve"> </v>
      </c>
      <c r="T66" s="76" t="str">
        <f t="shared" si="7"/>
        <v/>
      </c>
      <c r="U66" s="135" t="s">
        <v>132</v>
      </c>
      <c r="V66" s="62" t="str">
        <f>IF(H66=0," ",IF(E66="H",IF(AND(H66&gt;2005,H66&lt;2009),VLOOKUP(K66,Minimas!$A$15:$C$29,3),IF(AND(H66&gt;2008,H66&lt;2011),VLOOKUP(K66,Minimas!$A$15:$C$29,2),"ERREUR")),IF(AND(H66&gt;2005,H66&lt;2009),VLOOKUP(K66,Minimas!$H$15:J$29,3),IF(AND(H66&gt;2008,H66&lt;2011),VLOOKUP(K66,Minimas!$H$15:$J$29,2),"ERREUR"))))</f>
        <v xml:space="preserve"> </v>
      </c>
      <c r="W66" s="63" t="str">
        <f t="shared" si="8"/>
        <v/>
      </c>
      <c r="X66" s="56"/>
      <c r="Y66" s="56"/>
      <c r="Z66" s="5" t="str">
        <f t="shared" si="9"/>
        <v xml:space="preserve"> </v>
      </c>
      <c r="AA66" s="5" t="str">
        <f t="shared" si="10"/>
        <v xml:space="preserve"> 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</row>
    <row r="67" spans="2:107" s="5" customFormat="1" ht="30" customHeight="1" x14ac:dyDescent="0.2">
      <c r="B67" s="141"/>
      <c r="C67" s="57"/>
      <c r="D67" s="125"/>
      <c r="E67" s="143"/>
      <c r="F67" s="146" t="s">
        <v>31</v>
      </c>
      <c r="G67" s="58" t="s">
        <v>31</v>
      </c>
      <c r="H67" s="147"/>
      <c r="I67" s="122"/>
      <c r="J67" s="148"/>
      <c r="K67" s="59"/>
      <c r="L67" s="60"/>
      <c r="M67" s="61"/>
      <c r="N67" s="61"/>
      <c r="O67" s="75" t="str">
        <f t="shared" si="0"/>
        <v xml:space="preserve"> </v>
      </c>
      <c r="P67" s="60"/>
      <c r="Q67" s="61"/>
      <c r="R67" s="61"/>
      <c r="S67" s="75" t="str">
        <f t="shared" si="6"/>
        <v xml:space="preserve"> </v>
      </c>
      <c r="T67" s="76" t="str">
        <f t="shared" si="7"/>
        <v/>
      </c>
      <c r="U67" s="135" t="s">
        <v>132</v>
      </c>
      <c r="V67" s="62" t="str">
        <f>IF(H67=0," ",IF(E67="H",IF(AND(H67&gt;2005,H67&lt;2009),VLOOKUP(K67,Minimas!$A$15:$C$29,3),IF(AND(H67&gt;2008,H67&lt;2011),VLOOKUP(K67,Minimas!$A$15:$C$29,2),"ERREUR")),IF(AND(H67&gt;2005,H67&lt;2009),VLOOKUP(K67,Minimas!$H$15:J$29,3),IF(AND(H67&gt;2008,H67&lt;2011),VLOOKUP(K67,Minimas!$H$15:$J$29,2),"ERREUR"))))</f>
        <v xml:space="preserve"> </v>
      </c>
      <c r="W67" s="63" t="str">
        <f t="shared" si="8"/>
        <v/>
      </c>
      <c r="X67" s="56"/>
      <c r="Y67" s="56"/>
      <c r="Z67" s="5" t="str">
        <f t="shared" si="9"/>
        <v xml:space="preserve"> </v>
      </c>
      <c r="AA67" s="5" t="str">
        <f t="shared" si="10"/>
        <v xml:space="preserve"> 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</row>
    <row r="68" spans="2:107" s="5" customFormat="1" ht="30" customHeight="1" x14ac:dyDescent="0.2">
      <c r="B68" s="141"/>
      <c r="C68" s="57"/>
      <c r="D68" s="125"/>
      <c r="E68" s="143"/>
      <c r="F68" s="146" t="s">
        <v>31</v>
      </c>
      <c r="G68" s="58" t="s">
        <v>31</v>
      </c>
      <c r="H68" s="147"/>
      <c r="I68" s="122"/>
      <c r="J68" s="148"/>
      <c r="K68" s="59"/>
      <c r="L68" s="60"/>
      <c r="M68" s="61"/>
      <c r="N68" s="61"/>
      <c r="O68" s="75" t="str">
        <f t="shared" si="0"/>
        <v xml:space="preserve"> </v>
      </c>
      <c r="P68" s="60"/>
      <c r="Q68" s="61"/>
      <c r="R68" s="61"/>
      <c r="S68" s="75" t="str">
        <f t="shared" si="6"/>
        <v xml:space="preserve"> </v>
      </c>
      <c r="T68" s="76" t="str">
        <f t="shared" si="7"/>
        <v/>
      </c>
      <c r="U68" s="135" t="s">
        <v>132</v>
      </c>
      <c r="V68" s="62" t="str">
        <f>IF(H68=0," ",IF(E68="H",IF(AND(H68&gt;2005,H68&lt;2009),VLOOKUP(K68,Minimas!$A$15:$C$29,3),IF(AND(H68&gt;2008,H68&lt;2011),VLOOKUP(K68,Minimas!$A$15:$C$29,2),"ERREUR")),IF(AND(H68&gt;2005,H68&lt;2009),VLOOKUP(K68,Minimas!$H$15:J$29,3),IF(AND(H68&gt;2008,H68&lt;2011),VLOOKUP(K68,Minimas!$H$15:$J$29,2),"ERREUR"))))</f>
        <v xml:space="preserve"> </v>
      </c>
      <c r="W68" s="63" t="str">
        <f t="shared" si="8"/>
        <v/>
      </c>
      <c r="X68" s="56"/>
      <c r="Y68" s="56"/>
      <c r="Z68" s="5" t="str">
        <f t="shared" si="9"/>
        <v xml:space="preserve"> </v>
      </c>
      <c r="AA68" s="5" t="str">
        <f t="shared" si="10"/>
        <v xml:space="preserve"> 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</row>
    <row r="69" spans="2:107" s="5" customFormat="1" ht="30" customHeight="1" x14ac:dyDescent="0.2">
      <c r="B69" s="141"/>
      <c r="C69" s="57"/>
      <c r="D69" s="125"/>
      <c r="E69" s="143"/>
      <c r="F69" s="146" t="s">
        <v>31</v>
      </c>
      <c r="G69" s="58" t="s">
        <v>31</v>
      </c>
      <c r="H69" s="147"/>
      <c r="I69" s="122" t="s">
        <v>31</v>
      </c>
      <c r="J69" s="148" t="s">
        <v>31</v>
      </c>
      <c r="K69" s="59"/>
      <c r="L69" s="60"/>
      <c r="M69" s="61"/>
      <c r="N69" s="61"/>
      <c r="O69" s="75" t="str">
        <f t="shared" si="0"/>
        <v xml:space="preserve"> </v>
      </c>
      <c r="P69" s="60"/>
      <c r="Q69" s="61"/>
      <c r="R69" s="61"/>
      <c r="S69" s="75" t="str">
        <f t="shared" si="6"/>
        <v xml:space="preserve"> </v>
      </c>
      <c r="T69" s="76" t="str">
        <f t="shared" si="7"/>
        <v/>
      </c>
      <c r="U69" s="135" t="s">
        <v>132</v>
      </c>
      <c r="V69" s="62" t="str">
        <f>IF(H69=0," ",IF(E69="H",IF(AND(H69&gt;2005,H69&lt;2009),VLOOKUP(K69,Minimas!$A$15:$C$29,3),IF(AND(H69&gt;2008,H69&lt;2011),VLOOKUP(K69,Minimas!$A$15:$C$29,2),"ERREUR")),IF(AND(H69&gt;2005,H69&lt;2009),VLOOKUP(K69,Minimas!$H$15:J$29,3),IF(AND(H69&gt;2008,H69&lt;2011),VLOOKUP(K69,Minimas!$H$15:$J$29,2),"ERREUR"))))</f>
        <v xml:space="preserve"> </v>
      </c>
      <c r="W69" s="63" t="str">
        <f t="shared" si="8"/>
        <v/>
      </c>
      <c r="X69" s="56"/>
      <c r="Y69" s="56"/>
      <c r="Z69" s="5" t="str">
        <f t="shared" si="9"/>
        <v xml:space="preserve"> </v>
      </c>
      <c r="AA69" s="5" t="str">
        <f t="shared" si="10"/>
        <v xml:space="preserve"> 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</row>
    <row r="70" spans="2:107" s="5" customFormat="1" ht="30" customHeight="1" x14ac:dyDescent="0.2">
      <c r="B70" s="141"/>
      <c r="C70" s="57"/>
      <c r="D70" s="125"/>
      <c r="E70" s="143"/>
      <c r="F70" s="146" t="s">
        <v>31</v>
      </c>
      <c r="G70" s="58" t="s">
        <v>31</v>
      </c>
      <c r="H70" s="147"/>
      <c r="I70" s="122" t="s">
        <v>31</v>
      </c>
      <c r="J70" s="148" t="s">
        <v>31</v>
      </c>
      <c r="K70" s="59"/>
      <c r="L70" s="60"/>
      <c r="M70" s="61"/>
      <c r="N70" s="61"/>
      <c r="O70" s="75" t="str">
        <f t="shared" si="0"/>
        <v xml:space="preserve"> </v>
      </c>
      <c r="P70" s="60"/>
      <c r="Q70" s="61"/>
      <c r="R70" s="61"/>
      <c r="S70" s="75" t="str">
        <f t="shared" si="6"/>
        <v xml:space="preserve"> </v>
      </c>
      <c r="T70" s="76" t="str">
        <f t="shared" si="7"/>
        <v/>
      </c>
      <c r="U70" s="135" t="s">
        <v>132</v>
      </c>
      <c r="V70" s="62" t="str">
        <f>IF(H70=0," ",IF(E70="H",IF(AND(H70&gt;2005,H70&lt;2009),VLOOKUP(K70,Minimas!$A$15:$C$29,3),IF(AND(H70&gt;2008,H70&lt;2011),VLOOKUP(K70,Minimas!$A$15:$C$29,2),"ERREUR")),IF(AND(H70&gt;2005,H70&lt;2009),VLOOKUP(K70,Minimas!$H$15:J$29,3),IF(AND(H70&gt;2008,H70&lt;2011),VLOOKUP(K70,Minimas!$H$15:$J$29,2),"ERREUR"))))</f>
        <v xml:space="preserve"> </v>
      </c>
      <c r="W70" s="63" t="str">
        <f t="shared" si="8"/>
        <v/>
      </c>
      <c r="X70" s="56"/>
      <c r="Y70" s="56"/>
      <c r="Z70" s="5" t="str">
        <f t="shared" si="9"/>
        <v xml:space="preserve"> </v>
      </c>
      <c r="AA70" s="5" t="str">
        <f t="shared" si="10"/>
        <v xml:space="preserve"> 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</row>
    <row r="71" spans="2:107" s="5" customFormat="1" ht="30" customHeight="1" x14ac:dyDescent="0.2">
      <c r="B71" s="141"/>
      <c r="C71" s="57"/>
      <c r="D71" s="125"/>
      <c r="E71" s="143"/>
      <c r="F71" s="146" t="s">
        <v>31</v>
      </c>
      <c r="G71" s="58" t="s">
        <v>31</v>
      </c>
      <c r="H71" s="147"/>
      <c r="I71" s="122" t="s">
        <v>31</v>
      </c>
      <c r="J71" s="148" t="s">
        <v>31</v>
      </c>
      <c r="K71" s="59"/>
      <c r="L71" s="60"/>
      <c r="M71" s="61"/>
      <c r="N71" s="61"/>
      <c r="O71" s="75" t="str">
        <f t="shared" si="0"/>
        <v xml:space="preserve"> </v>
      </c>
      <c r="P71" s="60"/>
      <c r="Q71" s="61"/>
      <c r="R71" s="61"/>
      <c r="S71" s="75" t="str">
        <f t="shared" si="6"/>
        <v xml:space="preserve"> </v>
      </c>
      <c r="T71" s="76" t="str">
        <f t="shared" si="7"/>
        <v/>
      </c>
      <c r="U71" s="135" t="s">
        <v>132</v>
      </c>
      <c r="V71" s="62" t="str">
        <f>IF(H71=0," ",IF(E71="H",IF(AND(H71&gt;2005,H71&lt;2009),VLOOKUP(K71,Minimas!$A$15:$C$29,3),IF(AND(H71&gt;2008,H71&lt;2011),VLOOKUP(K71,Minimas!$A$15:$C$29,2),"ERREUR")),IF(AND(H71&gt;2005,H71&lt;2009),VLOOKUP(K71,Minimas!$H$15:J$29,3),IF(AND(H71&gt;2008,H71&lt;2011),VLOOKUP(K71,Minimas!$H$15:$J$29,2),"ERREUR"))))</f>
        <v xml:space="preserve"> </v>
      </c>
      <c r="W71" s="63" t="str">
        <f t="shared" si="8"/>
        <v/>
      </c>
      <c r="X71" s="56"/>
      <c r="Y71" s="56"/>
      <c r="Z71" s="5" t="str">
        <f t="shared" si="9"/>
        <v xml:space="preserve"> </v>
      </c>
      <c r="AA71" s="5" t="str">
        <f t="shared" si="10"/>
        <v xml:space="preserve"> 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</row>
    <row r="72" spans="2:107" s="5" customFormat="1" ht="30" customHeight="1" x14ac:dyDescent="0.2">
      <c r="B72" s="141"/>
      <c r="C72" s="57"/>
      <c r="D72" s="125"/>
      <c r="E72" s="143"/>
      <c r="F72" s="146" t="s">
        <v>31</v>
      </c>
      <c r="G72" s="58" t="s">
        <v>31</v>
      </c>
      <c r="H72" s="147"/>
      <c r="I72" s="122" t="s">
        <v>31</v>
      </c>
      <c r="J72" s="148" t="s">
        <v>31</v>
      </c>
      <c r="K72" s="59"/>
      <c r="L72" s="60"/>
      <c r="M72" s="61"/>
      <c r="N72" s="61"/>
      <c r="O72" s="75" t="str">
        <f t="shared" si="0"/>
        <v xml:space="preserve"> </v>
      </c>
      <c r="P72" s="60"/>
      <c r="Q72" s="61"/>
      <c r="R72" s="61"/>
      <c r="S72" s="75" t="str">
        <f t="shared" si="6"/>
        <v xml:space="preserve"> </v>
      </c>
      <c r="T72" s="76" t="str">
        <f t="shared" si="7"/>
        <v/>
      </c>
      <c r="U72" s="135" t="s">
        <v>132</v>
      </c>
      <c r="V72" s="62" t="str">
        <f>IF(H72=0," ",IF(E72="H",IF(AND(H72&gt;2005,H72&lt;2009),VLOOKUP(K72,Minimas!$A$15:$C$29,3),IF(AND(H72&gt;2008,H72&lt;2011),VLOOKUP(K72,Minimas!$A$15:$C$29,2),"ERREUR")),IF(AND(H72&gt;2005,H72&lt;2009),VLOOKUP(K72,Minimas!$H$15:J$29,3),IF(AND(H72&gt;2008,H72&lt;2011),VLOOKUP(K72,Minimas!$H$15:$J$29,2),"ERREUR"))))</f>
        <v xml:space="preserve"> </v>
      </c>
      <c r="W72" s="63" t="str">
        <f t="shared" si="8"/>
        <v/>
      </c>
      <c r="X72" s="56"/>
      <c r="Y72" s="56"/>
      <c r="Z72" s="5" t="str">
        <f t="shared" si="9"/>
        <v xml:space="preserve"> </v>
      </c>
      <c r="AA72" s="5" t="str">
        <f t="shared" si="10"/>
        <v xml:space="preserve"> 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</row>
    <row r="73" spans="2:107" s="5" customFormat="1" ht="30" customHeight="1" x14ac:dyDescent="0.2">
      <c r="B73" s="141"/>
      <c r="C73" s="57"/>
      <c r="D73" s="125"/>
      <c r="E73" s="143"/>
      <c r="F73" s="146" t="s">
        <v>31</v>
      </c>
      <c r="G73" s="58" t="s">
        <v>31</v>
      </c>
      <c r="H73" s="147"/>
      <c r="I73" s="122" t="s">
        <v>31</v>
      </c>
      <c r="J73" s="148" t="s">
        <v>31</v>
      </c>
      <c r="K73" s="59"/>
      <c r="L73" s="60"/>
      <c r="M73" s="61"/>
      <c r="N73" s="61"/>
      <c r="O73" s="75" t="str">
        <f t="shared" si="0"/>
        <v xml:space="preserve"> </v>
      </c>
      <c r="P73" s="60"/>
      <c r="Q73" s="61"/>
      <c r="R73" s="61"/>
      <c r="S73" s="75" t="str">
        <f t="shared" si="6"/>
        <v xml:space="preserve"> </v>
      </c>
      <c r="T73" s="76" t="str">
        <f t="shared" si="7"/>
        <v/>
      </c>
      <c r="U73" s="135" t="s">
        <v>132</v>
      </c>
      <c r="V73" s="62" t="str">
        <f>IF(H73=0," ",IF(E73="H",IF(AND(H73&gt;2005,H73&lt;2009),VLOOKUP(K73,Minimas!$A$15:$C$29,3),IF(AND(H73&gt;2008,H73&lt;2011),VLOOKUP(K73,Minimas!$A$15:$C$29,2),"ERREUR")),IF(AND(H73&gt;2005,H73&lt;2009),VLOOKUP(K73,Minimas!$H$15:J$29,3),IF(AND(H73&gt;2008,H73&lt;2011),VLOOKUP(K73,Minimas!$H$15:$J$29,2),"ERREUR"))))</f>
        <v xml:space="preserve"> </v>
      </c>
      <c r="W73" s="63" t="str">
        <f t="shared" si="8"/>
        <v/>
      </c>
      <c r="X73" s="56"/>
      <c r="Y73" s="56"/>
      <c r="Z73" s="5" t="str">
        <f t="shared" si="9"/>
        <v xml:space="preserve"> </v>
      </c>
      <c r="AA73" s="5" t="str">
        <f t="shared" si="10"/>
        <v xml:space="preserve"> 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</row>
    <row r="74" spans="2:107" s="5" customFormat="1" ht="30" customHeight="1" x14ac:dyDescent="0.2">
      <c r="B74" s="141"/>
      <c r="C74" s="57"/>
      <c r="D74" s="125"/>
      <c r="E74" s="143"/>
      <c r="F74" s="146" t="s">
        <v>31</v>
      </c>
      <c r="G74" s="58" t="s">
        <v>31</v>
      </c>
      <c r="H74" s="147"/>
      <c r="I74" s="122" t="s">
        <v>31</v>
      </c>
      <c r="J74" s="148" t="s">
        <v>31</v>
      </c>
      <c r="K74" s="59"/>
      <c r="L74" s="60"/>
      <c r="M74" s="61"/>
      <c r="N74" s="61"/>
      <c r="O74" s="75" t="str">
        <f t="shared" si="0"/>
        <v xml:space="preserve"> </v>
      </c>
      <c r="P74" s="60"/>
      <c r="Q74" s="61"/>
      <c r="R74" s="61"/>
      <c r="S74" s="75" t="str">
        <f t="shared" ref="S74:S137" si="11">IF(AA74&lt;=0,0,AA74)</f>
        <v xml:space="preserve"> </v>
      </c>
      <c r="T74" s="76" t="str">
        <f t="shared" ref="T74:T137" si="12">IF(E74="","",IF(OR(O74=0,S74=0),0,O74+S74))</f>
        <v/>
      </c>
      <c r="U74" s="135" t="s">
        <v>132</v>
      </c>
      <c r="V74" s="62" t="str">
        <f>IF(H74=0," ",IF(E74="H",IF(AND(H74&gt;2005,H74&lt;2009),VLOOKUP(K74,Minimas!$A$15:$C$29,3),IF(AND(H74&gt;2008,H74&lt;2011),VLOOKUP(K74,Minimas!$A$15:$C$29,2),"ERREUR")),IF(AND(H74&gt;2005,H74&lt;2009),VLOOKUP(K74,Minimas!$H$15:J$29,3),IF(AND(H74&gt;2008,H74&lt;2011),VLOOKUP(K74,Minimas!$H$15:$J$29,2),"ERREUR"))))</f>
        <v xml:space="preserve"> </v>
      </c>
      <c r="W74" s="63" t="str">
        <f t="shared" ref="W74:W137" si="13">IF(E74=" "," ",IF(E74="H",10^(0.75194503*LOG(K74/175.508)^2)*T74,IF(E74="F",10^(0.783497476* LOG(K74/153.655)^2)*T74,"")))</f>
        <v/>
      </c>
      <c r="X74" s="56"/>
      <c r="Y74" s="56"/>
      <c r="Z74" s="5" t="str">
        <f t="shared" ref="Z74:Z137" si="14">IF(L74=0," ",MAXA(L74+M74,M74+N74,L74+N74))</f>
        <v xml:space="preserve"> </v>
      </c>
      <c r="AA74" s="5" t="str">
        <f t="shared" ref="AA74:AA137" si="15">IF(P74=0," ",MAXA(P74+Q74,Q74+R74,P74+R74))</f>
        <v xml:space="preserve"> 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</row>
    <row r="75" spans="2:107" s="5" customFormat="1" ht="30" customHeight="1" x14ac:dyDescent="0.2">
      <c r="B75" s="141"/>
      <c r="C75" s="57"/>
      <c r="D75" s="125"/>
      <c r="E75" s="143"/>
      <c r="F75" s="146" t="s">
        <v>31</v>
      </c>
      <c r="G75" s="58" t="s">
        <v>31</v>
      </c>
      <c r="H75" s="147"/>
      <c r="I75" s="122" t="s">
        <v>31</v>
      </c>
      <c r="J75" s="148" t="s">
        <v>31</v>
      </c>
      <c r="K75" s="59"/>
      <c r="L75" s="60"/>
      <c r="M75" s="61"/>
      <c r="N75" s="61"/>
      <c r="O75" s="75" t="str">
        <f t="shared" si="0"/>
        <v xml:space="preserve"> </v>
      </c>
      <c r="P75" s="60"/>
      <c r="Q75" s="61"/>
      <c r="R75" s="61"/>
      <c r="S75" s="75" t="str">
        <f t="shared" si="11"/>
        <v xml:space="preserve"> </v>
      </c>
      <c r="T75" s="76" t="str">
        <f t="shared" si="12"/>
        <v/>
      </c>
      <c r="U75" s="135" t="s">
        <v>132</v>
      </c>
      <c r="V75" s="62" t="str">
        <f>IF(H75=0," ",IF(E75="H",IF(AND(H75&gt;2005,H75&lt;2009),VLOOKUP(K75,Minimas!$A$15:$C$29,3),IF(AND(H75&gt;2008,H75&lt;2011),VLOOKUP(K75,Minimas!$A$15:$C$29,2),"ERREUR")),IF(AND(H75&gt;2005,H75&lt;2009),VLOOKUP(K75,Minimas!$H$15:J$29,3),IF(AND(H75&gt;2008,H75&lt;2011),VLOOKUP(K75,Minimas!$H$15:$J$29,2),"ERREUR"))))</f>
        <v xml:space="preserve"> </v>
      </c>
      <c r="W75" s="63" t="str">
        <f t="shared" si="13"/>
        <v/>
      </c>
      <c r="X75" s="56"/>
      <c r="Y75" s="56"/>
      <c r="Z75" s="5" t="str">
        <f t="shared" si="14"/>
        <v xml:space="preserve"> </v>
      </c>
      <c r="AA75" s="5" t="str">
        <f t="shared" si="15"/>
        <v xml:space="preserve"> 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</row>
    <row r="76" spans="2:107" s="5" customFormat="1" ht="30" customHeight="1" x14ac:dyDescent="0.2">
      <c r="B76" s="141"/>
      <c r="C76" s="57"/>
      <c r="D76" s="125"/>
      <c r="E76" s="143"/>
      <c r="F76" s="146" t="s">
        <v>31</v>
      </c>
      <c r="G76" s="58" t="s">
        <v>31</v>
      </c>
      <c r="H76" s="147"/>
      <c r="I76" s="122" t="s">
        <v>31</v>
      </c>
      <c r="J76" s="148" t="s">
        <v>31</v>
      </c>
      <c r="K76" s="59"/>
      <c r="L76" s="60"/>
      <c r="M76" s="61"/>
      <c r="N76" s="61"/>
      <c r="O76" s="75" t="str">
        <f t="shared" si="0"/>
        <v xml:space="preserve"> </v>
      </c>
      <c r="P76" s="60"/>
      <c r="Q76" s="61"/>
      <c r="R76" s="61"/>
      <c r="S76" s="75" t="str">
        <f t="shared" si="11"/>
        <v xml:space="preserve"> </v>
      </c>
      <c r="T76" s="76" t="str">
        <f t="shared" si="12"/>
        <v/>
      </c>
      <c r="U76" s="135" t="s">
        <v>132</v>
      </c>
      <c r="V76" s="62" t="str">
        <f>IF(H76=0," ",IF(E76="H",IF(AND(H76&gt;2005,H76&lt;2009),VLOOKUP(K76,Minimas!$A$15:$C$29,3),IF(AND(H76&gt;2008,H76&lt;2011),VLOOKUP(K76,Minimas!$A$15:$C$29,2),"ERREUR")),IF(AND(H76&gt;2005,H76&lt;2009),VLOOKUP(K76,Minimas!$H$15:J$29,3),IF(AND(H76&gt;2008,H76&lt;2011),VLOOKUP(K76,Minimas!$H$15:$J$29,2),"ERREUR"))))</f>
        <v xml:space="preserve"> </v>
      </c>
      <c r="W76" s="63" t="str">
        <f t="shared" si="13"/>
        <v/>
      </c>
      <c r="X76" s="56"/>
      <c r="Y76" s="56"/>
      <c r="Z76" s="5" t="str">
        <f t="shared" si="14"/>
        <v xml:space="preserve"> </v>
      </c>
      <c r="AA76" s="5" t="str">
        <f t="shared" si="15"/>
        <v xml:space="preserve"> 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</row>
    <row r="77" spans="2:107" s="5" customFormat="1" ht="30" customHeight="1" x14ac:dyDescent="0.2">
      <c r="B77" s="141"/>
      <c r="C77" s="57"/>
      <c r="D77" s="125"/>
      <c r="E77" s="143"/>
      <c r="F77" s="146" t="s">
        <v>31</v>
      </c>
      <c r="G77" s="58" t="s">
        <v>31</v>
      </c>
      <c r="H77" s="147"/>
      <c r="I77" s="122" t="s">
        <v>31</v>
      </c>
      <c r="J77" s="148" t="s">
        <v>31</v>
      </c>
      <c r="K77" s="59"/>
      <c r="L77" s="60"/>
      <c r="M77" s="61"/>
      <c r="N77" s="61"/>
      <c r="O77" s="75" t="str">
        <f t="shared" si="0"/>
        <v xml:space="preserve"> </v>
      </c>
      <c r="P77" s="60"/>
      <c r="Q77" s="61"/>
      <c r="R77" s="61"/>
      <c r="S77" s="75" t="str">
        <f t="shared" si="11"/>
        <v xml:space="preserve"> </v>
      </c>
      <c r="T77" s="76" t="str">
        <f t="shared" si="12"/>
        <v/>
      </c>
      <c r="U77" s="135" t="s">
        <v>132</v>
      </c>
      <c r="V77" s="62" t="str">
        <f>IF(H77=0," ",IF(E77="H",IF(AND(H77&gt;2005,H77&lt;2009),VLOOKUP(K77,Minimas!$A$15:$C$29,3),IF(AND(H77&gt;2008,H77&lt;2011),VLOOKUP(K77,Minimas!$A$15:$C$29,2),"ERREUR")),IF(AND(H77&gt;2005,H77&lt;2009),VLOOKUP(K77,Minimas!$H$15:J$29,3),IF(AND(H77&gt;2008,H77&lt;2011),VLOOKUP(K77,Minimas!$H$15:$J$29,2),"ERREUR"))))</f>
        <v xml:space="preserve"> </v>
      </c>
      <c r="W77" s="63" t="str">
        <f t="shared" si="13"/>
        <v/>
      </c>
      <c r="X77" s="56"/>
      <c r="Y77" s="56"/>
      <c r="Z77" s="5" t="str">
        <f t="shared" si="14"/>
        <v xml:space="preserve"> </v>
      </c>
      <c r="AA77" s="5" t="str">
        <f t="shared" si="15"/>
        <v xml:space="preserve"> 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</row>
    <row r="78" spans="2:107" s="5" customFormat="1" ht="30" customHeight="1" x14ac:dyDescent="0.2">
      <c r="B78" s="141"/>
      <c r="C78" s="57"/>
      <c r="D78" s="125"/>
      <c r="E78" s="143"/>
      <c r="F78" s="146" t="s">
        <v>31</v>
      </c>
      <c r="G78" s="58" t="s">
        <v>31</v>
      </c>
      <c r="H78" s="147"/>
      <c r="I78" s="122" t="s">
        <v>31</v>
      </c>
      <c r="J78" s="148" t="s">
        <v>31</v>
      </c>
      <c r="K78" s="59"/>
      <c r="L78" s="60"/>
      <c r="M78" s="61"/>
      <c r="N78" s="61"/>
      <c r="O78" s="75" t="str">
        <f t="shared" si="0"/>
        <v xml:space="preserve"> </v>
      </c>
      <c r="P78" s="60"/>
      <c r="Q78" s="61"/>
      <c r="R78" s="61"/>
      <c r="S78" s="75" t="str">
        <f t="shared" si="11"/>
        <v xml:space="preserve"> </v>
      </c>
      <c r="T78" s="76" t="str">
        <f t="shared" si="12"/>
        <v/>
      </c>
      <c r="U78" s="135" t="s">
        <v>132</v>
      </c>
      <c r="V78" s="62" t="str">
        <f>IF(H78=0," ",IF(E78="H",IF(AND(H78&gt;2005,H78&lt;2009),VLOOKUP(K78,Minimas!$A$15:$C$29,3),IF(AND(H78&gt;2008,H78&lt;2011),VLOOKUP(K78,Minimas!$A$15:$C$29,2),"ERREUR")),IF(AND(H78&gt;2005,H78&lt;2009),VLOOKUP(K78,Minimas!$H$15:J$29,3),IF(AND(H78&gt;2008,H78&lt;2011),VLOOKUP(K78,Minimas!$H$15:$J$29,2),"ERREUR"))))</f>
        <v xml:space="preserve"> </v>
      </c>
      <c r="W78" s="63" t="str">
        <f t="shared" si="13"/>
        <v/>
      </c>
      <c r="X78" s="56"/>
      <c r="Y78" s="56"/>
      <c r="Z78" s="5" t="str">
        <f t="shared" si="14"/>
        <v xml:space="preserve"> </v>
      </c>
      <c r="AA78" s="5" t="str">
        <f t="shared" si="15"/>
        <v xml:space="preserve"> 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</row>
    <row r="79" spans="2:107" s="5" customFormat="1" ht="30" customHeight="1" x14ac:dyDescent="0.2">
      <c r="B79" s="141"/>
      <c r="C79" s="57"/>
      <c r="D79" s="125"/>
      <c r="E79" s="143"/>
      <c r="F79" s="146" t="s">
        <v>31</v>
      </c>
      <c r="G79" s="58" t="s">
        <v>31</v>
      </c>
      <c r="H79" s="147"/>
      <c r="I79" s="122" t="s">
        <v>31</v>
      </c>
      <c r="J79" s="148" t="s">
        <v>31</v>
      </c>
      <c r="K79" s="59"/>
      <c r="L79" s="60"/>
      <c r="M79" s="61"/>
      <c r="N79" s="61"/>
      <c r="O79" s="75" t="str">
        <f t="shared" si="0"/>
        <v xml:space="preserve"> </v>
      </c>
      <c r="P79" s="60"/>
      <c r="Q79" s="61"/>
      <c r="R79" s="61"/>
      <c r="S79" s="75" t="str">
        <f t="shared" si="11"/>
        <v xml:space="preserve"> </v>
      </c>
      <c r="T79" s="76" t="str">
        <f t="shared" si="12"/>
        <v/>
      </c>
      <c r="U79" s="135" t="s">
        <v>132</v>
      </c>
      <c r="V79" s="62" t="str">
        <f>IF(H79=0," ",IF(E79="H",IF(AND(H79&gt;2005,H79&lt;2009),VLOOKUP(K79,Minimas!$A$15:$C$29,3),IF(AND(H79&gt;2008,H79&lt;2011),VLOOKUP(K79,Minimas!$A$15:$C$29,2),"ERREUR")),IF(AND(H79&gt;2005,H79&lt;2009),VLOOKUP(K79,Minimas!$H$15:J$29,3),IF(AND(H79&gt;2008,H79&lt;2011),VLOOKUP(K79,Minimas!$H$15:$J$29,2),"ERREUR"))))</f>
        <v xml:space="preserve"> </v>
      </c>
      <c r="W79" s="63" t="str">
        <f t="shared" si="13"/>
        <v/>
      </c>
      <c r="X79" s="56"/>
      <c r="Y79" s="56"/>
      <c r="Z79" s="5" t="str">
        <f t="shared" si="14"/>
        <v xml:space="preserve"> </v>
      </c>
      <c r="AA79" s="5" t="str">
        <f t="shared" si="15"/>
        <v xml:space="preserve"> </v>
      </c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</row>
    <row r="80" spans="2:107" s="5" customFormat="1" ht="30" customHeight="1" x14ac:dyDescent="0.2">
      <c r="B80" s="141"/>
      <c r="C80" s="57"/>
      <c r="D80" s="125"/>
      <c r="E80" s="143"/>
      <c r="F80" s="146" t="s">
        <v>31</v>
      </c>
      <c r="G80" s="58" t="s">
        <v>31</v>
      </c>
      <c r="H80" s="147"/>
      <c r="I80" s="122" t="s">
        <v>31</v>
      </c>
      <c r="J80" s="148" t="s">
        <v>31</v>
      </c>
      <c r="K80" s="59"/>
      <c r="L80" s="60"/>
      <c r="M80" s="61"/>
      <c r="N80" s="61"/>
      <c r="O80" s="75" t="str">
        <f t="shared" si="0"/>
        <v xml:space="preserve"> </v>
      </c>
      <c r="P80" s="60"/>
      <c r="Q80" s="61"/>
      <c r="R80" s="61"/>
      <c r="S80" s="75" t="str">
        <f t="shared" si="11"/>
        <v xml:space="preserve"> </v>
      </c>
      <c r="T80" s="76" t="str">
        <f t="shared" si="12"/>
        <v/>
      </c>
      <c r="U80" s="135" t="s">
        <v>132</v>
      </c>
      <c r="V80" s="62" t="str">
        <f>IF(H80=0," ",IF(E80="H",IF(AND(H80&gt;2005,H80&lt;2009),VLOOKUP(K80,Minimas!$A$15:$C$29,3),IF(AND(H80&gt;2008,H80&lt;2011),VLOOKUP(K80,Minimas!$A$15:$C$29,2),"ERREUR")),IF(AND(H80&gt;2005,H80&lt;2009),VLOOKUP(K80,Minimas!$H$15:J$29,3),IF(AND(H80&gt;2008,H80&lt;2011),VLOOKUP(K80,Minimas!$H$15:$J$29,2),"ERREUR"))))</f>
        <v xml:space="preserve"> </v>
      </c>
      <c r="W80" s="63" t="str">
        <f t="shared" si="13"/>
        <v/>
      </c>
      <c r="X80" s="56"/>
      <c r="Y80" s="56"/>
      <c r="Z80" s="5" t="str">
        <f t="shared" si="14"/>
        <v xml:space="preserve"> </v>
      </c>
      <c r="AA80" s="5" t="str">
        <f t="shared" si="15"/>
        <v xml:space="preserve"> </v>
      </c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</row>
    <row r="81" spans="2:107" s="5" customFormat="1" ht="30" customHeight="1" x14ac:dyDescent="0.2">
      <c r="B81" s="141"/>
      <c r="C81" s="57"/>
      <c r="D81" s="125"/>
      <c r="E81" s="143"/>
      <c r="F81" s="146" t="s">
        <v>31</v>
      </c>
      <c r="G81" s="58" t="s">
        <v>31</v>
      </c>
      <c r="H81" s="147"/>
      <c r="I81" s="122"/>
      <c r="J81" s="148"/>
      <c r="K81" s="59"/>
      <c r="L81" s="60"/>
      <c r="M81" s="61"/>
      <c r="N81" s="61"/>
      <c r="O81" s="75" t="str">
        <f t="shared" si="0"/>
        <v xml:space="preserve"> </v>
      </c>
      <c r="P81" s="60"/>
      <c r="Q81" s="61"/>
      <c r="R81" s="61"/>
      <c r="S81" s="75" t="str">
        <f t="shared" si="11"/>
        <v xml:space="preserve"> </v>
      </c>
      <c r="T81" s="76" t="str">
        <f t="shared" si="12"/>
        <v/>
      </c>
      <c r="U81" s="135" t="s">
        <v>132</v>
      </c>
      <c r="V81" s="62" t="str">
        <f>IF(H81=0," ",IF(E81="H",IF(AND(H81&gt;2005,H81&lt;2009),VLOOKUP(K81,Minimas!$A$15:$C$29,3),IF(AND(H81&gt;2008,H81&lt;2011),VLOOKUP(K81,Minimas!$A$15:$C$29,2),"ERREUR")),IF(AND(H81&gt;2005,H81&lt;2009),VLOOKUP(K81,Minimas!$H$15:J$29,3),IF(AND(H81&gt;2008,H81&lt;2011),VLOOKUP(K81,Minimas!$H$15:$J$29,2),"ERREUR"))))</f>
        <v xml:space="preserve"> </v>
      </c>
      <c r="W81" s="63" t="str">
        <f t="shared" si="13"/>
        <v/>
      </c>
      <c r="X81" s="56"/>
      <c r="Y81" s="56"/>
      <c r="Z81" s="5" t="str">
        <f t="shared" si="14"/>
        <v xml:space="preserve"> </v>
      </c>
      <c r="AA81" s="5" t="str">
        <f t="shared" si="15"/>
        <v xml:space="preserve"> </v>
      </c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</row>
    <row r="82" spans="2:107" s="5" customFormat="1" ht="30" customHeight="1" x14ac:dyDescent="0.2">
      <c r="B82" s="141"/>
      <c r="C82" s="57"/>
      <c r="D82" s="125"/>
      <c r="E82" s="143"/>
      <c r="F82" s="146" t="s">
        <v>31</v>
      </c>
      <c r="G82" s="58" t="s">
        <v>31</v>
      </c>
      <c r="H82" s="147"/>
      <c r="I82" s="122"/>
      <c r="J82" s="148"/>
      <c r="K82" s="59"/>
      <c r="L82" s="60"/>
      <c r="M82" s="61"/>
      <c r="N82" s="61"/>
      <c r="O82" s="75" t="str">
        <f t="shared" si="0"/>
        <v xml:space="preserve"> </v>
      </c>
      <c r="P82" s="60"/>
      <c r="Q82" s="61"/>
      <c r="R82" s="61"/>
      <c r="S82" s="75" t="str">
        <f t="shared" si="11"/>
        <v xml:space="preserve"> </v>
      </c>
      <c r="T82" s="76" t="str">
        <f t="shared" si="12"/>
        <v/>
      </c>
      <c r="U82" s="135" t="s">
        <v>132</v>
      </c>
      <c r="V82" s="62" t="str">
        <f>IF(H82=0," ",IF(E82="H",IF(AND(H82&gt;2005,H82&lt;2009),VLOOKUP(K82,Minimas!$A$15:$C$29,3),IF(AND(H82&gt;2008,H82&lt;2011),VLOOKUP(K82,Minimas!$A$15:$C$29,2),"ERREUR")),IF(AND(H82&gt;2005,H82&lt;2009),VLOOKUP(K82,Minimas!$H$15:J$29,3),IF(AND(H82&gt;2008,H82&lt;2011),VLOOKUP(K82,Minimas!$H$15:$J$29,2),"ERREUR"))))</f>
        <v xml:space="preserve"> </v>
      </c>
      <c r="W82" s="63" t="str">
        <f t="shared" si="13"/>
        <v/>
      </c>
      <c r="X82" s="56"/>
      <c r="Y82" s="56"/>
      <c r="Z82" s="5" t="str">
        <f t="shared" si="14"/>
        <v xml:space="preserve"> </v>
      </c>
      <c r="AA82" s="5" t="str">
        <f t="shared" si="15"/>
        <v xml:space="preserve"> </v>
      </c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</row>
    <row r="83" spans="2:107" s="5" customFormat="1" ht="30" customHeight="1" x14ac:dyDescent="0.2">
      <c r="B83" s="141"/>
      <c r="C83" s="57"/>
      <c r="D83" s="125"/>
      <c r="E83" s="143"/>
      <c r="F83" s="146" t="s">
        <v>31</v>
      </c>
      <c r="G83" s="58" t="s">
        <v>31</v>
      </c>
      <c r="H83" s="147"/>
      <c r="I83" s="122" t="s">
        <v>31</v>
      </c>
      <c r="J83" s="148" t="s">
        <v>31</v>
      </c>
      <c r="K83" s="59"/>
      <c r="L83" s="60"/>
      <c r="M83" s="61"/>
      <c r="N83" s="61"/>
      <c r="O83" s="75" t="str">
        <f t="shared" si="0"/>
        <v xml:space="preserve"> </v>
      </c>
      <c r="P83" s="60"/>
      <c r="Q83" s="61"/>
      <c r="R83" s="61"/>
      <c r="S83" s="75" t="str">
        <f t="shared" si="11"/>
        <v xml:space="preserve"> </v>
      </c>
      <c r="T83" s="76" t="str">
        <f t="shared" si="12"/>
        <v/>
      </c>
      <c r="U83" s="135" t="s">
        <v>132</v>
      </c>
      <c r="V83" s="62" t="str">
        <f>IF(H83=0," ",IF(E83="H",IF(AND(H83&gt;2005,H83&lt;2009),VLOOKUP(K83,Minimas!$A$15:$C$29,3),IF(AND(H83&gt;2008,H83&lt;2011),VLOOKUP(K83,Minimas!$A$15:$C$29,2),"ERREUR")),IF(AND(H83&gt;2005,H83&lt;2009),VLOOKUP(K83,Minimas!$H$15:J$29,3),IF(AND(H83&gt;2008,H83&lt;2011),VLOOKUP(K83,Minimas!$H$15:$J$29,2),"ERREUR"))))</f>
        <v xml:space="preserve"> </v>
      </c>
      <c r="W83" s="63" t="str">
        <f t="shared" si="13"/>
        <v/>
      </c>
      <c r="X83" s="56"/>
      <c r="Y83" s="56"/>
      <c r="Z83" s="5" t="str">
        <f t="shared" si="14"/>
        <v xml:space="preserve"> </v>
      </c>
      <c r="AA83" s="5" t="str">
        <f t="shared" si="15"/>
        <v xml:space="preserve"> </v>
      </c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</row>
    <row r="84" spans="2:107" s="5" customFormat="1" ht="30" customHeight="1" x14ac:dyDescent="0.2">
      <c r="B84" s="141"/>
      <c r="C84" s="57"/>
      <c r="D84" s="125"/>
      <c r="E84" s="143"/>
      <c r="F84" s="146" t="s">
        <v>31</v>
      </c>
      <c r="G84" s="58" t="s">
        <v>31</v>
      </c>
      <c r="H84" s="147"/>
      <c r="I84" s="122" t="s">
        <v>31</v>
      </c>
      <c r="J84" s="148" t="s">
        <v>31</v>
      </c>
      <c r="K84" s="59"/>
      <c r="L84" s="60"/>
      <c r="M84" s="61"/>
      <c r="N84" s="61"/>
      <c r="O84" s="75" t="str">
        <f t="shared" si="0"/>
        <v xml:space="preserve"> </v>
      </c>
      <c r="P84" s="60"/>
      <c r="Q84" s="61"/>
      <c r="R84" s="61"/>
      <c r="S84" s="75" t="str">
        <f t="shared" si="11"/>
        <v xml:space="preserve"> </v>
      </c>
      <c r="T84" s="76" t="str">
        <f t="shared" si="12"/>
        <v/>
      </c>
      <c r="U84" s="135" t="s">
        <v>132</v>
      </c>
      <c r="V84" s="62" t="str">
        <f>IF(H84=0," ",IF(E84="H",IF(AND(H84&gt;2005,H84&lt;2009),VLOOKUP(K84,Minimas!$A$15:$C$29,3),IF(AND(H84&gt;2008,H84&lt;2011),VLOOKUP(K84,Minimas!$A$15:$C$29,2),"ERREUR")),IF(AND(H84&gt;2005,H84&lt;2009),VLOOKUP(K84,Minimas!$H$15:J$29,3),IF(AND(H84&gt;2008,H84&lt;2011),VLOOKUP(K84,Minimas!$H$15:$J$29,2),"ERREUR"))))</f>
        <v xml:space="preserve"> </v>
      </c>
      <c r="W84" s="63" t="str">
        <f t="shared" si="13"/>
        <v/>
      </c>
      <c r="X84" s="56"/>
      <c r="Y84" s="56"/>
      <c r="Z84" s="5" t="str">
        <f t="shared" si="14"/>
        <v xml:space="preserve"> </v>
      </c>
      <c r="AA84" s="5" t="str">
        <f t="shared" si="15"/>
        <v xml:space="preserve"> </v>
      </c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</row>
    <row r="85" spans="2:107" s="5" customFormat="1" ht="30" customHeight="1" x14ac:dyDescent="0.2">
      <c r="B85" s="141"/>
      <c r="C85" s="57"/>
      <c r="D85" s="125"/>
      <c r="E85" s="143"/>
      <c r="F85" s="146" t="s">
        <v>31</v>
      </c>
      <c r="G85" s="58" t="s">
        <v>31</v>
      </c>
      <c r="H85" s="147"/>
      <c r="I85" s="122" t="s">
        <v>31</v>
      </c>
      <c r="J85" s="148" t="s">
        <v>31</v>
      </c>
      <c r="K85" s="59"/>
      <c r="L85" s="60"/>
      <c r="M85" s="61"/>
      <c r="N85" s="61"/>
      <c r="O85" s="75" t="str">
        <f t="shared" si="0"/>
        <v xml:space="preserve"> </v>
      </c>
      <c r="P85" s="60"/>
      <c r="Q85" s="61"/>
      <c r="R85" s="61"/>
      <c r="S85" s="75" t="str">
        <f t="shared" si="11"/>
        <v xml:space="preserve"> </v>
      </c>
      <c r="T85" s="76" t="str">
        <f t="shared" si="12"/>
        <v/>
      </c>
      <c r="U85" s="135" t="s">
        <v>132</v>
      </c>
      <c r="V85" s="62" t="str">
        <f>IF(H85=0," ",IF(E85="H",IF(AND(H85&gt;2005,H85&lt;2009),VLOOKUP(K85,Minimas!$A$15:$C$29,3),IF(AND(H85&gt;2008,H85&lt;2011),VLOOKUP(K85,Minimas!$A$15:$C$29,2),"ERREUR")),IF(AND(H85&gt;2005,H85&lt;2009),VLOOKUP(K85,Minimas!$H$15:J$29,3),IF(AND(H85&gt;2008,H85&lt;2011),VLOOKUP(K85,Minimas!$H$15:$J$29,2),"ERREUR"))))</f>
        <v xml:space="preserve"> </v>
      </c>
      <c r="W85" s="63" t="str">
        <f t="shared" si="13"/>
        <v/>
      </c>
      <c r="X85" s="56"/>
      <c r="Y85" s="56"/>
      <c r="Z85" s="5" t="str">
        <f t="shared" si="14"/>
        <v xml:space="preserve"> </v>
      </c>
      <c r="AA85" s="5" t="str">
        <f t="shared" si="15"/>
        <v xml:space="preserve"> </v>
      </c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</row>
    <row r="86" spans="2:107" s="5" customFormat="1" ht="30" customHeight="1" x14ac:dyDescent="0.2">
      <c r="B86" s="141"/>
      <c r="C86" s="57"/>
      <c r="D86" s="125"/>
      <c r="E86" s="143"/>
      <c r="F86" s="146" t="s">
        <v>31</v>
      </c>
      <c r="G86" s="58" t="s">
        <v>31</v>
      </c>
      <c r="H86" s="147"/>
      <c r="I86" s="122" t="s">
        <v>31</v>
      </c>
      <c r="J86" s="148" t="s">
        <v>31</v>
      </c>
      <c r="K86" s="59"/>
      <c r="L86" s="60"/>
      <c r="M86" s="61"/>
      <c r="N86" s="61"/>
      <c r="O86" s="75" t="str">
        <f t="shared" si="0"/>
        <v xml:space="preserve"> </v>
      </c>
      <c r="P86" s="60"/>
      <c r="Q86" s="61"/>
      <c r="R86" s="61"/>
      <c r="S86" s="75" t="str">
        <f t="shared" si="11"/>
        <v xml:space="preserve"> </v>
      </c>
      <c r="T86" s="76" t="str">
        <f t="shared" si="12"/>
        <v/>
      </c>
      <c r="U86" s="135" t="s">
        <v>132</v>
      </c>
      <c r="V86" s="62" t="str">
        <f>IF(H86=0," ",IF(E86="H",IF(AND(H86&gt;2005,H86&lt;2009),VLOOKUP(K86,Minimas!$A$15:$C$29,3),IF(AND(H86&gt;2008,H86&lt;2011),VLOOKUP(K86,Minimas!$A$15:$C$29,2),"ERREUR")),IF(AND(H86&gt;2005,H86&lt;2009),VLOOKUP(K86,Minimas!$H$15:J$29,3),IF(AND(H86&gt;2008,H86&lt;2011),VLOOKUP(K86,Minimas!$H$15:$J$29,2),"ERREUR"))))</f>
        <v xml:space="preserve"> </v>
      </c>
      <c r="W86" s="63" t="str">
        <f t="shared" si="13"/>
        <v/>
      </c>
      <c r="X86" s="56"/>
      <c r="Y86" s="56"/>
      <c r="Z86" s="5" t="str">
        <f t="shared" si="14"/>
        <v xml:space="preserve"> </v>
      </c>
      <c r="AA86" s="5" t="str">
        <f t="shared" si="15"/>
        <v xml:space="preserve"> </v>
      </c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</row>
    <row r="87" spans="2:107" s="5" customFormat="1" ht="30" customHeight="1" x14ac:dyDescent="0.2">
      <c r="B87" s="141"/>
      <c r="C87" s="57"/>
      <c r="D87" s="125"/>
      <c r="E87" s="143"/>
      <c r="F87" s="146" t="s">
        <v>31</v>
      </c>
      <c r="G87" s="58" t="s">
        <v>31</v>
      </c>
      <c r="H87" s="147"/>
      <c r="I87" s="122" t="s">
        <v>31</v>
      </c>
      <c r="J87" s="148" t="s">
        <v>31</v>
      </c>
      <c r="K87" s="59"/>
      <c r="L87" s="60"/>
      <c r="M87" s="61"/>
      <c r="N87" s="61"/>
      <c r="O87" s="75" t="str">
        <f t="shared" si="0"/>
        <v xml:space="preserve"> </v>
      </c>
      <c r="P87" s="60"/>
      <c r="Q87" s="61"/>
      <c r="R87" s="61"/>
      <c r="S87" s="75" t="str">
        <f t="shared" si="11"/>
        <v xml:space="preserve"> </v>
      </c>
      <c r="T87" s="76" t="str">
        <f t="shared" si="12"/>
        <v/>
      </c>
      <c r="U87" s="135" t="s">
        <v>132</v>
      </c>
      <c r="V87" s="62" t="str">
        <f>IF(H87=0," ",IF(E87="H",IF(AND(H87&gt;2005,H87&lt;2009),VLOOKUP(K87,Minimas!$A$15:$C$29,3),IF(AND(H87&gt;2008,H87&lt;2011),VLOOKUP(K87,Minimas!$A$15:$C$29,2),"ERREUR")),IF(AND(H87&gt;2005,H87&lt;2009),VLOOKUP(K87,Minimas!$H$15:J$29,3),IF(AND(H87&gt;2008,H87&lt;2011),VLOOKUP(K87,Minimas!$H$15:$J$29,2),"ERREUR"))))</f>
        <v xml:space="preserve"> </v>
      </c>
      <c r="W87" s="63" t="str">
        <f t="shared" si="13"/>
        <v/>
      </c>
      <c r="X87" s="56"/>
      <c r="Y87" s="56"/>
      <c r="Z87" s="5" t="str">
        <f t="shared" si="14"/>
        <v xml:space="preserve"> </v>
      </c>
      <c r="AA87" s="5" t="str">
        <f t="shared" si="15"/>
        <v xml:space="preserve"> </v>
      </c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2:107" s="5" customFormat="1" ht="30" customHeight="1" x14ac:dyDescent="0.2">
      <c r="B88" s="141"/>
      <c r="C88" s="57"/>
      <c r="D88" s="125"/>
      <c r="E88" s="143"/>
      <c r="F88" s="146" t="s">
        <v>31</v>
      </c>
      <c r="G88" s="58" t="s">
        <v>31</v>
      </c>
      <c r="H88" s="147"/>
      <c r="I88" s="122" t="s">
        <v>31</v>
      </c>
      <c r="J88" s="148" t="s">
        <v>31</v>
      </c>
      <c r="K88" s="59"/>
      <c r="L88" s="60"/>
      <c r="M88" s="61"/>
      <c r="N88" s="61"/>
      <c r="O88" s="75" t="str">
        <f t="shared" si="0"/>
        <v xml:space="preserve"> </v>
      </c>
      <c r="P88" s="60"/>
      <c r="Q88" s="61"/>
      <c r="R88" s="61"/>
      <c r="S88" s="75" t="str">
        <f t="shared" si="11"/>
        <v xml:space="preserve"> </v>
      </c>
      <c r="T88" s="76" t="str">
        <f t="shared" si="12"/>
        <v/>
      </c>
      <c r="U88" s="135" t="s">
        <v>132</v>
      </c>
      <c r="V88" s="62" t="str">
        <f>IF(H88=0," ",IF(E88="H",IF(AND(H88&gt;2005,H88&lt;2009),VLOOKUP(K88,Minimas!$A$15:$C$29,3),IF(AND(H88&gt;2008,H88&lt;2011),VLOOKUP(K88,Minimas!$A$15:$C$29,2),"ERREUR")),IF(AND(H88&gt;2005,H88&lt;2009),VLOOKUP(K88,Minimas!$H$15:J$29,3),IF(AND(H88&gt;2008,H88&lt;2011),VLOOKUP(K88,Minimas!$H$15:$J$29,2),"ERREUR"))))</f>
        <v xml:space="preserve"> </v>
      </c>
      <c r="W88" s="63" t="str">
        <f t="shared" si="13"/>
        <v/>
      </c>
      <c r="X88" s="56"/>
      <c r="Y88" s="56"/>
      <c r="Z88" s="5" t="str">
        <f t="shared" si="14"/>
        <v xml:space="preserve"> </v>
      </c>
      <c r="AA88" s="5" t="str">
        <f t="shared" si="15"/>
        <v xml:space="preserve"> </v>
      </c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2:107" s="5" customFormat="1" ht="30" customHeight="1" x14ac:dyDescent="0.2">
      <c r="B89" s="141"/>
      <c r="C89" s="57"/>
      <c r="D89" s="125"/>
      <c r="E89" s="143"/>
      <c r="F89" s="146" t="s">
        <v>31</v>
      </c>
      <c r="G89" s="58" t="s">
        <v>31</v>
      </c>
      <c r="H89" s="147"/>
      <c r="I89" s="122" t="s">
        <v>31</v>
      </c>
      <c r="J89" s="148" t="s">
        <v>31</v>
      </c>
      <c r="K89" s="59"/>
      <c r="L89" s="60"/>
      <c r="M89" s="61"/>
      <c r="N89" s="61"/>
      <c r="O89" s="75" t="str">
        <f t="shared" si="0"/>
        <v xml:space="preserve"> </v>
      </c>
      <c r="P89" s="60"/>
      <c r="Q89" s="61"/>
      <c r="R89" s="61"/>
      <c r="S89" s="75" t="str">
        <f t="shared" si="11"/>
        <v xml:space="preserve"> </v>
      </c>
      <c r="T89" s="76" t="str">
        <f t="shared" si="12"/>
        <v/>
      </c>
      <c r="U89" s="135" t="s">
        <v>132</v>
      </c>
      <c r="V89" s="62" t="str">
        <f>IF(H89=0," ",IF(E89="H",IF(AND(H89&gt;2005,H89&lt;2009),VLOOKUP(K89,Minimas!$A$15:$C$29,3),IF(AND(H89&gt;2008,H89&lt;2011),VLOOKUP(K89,Minimas!$A$15:$C$29,2),"ERREUR")),IF(AND(H89&gt;2005,H89&lt;2009),VLOOKUP(K89,Minimas!$H$15:J$29,3),IF(AND(H89&gt;2008,H89&lt;2011),VLOOKUP(K89,Minimas!$H$15:$J$29,2),"ERREUR"))))</f>
        <v xml:space="preserve"> </v>
      </c>
      <c r="W89" s="63" t="str">
        <f t="shared" si="13"/>
        <v/>
      </c>
      <c r="X89" s="56"/>
      <c r="Y89" s="56"/>
      <c r="Z89" s="5" t="str">
        <f t="shared" si="14"/>
        <v xml:space="preserve"> </v>
      </c>
      <c r="AA89" s="5" t="str">
        <f t="shared" si="15"/>
        <v xml:space="preserve"> </v>
      </c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2:107" s="5" customFormat="1" ht="30" customHeight="1" x14ac:dyDescent="0.2">
      <c r="B90" s="141"/>
      <c r="C90" s="57"/>
      <c r="D90" s="125"/>
      <c r="E90" s="143"/>
      <c r="F90" s="146" t="s">
        <v>31</v>
      </c>
      <c r="G90" s="58" t="s">
        <v>31</v>
      </c>
      <c r="H90" s="147"/>
      <c r="I90" s="122" t="s">
        <v>31</v>
      </c>
      <c r="J90" s="148" t="s">
        <v>31</v>
      </c>
      <c r="K90" s="59"/>
      <c r="L90" s="60"/>
      <c r="M90" s="61"/>
      <c r="N90" s="61"/>
      <c r="O90" s="75" t="str">
        <f t="shared" si="0"/>
        <v xml:space="preserve"> </v>
      </c>
      <c r="P90" s="60"/>
      <c r="Q90" s="61"/>
      <c r="R90" s="61"/>
      <c r="S90" s="75" t="str">
        <f t="shared" si="11"/>
        <v xml:space="preserve"> </v>
      </c>
      <c r="T90" s="76" t="str">
        <f t="shared" si="12"/>
        <v/>
      </c>
      <c r="U90" s="135" t="s">
        <v>132</v>
      </c>
      <c r="V90" s="62" t="str">
        <f>IF(H90=0," ",IF(E90="H",IF(AND(H90&gt;2005,H90&lt;2009),VLOOKUP(K90,Minimas!$A$15:$C$29,3),IF(AND(H90&gt;2008,H90&lt;2011),VLOOKUP(K90,Minimas!$A$15:$C$29,2),"ERREUR")),IF(AND(H90&gt;2005,H90&lt;2009),VLOOKUP(K90,Minimas!$H$15:J$29,3),IF(AND(H90&gt;2008,H90&lt;2011),VLOOKUP(K90,Minimas!$H$15:$J$29,2),"ERREUR"))))</f>
        <v xml:space="preserve"> </v>
      </c>
      <c r="W90" s="63" t="str">
        <f t="shared" si="13"/>
        <v/>
      </c>
      <c r="X90" s="56"/>
      <c r="Y90" s="56"/>
      <c r="Z90" s="5" t="str">
        <f t="shared" si="14"/>
        <v xml:space="preserve"> </v>
      </c>
      <c r="AA90" s="5" t="str">
        <f t="shared" si="15"/>
        <v xml:space="preserve"> </v>
      </c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2:107" s="5" customFormat="1" ht="30" customHeight="1" x14ac:dyDescent="0.2">
      <c r="B91" s="141"/>
      <c r="C91" s="57"/>
      <c r="D91" s="125"/>
      <c r="E91" s="143"/>
      <c r="F91" s="146" t="s">
        <v>31</v>
      </c>
      <c r="G91" s="58" t="s">
        <v>31</v>
      </c>
      <c r="H91" s="147"/>
      <c r="I91" s="122" t="s">
        <v>31</v>
      </c>
      <c r="J91" s="148" t="s">
        <v>31</v>
      </c>
      <c r="K91" s="59"/>
      <c r="L91" s="60"/>
      <c r="M91" s="61"/>
      <c r="N91" s="61"/>
      <c r="O91" s="75" t="str">
        <f t="shared" si="0"/>
        <v xml:space="preserve"> </v>
      </c>
      <c r="P91" s="60"/>
      <c r="Q91" s="61"/>
      <c r="R91" s="61"/>
      <c r="S91" s="75" t="str">
        <f t="shared" si="11"/>
        <v xml:space="preserve"> </v>
      </c>
      <c r="T91" s="76" t="str">
        <f t="shared" si="12"/>
        <v/>
      </c>
      <c r="U91" s="135" t="s">
        <v>132</v>
      </c>
      <c r="V91" s="62" t="str">
        <f>IF(H91=0," ",IF(E91="H",IF(AND(H91&gt;2005,H91&lt;2009),VLOOKUP(K91,Minimas!$A$15:$C$29,3),IF(AND(H91&gt;2008,H91&lt;2011),VLOOKUP(K91,Minimas!$A$15:$C$29,2),"ERREUR")),IF(AND(H91&gt;2005,H91&lt;2009),VLOOKUP(K91,Minimas!$H$15:J$29,3),IF(AND(H91&gt;2008,H91&lt;2011),VLOOKUP(K91,Minimas!$H$15:$J$29,2),"ERREUR"))))</f>
        <v xml:space="preserve"> </v>
      </c>
      <c r="W91" s="63" t="str">
        <f t="shared" si="13"/>
        <v/>
      </c>
      <c r="X91" s="56"/>
      <c r="Y91" s="56"/>
      <c r="Z91" s="5" t="str">
        <f t="shared" si="14"/>
        <v xml:space="preserve"> </v>
      </c>
      <c r="AA91" s="5" t="str">
        <f t="shared" si="15"/>
        <v xml:space="preserve"> </v>
      </c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  <row r="92" spans="2:107" s="5" customFormat="1" ht="30" customHeight="1" x14ac:dyDescent="0.2">
      <c r="B92" s="141"/>
      <c r="C92" s="57"/>
      <c r="D92" s="125"/>
      <c r="E92" s="143"/>
      <c r="F92" s="146" t="s">
        <v>31</v>
      </c>
      <c r="G92" s="58" t="s">
        <v>31</v>
      </c>
      <c r="H92" s="147"/>
      <c r="I92" s="122" t="s">
        <v>31</v>
      </c>
      <c r="J92" s="148" t="s">
        <v>31</v>
      </c>
      <c r="K92" s="59"/>
      <c r="L92" s="60"/>
      <c r="M92" s="61"/>
      <c r="N92" s="61"/>
      <c r="O92" s="75" t="str">
        <f t="shared" si="0"/>
        <v xml:space="preserve"> </v>
      </c>
      <c r="P92" s="60"/>
      <c r="Q92" s="61"/>
      <c r="R92" s="61"/>
      <c r="S92" s="75" t="str">
        <f t="shared" si="11"/>
        <v xml:space="preserve"> </v>
      </c>
      <c r="T92" s="76" t="str">
        <f t="shared" si="12"/>
        <v/>
      </c>
      <c r="U92" s="135" t="s">
        <v>132</v>
      </c>
      <c r="V92" s="62" t="str">
        <f>IF(H92=0," ",IF(E92="H",IF(AND(H92&gt;2005,H92&lt;2009),VLOOKUP(K92,Minimas!$A$15:$C$29,3),IF(AND(H92&gt;2008,H92&lt;2011),VLOOKUP(K92,Minimas!$A$15:$C$29,2),"ERREUR")),IF(AND(H92&gt;2005,H92&lt;2009),VLOOKUP(K92,Minimas!$H$15:J$29,3),IF(AND(H92&gt;2008,H92&lt;2011),VLOOKUP(K92,Minimas!$H$15:$J$29,2),"ERREUR"))))</f>
        <v xml:space="preserve"> </v>
      </c>
      <c r="W92" s="63" t="str">
        <f t="shared" si="13"/>
        <v/>
      </c>
      <c r="X92" s="56"/>
      <c r="Y92" s="56"/>
      <c r="Z92" s="5" t="str">
        <f t="shared" si="14"/>
        <v xml:space="preserve"> </v>
      </c>
      <c r="AA92" s="5" t="str">
        <f t="shared" si="15"/>
        <v xml:space="preserve"> </v>
      </c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</row>
    <row r="93" spans="2:107" s="5" customFormat="1" ht="30" customHeight="1" x14ac:dyDescent="0.2">
      <c r="B93" s="141"/>
      <c r="C93" s="57"/>
      <c r="D93" s="125"/>
      <c r="E93" s="143"/>
      <c r="F93" s="146" t="s">
        <v>31</v>
      </c>
      <c r="G93" s="58" t="s">
        <v>31</v>
      </c>
      <c r="H93" s="147"/>
      <c r="I93" s="122" t="s">
        <v>31</v>
      </c>
      <c r="J93" s="148" t="s">
        <v>31</v>
      </c>
      <c r="K93" s="59"/>
      <c r="L93" s="60"/>
      <c r="M93" s="61"/>
      <c r="N93" s="61"/>
      <c r="O93" s="75" t="str">
        <f t="shared" si="0"/>
        <v xml:space="preserve"> </v>
      </c>
      <c r="P93" s="60"/>
      <c r="Q93" s="61"/>
      <c r="R93" s="61"/>
      <c r="S93" s="75" t="str">
        <f t="shared" si="11"/>
        <v xml:space="preserve"> </v>
      </c>
      <c r="T93" s="76" t="str">
        <f t="shared" si="12"/>
        <v/>
      </c>
      <c r="U93" s="135" t="s">
        <v>132</v>
      </c>
      <c r="V93" s="62" t="str">
        <f>IF(H93=0," ",IF(E93="H",IF(AND(H93&gt;2005,H93&lt;2009),VLOOKUP(K93,Minimas!$A$15:$C$29,3),IF(AND(H93&gt;2008,H93&lt;2011),VLOOKUP(K93,Minimas!$A$15:$C$29,2),"ERREUR")),IF(AND(H93&gt;2005,H93&lt;2009),VLOOKUP(K93,Minimas!$H$15:J$29,3),IF(AND(H93&gt;2008,H93&lt;2011),VLOOKUP(K93,Minimas!$H$15:$J$29,2),"ERREUR"))))</f>
        <v xml:space="preserve"> </v>
      </c>
      <c r="W93" s="63" t="str">
        <f t="shared" si="13"/>
        <v/>
      </c>
      <c r="X93" s="56"/>
      <c r="Y93" s="56"/>
      <c r="Z93" s="5" t="str">
        <f t="shared" si="14"/>
        <v xml:space="preserve"> </v>
      </c>
      <c r="AA93" s="5" t="str">
        <f t="shared" si="15"/>
        <v xml:space="preserve"> </v>
      </c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</row>
    <row r="94" spans="2:107" s="5" customFormat="1" ht="30" customHeight="1" x14ac:dyDescent="0.2">
      <c r="B94" s="141"/>
      <c r="C94" s="57"/>
      <c r="D94" s="125"/>
      <c r="E94" s="143"/>
      <c r="F94" s="146" t="s">
        <v>31</v>
      </c>
      <c r="G94" s="58" t="s">
        <v>31</v>
      </c>
      <c r="H94" s="147"/>
      <c r="I94" s="122" t="s">
        <v>31</v>
      </c>
      <c r="J94" s="148" t="s">
        <v>31</v>
      </c>
      <c r="K94" s="59"/>
      <c r="L94" s="60"/>
      <c r="M94" s="61"/>
      <c r="N94" s="61"/>
      <c r="O94" s="75" t="str">
        <f t="shared" si="0"/>
        <v xml:space="preserve"> </v>
      </c>
      <c r="P94" s="60"/>
      <c r="Q94" s="61"/>
      <c r="R94" s="61"/>
      <c r="S94" s="75" t="str">
        <f t="shared" si="11"/>
        <v xml:space="preserve"> </v>
      </c>
      <c r="T94" s="76" t="str">
        <f t="shared" si="12"/>
        <v/>
      </c>
      <c r="U94" s="135" t="s">
        <v>132</v>
      </c>
      <c r="V94" s="62" t="str">
        <f>IF(H94=0," ",IF(E94="H",IF(AND(H94&gt;2005,H94&lt;2009),VLOOKUP(K94,Minimas!$A$15:$C$29,3),IF(AND(H94&gt;2008,H94&lt;2011),VLOOKUP(K94,Minimas!$A$15:$C$29,2),"ERREUR")),IF(AND(H94&gt;2005,H94&lt;2009),VLOOKUP(K94,Minimas!$H$15:J$29,3),IF(AND(H94&gt;2008,H94&lt;2011),VLOOKUP(K94,Minimas!$H$15:$J$29,2),"ERREUR"))))</f>
        <v xml:space="preserve"> </v>
      </c>
      <c r="W94" s="63" t="str">
        <f t="shared" si="13"/>
        <v/>
      </c>
      <c r="X94" s="56"/>
      <c r="Y94" s="56"/>
      <c r="Z94" s="5" t="str">
        <f t="shared" si="14"/>
        <v xml:space="preserve"> </v>
      </c>
      <c r="AA94" s="5" t="str">
        <f t="shared" si="15"/>
        <v xml:space="preserve"> </v>
      </c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</row>
    <row r="95" spans="2:107" s="5" customFormat="1" ht="30" customHeight="1" x14ac:dyDescent="0.2">
      <c r="B95" s="141"/>
      <c r="C95" s="57"/>
      <c r="D95" s="125"/>
      <c r="E95" s="143"/>
      <c r="F95" s="146" t="s">
        <v>31</v>
      </c>
      <c r="G95" s="58" t="s">
        <v>31</v>
      </c>
      <c r="H95" s="147"/>
      <c r="I95" s="122"/>
      <c r="J95" s="148"/>
      <c r="K95" s="59"/>
      <c r="L95" s="60"/>
      <c r="M95" s="61"/>
      <c r="N95" s="61"/>
      <c r="O95" s="75" t="str">
        <f t="shared" si="0"/>
        <v xml:space="preserve"> </v>
      </c>
      <c r="P95" s="60"/>
      <c r="Q95" s="61"/>
      <c r="R95" s="61"/>
      <c r="S95" s="75" t="str">
        <f t="shared" si="11"/>
        <v xml:space="preserve"> </v>
      </c>
      <c r="T95" s="76" t="str">
        <f t="shared" si="12"/>
        <v/>
      </c>
      <c r="U95" s="135" t="s">
        <v>132</v>
      </c>
      <c r="V95" s="62" t="str">
        <f>IF(H95=0," ",IF(E95="H",IF(AND(H95&gt;2005,H95&lt;2009),VLOOKUP(K95,Minimas!$A$15:$C$29,3),IF(AND(H95&gt;2008,H95&lt;2011),VLOOKUP(K95,Minimas!$A$15:$C$29,2),"ERREUR")),IF(AND(H95&gt;2005,H95&lt;2009),VLOOKUP(K95,Minimas!$H$15:J$29,3),IF(AND(H95&gt;2008,H95&lt;2011),VLOOKUP(K95,Minimas!$H$15:$J$29,2),"ERREUR"))))</f>
        <v xml:space="preserve"> </v>
      </c>
      <c r="W95" s="63" t="str">
        <f t="shared" si="13"/>
        <v/>
      </c>
      <c r="X95" s="56"/>
      <c r="Y95" s="56"/>
      <c r="Z95" s="5" t="str">
        <f t="shared" si="14"/>
        <v xml:space="preserve"> </v>
      </c>
      <c r="AA95" s="5" t="str">
        <f t="shared" si="15"/>
        <v xml:space="preserve"> </v>
      </c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</row>
    <row r="96" spans="2:107" s="5" customFormat="1" ht="30" customHeight="1" x14ac:dyDescent="0.2">
      <c r="B96" s="141"/>
      <c r="C96" s="57"/>
      <c r="D96" s="125"/>
      <c r="E96" s="143"/>
      <c r="F96" s="146" t="s">
        <v>31</v>
      </c>
      <c r="G96" s="58" t="s">
        <v>31</v>
      </c>
      <c r="H96" s="147"/>
      <c r="I96" s="122"/>
      <c r="J96" s="148"/>
      <c r="K96" s="59"/>
      <c r="L96" s="60"/>
      <c r="M96" s="61"/>
      <c r="N96" s="61"/>
      <c r="O96" s="75" t="str">
        <f t="shared" si="0"/>
        <v xml:space="preserve"> </v>
      </c>
      <c r="P96" s="60"/>
      <c r="Q96" s="61"/>
      <c r="R96" s="61"/>
      <c r="S96" s="75" t="str">
        <f t="shared" si="11"/>
        <v xml:space="preserve"> </v>
      </c>
      <c r="T96" s="76" t="str">
        <f t="shared" si="12"/>
        <v/>
      </c>
      <c r="U96" s="135" t="s">
        <v>132</v>
      </c>
      <c r="V96" s="62" t="str">
        <f>IF(H96=0," ",IF(E96="H",IF(AND(H96&gt;2005,H96&lt;2009),VLOOKUP(K96,Minimas!$A$15:$C$29,3),IF(AND(H96&gt;2008,H96&lt;2011),VLOOKUP(K96,Minimas!$A$15:$C$29,2),"ERREUR")),IF(AND(H96&gt;2005,H96&lt;2009),VLOOKUP(K96,Minimas!$H$15:J$29,3),IF(AND(H96&gt;2008,H96&lt;2011),VLOOKUP(K96,Minimas!$H$15:$J$29,2),"ERREUR"))))</f>
        <v xml:space="preserve"> </v>
      </c>
      <c r="W96" s="63" t="str">
        <f t="shared" si="13"/>
        <v/>
      </c>
      <c r="X96" s="56"/>
      <c r="Y96" s="56"/>
      <c r="Z96" s="5" t="str">
        <f t="shared" si="14"/>
        <v xml:space="preserve"> </v>
      </c>
      <c r="AA96" s="5" t="str">
        <f t="shared" si="15"/>
        <v xml:space="preserve"> 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</row>
    <row r="97" spans="2:107" s="5" customFormat="1" ht="30" customHeight="1" x14ac:dyDescent="0.2">
      <c r="B97" s="141"/>
      <c r="C97" s="57"/>
      <c r="D97" s="125"/>
      <c r="E97" s="143"/>
      <c r="F97" s="146" t="s">
        <v>31</v>
      </c>
      <c r="G97" s="58" t="s">
        <v>31</v>
      </c>
      <c r="H97" s="147"/>
      <c r="I97" s="122"/>
      <c r="J97" s="148"/>
      <c r="K97" s="59"/>
      <c r="L97" s="60"/>
      <c r="M97" s="61"/>
      <c r="N97" s="61"/>
      <c r="O97" s="75" t="str">
        <f t="shared" si="0"/>
        <v xml:space="preserve"> </v>
      </c>
      <c r="P97" s="60"/>
      <c r="Q97" s="61"/>
      <c r="R97" s="61"/>
      <c r="S97" s="75" t="str">
        <f t="shared" si="11"/>
        <v xml:space="preserve"> </v>
      </c>
      <c r="T97" s="76" t="str">
        <f t="shared" si="12"/>
        <v/>
      </c>
      <c r="U97" s="135" t="s">
        <v>132</v>
      </c>
      <c r="V97" s="62" t="str">
        <f>IF(H97=0," ",IF(E97="H",IF(AND(H97&gt;2005,H97&lt;2009),VLOOKUP(K97,Minimas!$A$15:$C$29,3),IF(AND(H97&gt;2008,H97&lt;2011),VLOOKUP(K97,Minimas!$A$15:$C$29,2),"ERREUR")),IF(AND(H97&gt;2005,H97&lt;2009),VLOOKUP(K97,Minimas!$H$15:J$29,3),IF(AND(H97&gt;2008,H97&lt;2011),VLOOKUP(K97,Minimas!$H$15:$J$29,2),"ERREUR"))))</f>
        <v xml:space="preserve"> </v>
      </c>
      <c r="W97" s="63" t="str">
        <f t="shared" si="13"/>
        <v/>
      </c>
      <c r="X97" s="56"/>
      <c r="Y97" s="56"/>
      <c r="Z97" s="5" t="str">
        <f t="shared" si="14"/>
        <v xml:space="preserve"> </v>
      </c>
      <c r="AA97" s="5" t="str">
        <f t="shared" si="15"/>
        <v xml:space="preserve"> </v>
      </c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</row>
    <row r="98" spans="2:107" s="5" customFormat="1" ht="30" customHeight="1" x14ac:dyDescent="0.2">
      <c r="B98" s="141"/>
      <c r="C98" s="57"/>
      <c r="D98" s="125"/>
      <c r="E98" s="143"/>
      <c r="F98" s="146" t="s">
        <v>31</v>
      </c>
      <c r="G98" s="58" t="s">
        <v>31</v>
      </c>
      <c r="H98" s="147"/>
      <c r="I98" s="122" t="s">
        <v>31</v>
      </c>
      <c r="J98" s="148" t="s">
        <v>31</v>
      </c>
      <c r="K98" s="59"/>
      <c r="L98" s="60"/>
      <c r="M98" s="61"/>
      <c r="N98" s="61"/>
      <c r="O98" s="75" t="str">
        <f t="shared" si="0"/>
        <v xml:space="preserve"> </v>
      </c>
      <c r="P98" s="60"/>
      <c r="Q98" s="61"/>
      <c r="R98" s="61"/>
      <c r="S98" s="75" t="str">
        <f t="shared" si="11"/>
        <v xml:space="preserve"> </v>
      </c>
      <c r="T98" s="76" t="str">
        <f t="shared" si="12"/>
        <v/>
      </c>
      <c r="U98" s="135" t="s">
        <v>132</v>
      </c>
      <c r="V98" s="62" t="str">
        <f>IF(H98=0," ",IF(E98="H",IF(AND(H98&gt;2005,H98&lt;2009),VLOOKUP(K98,Minimas!$A$15:$C$29,3),IF(AND(H98&gt;2008,H98&lt;2011),VLOOKUP(K98,Minimas!$A$15:$C$29,2),"ERREUR")),IF(AND(H98&gt;2005,H98&lt;2009),VLOOKUP(K98,Minimas!$H$15:J$29,3),IF(AND(H98&gt;2008,H98&lt;2011),VLOOKUP(K98,Minimas!$H$15:$J$29,2),"ERREUR"))))</f>
        <v xml:space="preserve"> </v>
      </c>
      <c r="W98" s="63" t="str">
        <f t="shared" si="13"/>
        <v/>
      </c>
      <c r="X98" s="56"/>
      <c r="Y98" s="56"/>
      <c r="Z98" s="5" t="str">
        <f t="shared" si="14"/>
        <v xml:space="preserve"> </v>
      </c>
      <c r="AA98" s="5" t="str">
        <f t="shared" si="15"/>
        <v xml:space="preserve"> </v>
      </c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</row>
    <row r="99" spans="2:107" s="5" customFormat="1" ht="30" customHeight="1" x14ac:dyDescent="0.2">
      <c r="B99" s="141"/>
      <c r="C99" s="57"/>
      <c r="D99" s="125"/>
      <c r="E99" s="143"/>
      <c r="F99" s="146" t="s">
        <v>31</v>
      </c>
      <c r="G99" s="58" t="s">
        <v>31</v>
      </c>
      <c r="H99" s="147"/>
      <c r="I99" s="122" t="s">
        <v>31</v>
      </c>
      <c r="J99" s="148" t="s">
        <v>31</v>
      </c>
      <c r="K99" s="59"/>
      <c r="L99" s="60"/>
      <c r="M99" s="61"/>
      <c r="N99" s="61"/>
      <c r="O99" s="75" t="str">
        <f t="shared" si="0"/>
        <v xml:space="preserve"> </v>
      </c>
      <c r="P99" s="60"/>
      <c r="Q99" s="61"/>
      <c r="R99" s="61"/>
      <c r="S99" s="75" t="str">
        <f t="shared" si="11"/>
        <v xml:space="preserve"> </v>
      </c>
      <c r="T99" s="76" t="str">
        <f t="shared" si="12"/>
        <v/>
      </c>
      <c r="U99" s="135" t="s">
        <v>132</v>
      </c>
      <c r="V99" s="62" t="str">
        <f>IF(H99=0," ",IF(E99="H",IF(AND(H99&gt;2005,H99&lt;2009),VLOOKUP(K99,Minimas!$A$15:$C$29,3),IF(AND(H99&gt;2008,H99&lt;2011),VLOOKUP(K99,Minimas!$A$15:$C$29,2),"ERREUR")),IF(AND(H99&gt;2005,H99&lt;2009),VLOOKUP(K99,Minimas!$H$15:J$29,3),IF(AND(H99&gt;2008,H99&lt;2011),VLOOKUP(K99,Minimas!$H$15:$J$29,2),"ERREUR"))))</f>
        <v xml:space="preserve"> </v>
      </c>
      <c r="W99" s="63" t="str">
        <f t="shared" si="13"/>
        <v/>
      </c>
      <c r="X99" s="56"/>
      <c r="Y99" s="56"/>
      <c r="Z99" s="5" t="str">
        <f t="shared" si="14"/>
        <v xml:space="preserve"> </v>
      </c>
      <c r="AA99" s="5" t="str">
        <f t="shared" si="15"/>
        <v xml:space="preserve"> </v>
      </c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</row>
    <row r="100" spans="2:107" s="5" customFormat="1" ht="30" customHeight="1" x14ac:dyDescent="0.2">
      <c r="B100" s="141"/>
      <c r="C100" s="57"/>
      <c r="D100" s="125"/>
      <c r="E100" s="143"/>
      <c r="F100" s="146" t="s">
        <v>31</v>
      </c>
      <c r="G100" s="58" t="s">
        <v>31</v>
      </c>
      <c r="H100" s="147"/>
      <c r="I100" s="122" t="s">
        <v>31</v>
      </c>
      <c r="J100" s="148" t="s">
        <v>31</v>
      </c>
      <c r="K100" s="59"/>
      <c r="L100" s="60"/>
      <c r="M100" s="61"/>
      <c r="N100" s="61"/>
      <c r="O100" s="75" t="str">
        <f t="shared" si="0"/>
        <v xml:space="preserve"> </v>
      </c>
      <c r="P100" s="60"/>
      <c r="Q100" s="61"/>
      <c r="R100" s="61"/>
      <c r="S100" s="75" t="str">
        <f t="shared" si="11"/>
        <v xml:space="preserve"> </v>
      </c>
      <c r="T100" s="76" t="str">
        <f t="shared" si="12"/>
        <v/>
      </c>
      <c r="U100" s="135" t="s">
        <v>132</v>
      </c>
      <c r="V100" s="62" t="str">
        <f>IF(H100=0," ",IF(E100="H",IF(AND(H100&gt;2005,H100&lt;2009),VLOOKUP(K100,Minimas!$A$15:$C$29,3),IF(AND(H100&gt;2008,H100&lt;2011),VLOOKUP(K100,Minimas!$A$15:$C$29,2),"ERREUR")),IF(AND(H100&gt;2005,H100&lt;2009),VLOOKUP(K100,Minimas!$H$15:J$29,3),IF(AND(H100&gt;2008,H100&lt;2011),VLOOKUP(K100,Minimas!$H$15:$J$29,2),"ERREUR"))))</f>
        <v xml:space="preserve"> </v>
      </c>
      <c r="W100" s="63" t="str">
        <f t="shared" si="13"/>
        <v/>
      </c>
      <c r="X100" s="56"/>
      <c r="Y100" s="56"/>
      <c r="Z100" s="5" t="str">
        <f t="shared" si="14"/>
        <v xml:space="preserve"> </v>
      </c>
      <c r="AA100" s="5" t="str">
        <f t="shared" si="15"/>
        <v xml:space="preserve"> </v>
      </c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</row>
    <row r="101" spans="2:107" s="5" customFormat="1" ht="30" customHeight="1" x14ac:dyDescent="0.2">
      <c r="B101" s="141"/>
      <c r="C101" s="57"/>
      <c r="D101" s="125"/>
      <c r="E101" s="143"/>
      <c r="F101" s="146" t="s">
        <v>31</v>
      </c>
      <c r="G101" s="58" t="s">
        <v>31</v>
      </c>
      <c r="H101" s="147"/>
      <c r="I101" s="122" t="s">
        <v>31</v>
      </c>
      <c r="J101" s="148" t="s">
        <v>31</v>
      </c>
      <c r="K101" s="59"/>
      <c r="L101" s="60"/>
      <c r="M101" s="61"/>
      <c r="N101" s="61"/>
      <c r="O101" s="75" t="str">
        <f t="shared" si="0"/>
        <v xml:space="preserve"> </v>
      </c>
      <c r="P101" s="60"/>
      <c r="Q101" s="61"/>
      <c r="R101" s="61"/>
      <c r="S101" s="75" t="str">
        <f t="shared" si="11"/>
        <v xml:space="preserve"> </v>
      </c>
      <c r="T101" s="76" t="str">
        <f t="shared" si="12"/>
        <v/>
      </c>
      <c r="U101" s="135" t="s">
        <v>132</v>
      </c>
      <c r="V101" s="62" t="str">
        <f>IF(H101=0," ",IF(E101="H",IF(AND(H101&gt;2005,H101&lt;2009),VLOOKUP(K101,Minimas!$A$15:$C$29,3),IF(AND(H101&gt;2008,H101&lt;2011),VLOOKUP(K101,Minimas!$A$15:$C$29,2),"ERREUR")),IF(AND(H101&gt;2005,H101&lt;2009),VLOOKUP(K101,Minimas!$H$15:J$29,3),IF(AND(H101&gt;2008,H101&lt;2011),VLOOKUP(K101,Minimas!$H$15:$J$29,2),"ERREUR"))))</f>
        <v xml:space="preserve"> </v>
      </c>
      <c r="W101" s="63" t="str">
        <f t="shared" si="13"/>
        <v/>
      </c>
      <c r="X101" s="56"/>
      <c r="Y101" s="56"/>
      <c r="Z101" s="5" t="str">
        <f t="shared" si="14"/>
        <v xml:space="preserve"> </v>
      </c>
      <c r="AA101" s="5" t="str">
        <f t="shared" si="15"/>
        <v xml:space="preserve"> </v>
      </c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</row>
    <row r="102" spans="2:107" s="5" customFormat="1" ht="30" customHeight="1" x14ac:dyDescent="0.2">
      <c r="B102" s="141"/>
      <c r="C102" s="57"/>
      <c r="D102" s="125"/>
      <c r="E102" s="143"/>
      <c r="F102" s="146" t="s">
        <v>31</v>
      </c>
      <c r="G102" s="58" t="s">
        <v>31</v>
      </c>
      <c r="H102" s="147"/>
      <c r="I102" s="122" t="s">
        <v>31</v>
      </c>
      <c r="J102" s="148" t="s">
        <v>31</v>
      </c>
      <c r="K102" s="59"/>
      <c r="L102" s="60"/>
      <c r="M102" s="61"/>
      <c r="N102" s="61"/>
      <c r="O102" s="75" t="str">
        <f t="shared" si="0"/>
        <v xml:space="preserve"> </v>
      </c>
      <c r="P102" s="60"/>
      <c r="Q102" s="61"/>
      <c r="R102" s="61"/>
      <c r="S102" s="75" t="str">
        <f t="shared" si="11"/>
        <v xml:space="preserve"> </v>
      </c>
      <c r="T102" s="76" t="str">
        <f t="shared" si="12"/>
        <v/>
      </c>
      <c r="U102" s="135" t="s">
        <v>132</v>
      </c>
      <c r="V102" s="62" t="str">
        <f>IF(H102=0," ",IF(E102="H",IF(AND(H102&gt;2005,H102&lt;2009),VLOOKUP(K102,Minimas!$A$15:$C$29,3),IF(AND(H102&gt;2008,H102&lt;2011),VLOOKUP(K102,Minimas!$A$15:$C$29,2),"ERREUR")),IF(AND(H102&gt;2005,H102&lt;2009),VLOOKUP(K102,Minimas!$H$15:J$29,3),IF(AND(H102&gt;2008,H102&lt;2011),VLOOKUP(K102,Minimas!$H$15:$J$29,2),"ERREUR"))))</f>
        <v xml:space="preserve"> </v>
      </c>
      <c r="W102" s="63" t="str">
        <f t="shared" si="13"/>
        <v/>
      </c>
      <c r="X102" s="56"/>
      <c r="Y102" s="56"/>
      <c r="Z102" s="5" t="str">
        <f t="shared" si="14"/>
        <v xml:space="preserve"> </v>
      </c>
      <c r="AA102" s="5" t="str">
        <f t="shared" si="15"/>
        <v xml:space="preserve"> </v>
      </c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</row>
    <row r="103" spans="2:107" s="5" customFormat="1" ht="30" customHeight="1" x14ac:dyDescent="0.2">
      <c r="B103" s="141"/>
      <c r="C103" s="57"/>
      <c r="D103" s="125"/>
      <c r="E103" s="143"/>
      <c r="F103" s="146" t="s">
        <v>31</v>
      </c>
      <c r="G103" s="58" t="s">
        <v>31</v>
      </c>
      <c r="H103" s="147"/>
      <c r="I103" s="122" t="s">
        <v>31</v>
      </c>
      <c r="J103" s="148" t="s">
        <v>31</v>
      </c>
      <c r="K103" s="59"/>
      <c r="L103" s="60"/>
      <c r="M103" s="61"/>
      <c r="N103" s="61"/>
      <c r="O103" s="75" t="str">
        <f t="shared" si="0"/>
        <v xml:space="preserve"> </v>
      </c>
      <c r="P103" s="60"/>
      <c r="Q103" s="61"/>
      <c r="R103" s="61"/>
      <c r="S103" s="75" t="str">
        <f t="shared" si="11"/>
        <v xml:space="preserve"> </v>
      </c>
      <c r="T103" s="76" t="str">
        <f t="shared" si="12"/>
        <v/>
      </c>
      <c r="U103" s="135" t="s">
        <v>132</v>
      </c>
      <c r="V103" s="62" t="str">
        <f>IF(H103=0," ",IF(E103="H",IF(AND(H103&gt;2005,H103&lt;2009),VLOOKUP(K103,Minimas!$A$15:$C$29,3),IF(AND(H103&gt;2008,H103&lt;2011),VLOOKUP(K103,Minimas!$A$15:$C$29,2),"ERREUR")),IF(AND(H103&gt;2005,H103&lt;2009),VLOOKUP(K103,Minimas!$H$15:J$29,3),IF(AND(H103&gt;2008,H103&lt;2011),VLOOKUP(K103,Minimas!$H$15:$J$29,2),"ERREUR"))))</f>
        <v xml:space="preserve"> </v>
      </c>
      <c r="W103" s="63" t="str">
        <f t="shared" si="13"/>
        <v/>
      </c>
      <c r="X103" s="56"/>
      <c r="Y103" s="56"/>
      <c r="Z103" s="5" t="str">
        <f t="shared" si="14"/>
        <v xml:space="preserve"> </v>
      </c>
      <c r="AA103" s="5" t="str">
        <f t="shared" si="15"/>
        <v xml:space="preserve"> </v>
      </c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</row>
    <row r="104" spans="2:107" s="5" customFormat="1" ht="30" customHeight="1" x14ac:dyDescent="0.2">
      <c r="B104" s="141"/>
      <c r="C104" s="57"/>
      <c r="D104" s="125"/>
      <c r="E104" s="143"/>
      <c r="F104" s="146" t="s">
        <v>31</v>
      </c>
      <c r="G104" s="58" t="s">
        <v>31</v>
      </c>
      <c r="H104" s="147"/>
      <c r="I104" s="122" t="s">
        <v>31</v>
      </c>
      <c r="J104" s="148" t="s">
        <v>31</v>
      </c>
      <c r="K104" s="59"/>
      <c r="L104" s="60"/>
      <c r="M104" s="61"/>
      <c r="N104" s="61"/>
      <c r="O104" s="75" t="str">
        <f t="shared" si="0"/>
        <v xml:space="preserve"> </v>
      </c>
      <c r="P104" s="60"/>
      <c r="Q104" s="61"/>
      <c r="R104" s="61"/>
      <c r="S104" s="75" t="str">
        <f t="shared" si="11"/>
        <v xml:space="preserve"> </v>
      </c>
      <c r="T104" s="76" t="str">
        <f t="shared" si="12"/>
        <v/>
      </c>
      <c r="U104" s="135" t="s">
        <v>132</v>
      </c>
      <c r="V104" s="62" t="str">
        <f>IF(H104=0," ",IF(E104="H",IF(AND(H104&gt;2005,H104&lt;2009),VLOOKUP(K104,Minimas!$A$15:$C$29,3),IF(AND(H104&gt;2008,H104&lt;2011),VLOOKUP(K104,Minimas!$A$15:$C$29,2),"ERREUR")),IF(AND(H104&gt;2005,H104&lt;2009),VLOOKUP(K104,Minimas!$H$15:J$29,3),IF(AND(H104&gt;2008,H104&lt;2011),VLOOKUP(K104,Minimas!$H$15:$J$29,2),"ERREUR"))))</f>
        <v xml:space="preserve"> </v>
      </c>
      <c r="W104" s="63" t="str">
        <f t="shared" si="13"/>
        <v/>
      </c>
      <c r="X104" s="56"/>
      <c r="Y104" s="56"/>
      <c r="Z104" s="5" t="str">
        <f t="shared" si="14"/>
        <v xml:space="preserve"> </v>
      </c>
      <c r="AA104" s="5" t="str">
        <f t="shared" si="15"/>
        <v xml:space="preserve"> </v>
      </c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</row>
    <row r="105" spans="2:107" s="5" customFormat="1" ht="30" customHeight="1" x14ac:dyDescent="0.2">
      <c r="B105" s="141"/>
      <c r="C105" s="57"/>
      <c r="D105" s="125"/>
      <c r="E105" s="143"/>
      <c r="F105" s="146" t="s">
        <v>31</v>
      </c>
      <c r="G105" s="58" t="s">
        <v>31</v>
      </c>
      <c r="H105" s="147"/>
      <c r="I105" s="122" t="s">
        <v>31</v>
      </c>
      <c r="J105" s="148" t="s">
        <v>31</v>
      </c>
      <c r="K105" s="59"/>
      <c r="L105" s="60"/>
      <c r="M105" s="61"/>
      <c r="N105" s="61"/>
      <c r="O105" s="75" t="str">
        <f t="shared" si="0"/>
        <v xml:space="preserve"> </v>
      </c>
      <c r="P105" s="60"/>
      <c r="Q105" s="61"/>
      <c r="R105" s="61"/>
      <c r="S105" s="75" t="str">
        <f t="shared" si="11"/>
        <v xml:space="preserve"> </v>
      </c>
      <c r="T105" s="76" t="str">
        <f t="shared" si="12"/>
        <v/>
      </c>
      <c r="U105" s="135" t="s">
        <v>132</v>
      </c>
      <c r="V105" s="62" t="str">
        <f>IF(H105=0," ",IF(E105="H",IF(AND(H105&gt;2005,H105&lt;2009),VLOOKUP(K105,Minimas!$A$15:$C$29,3),IF(AND(H105&gt;2008,H105&lt;2011),VLOOKUP(K105,Minimas!$A$15:$C$29,2),"ERREUR")),IF(AND(H105&gt;2005,H105&lt;2009),VLOOKUP(K105,Minimas!$H$15:J$29,3),IF(AND(H105&gt;2008,H105&lt;2011),VLOOKUP(K105,Minimas!$H$15:$J$29,2),"ERREUR"))))</f>
        <v xml:space="preserve"> </v>
      </c>
      <c r="W105" s="63" t="str">
        <f t="shared" si="13"/>
        <v/>
      </c>
      <c r="X105" s="56"/>
      <c r="Y105" s="56"/>
      <c r="Z105" s="5" t="str">
        <f t="shared" si="14"/>
        <v xml:space="preserve"> </v>
      </c>
      <c r="AA105" s="5" t="str">
        <f t="shared" si="15"/>
        <v xml:space="preserve"> </v>
      </c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</row>
    <row r="106" spans="2:107" s="5" customFormat="1" ht="30" customHeight="1" x14ac:dyDescent="0.2">
      <c r="B106" s="141"/>
      <c r="C106" s="57"/>
      <c r="D106" s="125"/>
      <c r="E106" s="143"/>
      <c r="F106" s="146" t="s">
        <v>31</v>
      </c>
      <c r="G106" s="58" t="s">
        <v>31</v>
      </c>
      <c r="H106" s="147"/>
      <c r="I106" s="122" t="s">
        <v>31</v>
      </c>
      <c r="J106" s="148" t="s">
        <v>31</v>
      </c>
      <c r="K106" s="59"/>
      <c r="L106" s="60"/>
      <c r="M106" s="61"/>
      <c r="N106" s="61"/>
      <c r="O106" s="75" t="str">
        <f t="shared" si="0"/>
        <v xml:space="preserve"> </v>
      </c>
      <c r="P106" s="60"/>
      <c r="Q106" s="61"/>
      <c r="R106" s="61"/>
      <c r="S106" s="75" t="str">
        <f t="shared" si="11"/>
        <v xml:space="preserve"> </v>
      </c>
      <c r="T106" s="76" t="str">
        <f t="shared" si="12"/>
        <v/>
      </c>
      <c r="U106" s="135" t="s">
        <v>132</v>
      </c>
      <c r="V106" s="62" t="str">
        <f>IF(H106=0," ",IF(E106="H",IF(AND(H106&gt;2005,H106&lt;2009),VLOOKUP(K106,Minimas!$A$15:$C$29,3),IF(AND(H106&gt;2008,H106&lt;2011),VLOOKUP(K106,Minimas!$A$15:$C$29,2),"ERREUR")),IF(AND(H106&gt;2005,H106&lt;2009),VLOOKUP(K106,Minimas!$H$15:J$29,3),IF(AND(H106&gt;2008,H106&lt;2011),VLOOKUP(K106,Minimas!$H$15:$J$29,2),"ERREUR"))))</f>
        <v xml:space="preserve"> </v>
      </c>
      <c r="W106" s="63" t="str">
        <f t="shared" si="13"/>
        <v/>
      </c>
      <c r="X106" s="56"/>
      <c r="Y106" s="56"/>
      <c r="Z106" s="5" t="str">
        <f t="shared" si="14"/>
        <v xml:space="preserve"> </v>
      </c>
      <c r="AA106" s="5" t="str">
        <f t="shared" si="15"/>
        <v xml:space="preserve"> </v>
      </c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</row>
    <row r="107" spans="2:107" s="5" customFormat="1" ht="30" customHeight="1" x14ac:dyDescent="0.2">
      <c r="B107" s="141"/>
      <c r="C107" s="57"/>
      <c r="D107" s="125"/>
      <c r="E107" s="143"/>
      <c r="F107" s="146" t="s">
        <v>31</v>
      </c>
      <c r="G107" s="58" t="s">
        <v>31</v>
      </c>
      <c r="H107" s="147"/>
      <c r="I107" s="122" t="s">
        <v>31</v>
      </c>
      <c r="J107" s="148" t="s">
        <v>31</v>
      </c>
      <c r="K107" s="59"/>
      <c r="L107" s="60"/>
      <c r="M107" s="61"/>
      <c r="N107" s="61"/>
      <c r="O107" s="75" t="str">
        <f t="shared" si="0"/>
        <v xml:space="preserve"> </v>
      </c>
      <c r="P107" s="60"/>
      <c r="Q107" s="61"/>
      <c r="R107" s="61"/>
      <c r="S107" s="75" t="str">
        <f t="shared" si="11"/>
        <v xml:space="preserve"> </v>
      </c>
      <c r="T107" s="76" t="str">
        <f t="shared" si="12"/>
        <v/>
      </c>
      <c r="U107" s="135" t="s">
        <v>132</v>
      </c>
      <c r="V107" s="62" t="str">
        <f>IF(H107=0," ",IF(E107="H",IF(AND(H107&gt;2005,H107&lt;2009),VLOOKUP(K107,Minimas!$A$15:$C$29,3),IF(AND(H107&gt;2008,H107&lt;2011),VLOOKUP(K107,Minimas!$A$15:$C$29,2),"ERREUR")),IF(AND(H107&gt;2005,H107&lt;2009),VLOOKUP(K107,Minimas!$H$15:J$29,3),IF(AND(H107&gt;2008,H107&lt;2011),VLOOKUP(K107,Minimas!$H$15:$J$29,2),"ERREUR"))))</f>
        <v xml:space="preserve"> </v>
      </c>
      <c r="W107" s="63" t="str">
        <f t="shared" si="13"/>
        <v/>
      </c>
      <c r="X107" s="56"/>
      <c r="Y107" s="56"/>
      <c r="Z107" s="5" t="str">
        <f t="shared" si="14"/>
        <v xml:space="preserve"> </v>
      </c>
      <c r="AA107" s="5" t="str">
        <f t="shared" si="15"/>
        <v xml:space="preserve"> </v>
      </c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</row>
    <row r="108" spans="2:107" s="5" customFormat="1" ht="30" customHeight="1" x14ac:dyDescent="0.2">
      <c r="B108" s="141"/>
      <c r="C108" s="57"/>
      <c r="D108" s="125"/>
      <c r="E108" s="143"/>
      <c r="F108" s="146" t="s">
        <v>31</v>
      </c>
      <c r="G108" s="58" t="s">
        <v>31</v>
      </c>
      <c r="H108" s="147"/>
      <c r="I108" s="122" t="s">
        <v>31</v>
      </c>
      <c r="J108" s="148" t="s">
        <v>31</v>
      </c>
      <c r="K108" s="59"/>
      <c r="L108" s="60"/>
      <c r="M108" s="61"/>
      <c r="N108" s="61"/>
      <c r="O108" s="75" t="str">
        <f t="shared" si="0"/>
        <v xml:space="preserve"> </v>
      </c>
      <c r="P108" s="60"/>
      <c r="Q108" s="61"/>
      <c r="R108" s="61"/>
      <c r="S108" s="75" t="str">
        <f t="shared" si="11"/>
        <v xml:space="preserve"> </v>
      </c>
      <c r="T108" s="76" t="str">
        <f t="shared" si="12"/>
        <v/>
      </c>
      <c r="U108" s="135" t="s">
        <v>132</v>
      </c>
      <c r="V108" s="62" t="str">
        <f>IF(H108=0," ",IF(E108="H",IF(AND(H108&gt;2005,H108&lt;2009),VLOOKUP(K108,Minimas!$A$15:$C$29,3),IF(AND(H108&gt;2008,H108&lt;2011),VLOOKUP(K108,Minimas!$A$15:$C$29,2),"ERREUR")),IF(AND(H108&gt;2005,H108&lt;2009),VLOOKUP(K108,Minimas!$H$15:J$29,3),IF(AND(H108&gt;2008,H108&lt;2011),VLOOKUP(K108,Minimas!$H$15:$J$29,2),"ERREUR"))))</f>
        <v xml:space="preserve"> </v>
      </c>
      <c r="W108" s="63" t="str">
        <f t="shared" si="13"/>
        <v/>
      </c>
      <c r="X108" s="56"/>
      <c r="Y108" s="56"/>
      <c r="Z108" s="5" t="str">
        <f t="shared" si="14"/>
        <v xml:space="preserve"> </v>
      </c>
      <c r="AA108" s="5" t="str">
        <f t="shared" si="15"/>
        <v xml:space="preserve"> </v>
      </c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</row>
    <row r="109" spans="2:107" s="5" customFormat="1" ht="30" customHeight="1" x14ac:dyDescent="0.2">
      <c r="B109" s="141"/>
      <c r="C109" s="57"/>
      <c r="D109" s="125"/>
      <c r="E109" s="143"/>
      <c r="F109" s="146" t="s">
        <v>31</v>
      </c>
      <c r="G109" s="58" t="s">
        <v>31</v>
      </c>
      <c r="H109" s="147"/>
      <c r="I109" s="122" t="s">
        <v>31</v>
      </c>
      <c r="J109" s="148" t="s">
        <v>31</v>
      </c>
      <c r="K109" s="59"/>
      <c r="L109" s="60"/>
      <c r="M109" s="61"/>
      <c r="N109" s="61"/>
      <c r="O109" s="75" t="str">
        <f t="shared" si="0"/>
        <v xml:space="preserve"> </v>
      </c>
      <c r="P109" s="60"/>
      <c r="Q109" s="61"/>
      <c r="R109" s="61"/>
      <c r="S109" s="75" t="str">
        <f t="shared" si="11"/>
        <v xml:space="preserve"> </v>
      </c>
      <c r="T109" s="76" t="str">
        <f t="shared" si="12"/>
        <v/>
      </c>
      <c r="U109" s="135" t="s">
        <v>132</v>
      </c>
      <c r="V109" s="62" t="str">
        <f>IF(H109=0," ",IF(E109="H",IF(AND(H109&gt;2005,H109&lt;2009),VLOOKUP(K109,Minimas!$A$15:$C$29,3),IF(AND(H109&gt;2008,H109&lt;2011),VLOOKUP(K109,Minimas!$A$15:$C$29,2),"ERREUR")),IF(AND(H109&gt;2005,H109&lt;2009),VLOOKUP(K109,Minimas!$H$15:J$29,3),IF(AND(H109&gt;2008,H109&lt;2011),VLOOKUP(K109,Minimas!$H$15:$J$29,2),"ERREUR"))))</f>
        <v xml:space="preserve"> </v>
      </c>
      <c r="W109" s="63" t="str">
        <f t="shared" si="13"/>
        <v/>
      </c>
      <c r="X109" s="56"/>
      <c r="Y109" s="56"/>
      <c r="Z109" s="5" t="str">
        <f t="shared" si="14"/>
        <v xml:space="preserve"> </v>
      </c>
      <c r="AA109" s="5" t="str">
        <f t="shared" si="15"/>
        <v xml:space="preserve"> </v>
      </c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</row>
    <row r="110" spans="2:107" s="5" customFormat="1" ht="30" customHeight="1" x14ac:dyDescent="0.2">
      <c r="B110" s="141"/>
      <c r="C110" s="57"/>
      <c r="D110" s="125"/>
      <c r="E110" s="143"/>
      <c r="F110" s="146" t="s">
        <v>31</v>
      </c>
      <c r="G110" s="58" t="s">
        <v>31</v>
      </c>
      <c r="H110" s="147"/>
      <c r="I110" s="122"/>
      <c r="J110" s="148"/>
      <c r="K110" s="59"/>
      <c r="L110" s="60"/>
      <c r="M110" s="61"/>
      <c r="N110" s="61"/>
      <c r="O110" s="75" t="str">
        <f t="shared" si="0"/>
        <v xml:space="preserve"> </v>
      </c>
      <c r="P110" s="60"/>
      <c r="Q110" s="61"/>
      <c r="R110" s="61"/>
      <c r="S110" s="75" t="str">
        <f t="shared" si="11"/>
        <v xml:space="preserve"> </v>
      </c>
      <c r="T110" s="76" t="str">
        <f t="shared" si="12"/>
        <v/>
      </c>
      <c r="U110" s="135" t="s">
        <v>132</v>
      </c>
      <c r="V110" s="62" t="str">
        <f>IF(H110=0," ",IF(E110="H",IF(AND(H110&gt;2005,H110&lt;2009),VLOOKUP(K110,Minimas!$A$15:$C$29,3),IF(AND(H110&gt;2008,H110&lt;2011),VLOOKUP(K110,Minimas!$A$15:$C$29,2),"ERREUR")),IF(AND(H110&gt;2005,H110&lt;2009),VLOOKUP(K110,Minimas!$H$15:J$29,3),IF(AND(H110&gt;2008,H110&lt;2011),VLOOKUP(K110,Minimas!$H$15:$J$29,2),"ERREUR"))))</f>
        <v xml:space="preserve"> </v>
      </c>
      <c r="W110" s="63" t="str">
        <f t="shared" si="13"/>
        <v/>
      </c>
      <c r="X110" s="56"/>
      <c r="Y110" s="56"/>
      <c r="Z110" s="5" t="str">
        <f t="shared" si="14"/>
        <v xml:space="preserve"> </v>
      </c>
      <c r="AA110" s="5" t="str">
        <f t="shared" si="15"/>
        <v xml:space="preserve"> </v>
      </c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</row>
    <row r="111" spans="2:107" s="5" customFormat="1" ht="30" customHeight="1" x14ac:dyDescent="0.2">
      <c r="B111" s="141"/>
      <c r="C111" s="57"/>
      <c r="D111" s="125"/>
      <c r="E111" s="143"/>
      <c r="F111" s="146" t="s">
        <v>31</v>
      </c>
      <c r="G111" s="58" t="s">
        <v>31</v>
      </c>
      <c r="H111" s="147"/>
      <c r="I111" s="122"/>
      <c r="J111" s="148"/>
      <c r="K111" s="59"/>
      <c r="L111" s="60"/>
      <c r="M111" s="61"/>
      <c r="N111" s="61"/>
      <c r="O111" s="75" t="str">
        <f t="shared" si="0"/>
        <v xml:space="preserve"> </v>
      </c>
      <c r="P111" s="60"/>
      <c r="Q111" s="61"/>
      <c r="R111" s="61"/>
      <c r="S111" s="75" t="str">
        <f t="shared" si="11"/>
        <v xml:space="preserve"> </v>
      </c>
      <c r="T111" s="76" t="str">
        <f t="shared" si="12"/>
        <v/>
      </c>
      <c r="U111" s="135" t="s">
        <v>132</v>
      </c>
      <c r="V111" s="62" t="str">
        <f>IF(H111=0," ",IF(E111="H",IF(AND(H111&gt;2005,H111&lt;2009),VLOOKUP(K111,Minimas!$A$15:$C$29,3),IF(AND(H111&gt;2008,H111&lt;2011),VLOOKUP(K111,Minimas!$A$15:$C$29,2),"ERREUR")),IF(AND(H111&gt;2005,H111&lt;2009),VLOOKUP(K111,Minimas!$H$15:J$29,3),IF(AND(H111&gt;2008,H111&lt;2011),VLOOKUP(K111,Minimas!$H$15:$J$29,2),"ERREUR"))))</f>
        <v xml:space="preserve"> </v>
      </c>
      <c r="W111" s="63" t="str">
        <f t="shared" si="13"/>
        <v/>
      </c>
      <c r="X111" s="56"/>
      <c r="Y111" s="56"/>
      <c r="Z111" s="5" t="str">
        <f t="shared" si="14"/>
        <v xml:space="preserve"> </v>
      </c>
      <c r="AA111" s="5" t="str">
        <f t="shared" si="15"/>
        <v xml:space="preserve"> </v>
      </c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</row>
    <row r="112" spans="2:107" s="5" customFormat="1" ht="30" customHeight="1" x14ac:dyDescent="0.2">
      <c r="B112" s="141"/>
      <c r="C112" s="57"/>
      <c r="D112" s="125"/>
      <c r="E112" s="143"/>
      <c r="F112" s="146" t="s">
        <v>31</v>
      </c>
      <c r="G112" s="58" t="s">
        <v>31</v>
      </c>
      <c r="H112" s="147"/>
      <c r="I112" s="122" t="s">
        <v>31</v>
      </c>
      <c r="J112" s="148" t="s">
        <v>31</v>
      </c>
      <c r="K112" s="59"/>
      <c r="L112" s="60"/>
      <c r="M112" s="61"/>
      <c r="N112" s="61"/>
      <c r="O112" s="75" t="str">
        <f t="shared" si="0"/>
        <v xml:space="preserve"> </v>
      </c>
      <c r="P112" s="60"/>
      <c r="Q112" s="61"/>
      <c r="R112" s="61"/>
      <c r="S112" s="75" t="str">
        <f t="shared" si="11"/>
        <v xml:space="preserve"> </v>
      </c>
      <c r="T112" s="76" t="str">
        <f t="shared" si="12"/>
        <v/>
      </c>
      <c r="U112" s="135" t="s">
        <v>132</v>
      </c>
      <c r="V112" s="62" t="str">
        <f>IF(H112=0," ",IF(E112="H",IF(AND(H112&gt;2005,H112&lt;2009),VLOOKUP(K112,Minimas!$A$15:$C$29,3),IF(AND(H112&gt;2008,H112&lt;2011),VLOOKUP(K112,Minimas!$A$15:$C$29,2),"ERREUR")),IF(AND(H112&gt;2005,H112&lt;2009),VLOOKUP(K112,Minimas!$H$15:J$29,3),IF(AND(H112&gt;2008,H112&lt;2011),VLOOKUP(K112,Minimas!$H$15:$J$29,2),"ERREUR"))))</f>
        <v xml:space="preserve"> </v>
      </c>
      <c r="W112" s="63" t="str">
        <f t="shared" si="13"/>
        <v/>
      </c>
      <c r="X112" s="56"/>
      <c r="Y112" s="56"/>
      <c r="Z112" s="5" t="str">
        <f t="shared" si="14"/>
        <v xml:space="preserve"> </v>
      </c>
      <c r="AA112" s="5" t="str">
        <f t="shared" si="15"/>
        <v xml:space="preserve"> </v>
      </c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</row>
    <row r="113" spans="2:107" s="5" customFormat="1" ht="30" customHeight="1" x14ac:dyDescent="0.2">
      <c r="B113" s="141"/>
      <c r="C113" s="57"/>
      <c r="D113" s="125"/>
      <c r="E113" s="143"/>
      <c r="F113" s="146" t="s">
        <v>31</v>
      </c>
      <c r="G113" s="58" t="s">
        <v>31</v>
      </c>
      <c r="H113" s="147"/>
      <c r="I113" s="122" t="s">
        <v>31</v>
      </c>
      <c r="J113" s="148" t="s">
        <v>31</v>
      </c>
      <c r="K113" s="59"/>
      <c r="L113" s="60"/>
      <c r="M113" s="61"/>
      <c r="N113" s="61"/>
      <c r="O113" s="75" t="str">
        <f t="shared" si="0"/>
        <v xml:space="preserve"> </v>
      </c>
      <c r="P113" s="60"/>
      <c r="Q113" s="61"/>
      <c r="R113" s="61"/>
      <c r="S113" s="75" t="str">
        <f t="shared" si="11"/>
        <v xml:space="preserve"> </v>
      </c>
      <c r="T113" s="76" t="str">
        <f t="shared" si="12"/>
        <v/>
      </c>
      <c r="U113" s="135" t="s">
        <v>132</v>
      </c>
      <c r="V113" s="62" t="str">
        <f>IF(H113=0," ",IF(E113="H",IF(AND(H113&gt;2005,H113&lt;2009),VLOOKUP(K113,Minimas!$A$15:$C$29,3),IF(AND(H113&gt;2008,H113&lt;2011),VLOOKUP(K113,Minimas!$A$15:$C$29,2),"ERREUR")),IF(AND(H113&gt;2005,H113&lt;2009),VLOOKUP(K113,Minimas!$H$15:J$29,3),IF(AND(H113&gt;2008,H113&lt;2011),VLOOKUP(K113,Minimas!$H$15:$J$29,2),"ERREUR"))))</f>
        <v xml:space="preserve"> </v>
      </c>
      <c r="W113" s="63" t="str">
        <f t="shared" si="13"/>
        <v/>
      </c>
      <c r="X113" s="56"/>
      <c r="Y113" s="56"/>
      <c r="Z113" s="5" t="str">
        <f t="shared" si="14"/>
        <v xml:space="preserve"> </v>
      </c>
      <c r="AA113" s="5" t="str">
        <f t="shared" si="15"/>
        <v xml:space="preserve"> </v>
      </c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</row>
    <row r="114" spans="2:107" s="5" customFormat="1" ht="30" customHeight="1" x14ac:dyDescent="0.2">
      <c r="B114" s="141"/>
      <c r="C114" s="57"/>
      <c r="D114" s="125"/>
      <c r="E114" s="143"/>
      <c r="F114" s="146" t="s">
        <v>31</v>
      </c>
      <c r="G114" s="58" t="s">
        <v>31</v>
      </c>
      <c r="H114" s="147"/>
      <c r="I114" s="122" t="s">
        <v>31</v>
      </c>
      <c r="J114" s="148" t="s">
        <v>31</v>
      </c>
      <c r="K114" s="59"/>
      <c r="L114" s="60"/>
      <c r="M114" s="61"/>
      <c r="N114" s="61"/>
      <c r="O114" s="75" t="str">
        <f t="shared" si="0"/>
        <v xml:space="preserve"> </v>
      </c>
      <c r="P114" s="60"/>
      <c r="Q114" s="61"/>
      <c r="R114" s="61"/>
      <c r="S114" s="75" t="str">
        <f t="shared" si="11"/>
        <v xml:space="preserve"> </v>
      </c>
      <c r="T114" s="76" t="str">
        <f t="shared" si="12"/>
        <v/>
      </c>
      <c r="U114" s="135" t="s">
        <v>132</v>
      </c>
      <c r="V114" s="62" t="str">
        <f>IF(H114=0," ",IF(E114="H",IF(AND(H114&gt;2005,H114&lt;2009),VLOOKUP(K114,Minimas!$A$15:$C$29,3),IF(AND(H114&gt;2008,H114&lt;2011),VLOOKUP(K114,Minimas!$A$15:$C$29,2),"ERREUR")),IF(AND(H114&gt;2005,H114&lt;2009),VLOOKUP(K114,Minimas!$H$15:J$29,3),IF(AND(H114&gt;2008,H114&lt;2011),VLOOKUP(K114,Minimas!$H$15:$J$29,2),"ERREUR"))))</f>
        <v xml:space="preserve"> </v>
      </c>
      <c r="W114" s="63" t="str">
        <f t="shared" si="13"/>
        <v/>
      </c>
      <c r="X114" s="56"/>
      <c r="Y114" s="56"/>
      <c r="Z114" s="5" t="str">
        <f t="shared" si="14"/>
        <v xml:space="preserve"> </v>
      </c>
      <c r="AA114" s="5" t="str">
        <f t="shared" si="15"/>
        <v xml:space="preserve"> </v>
      </c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</row>
    <row r="115" spans="2:107" s="5" customFormat="1" ht="30" customHeight="1" x14ac:dyDescent="0.2">
      <c r="B115" s="141"/>
      <c r="C115" s="57"/>
      <c r="D115" s="125"/>
      <c r="E115" s="143"/>
      <c r="F115" s="146" t="s">
        <v>31</v>
      </c>
      <c r="G115" s="58" t="s">
        <v>31</v>
      </c>
      <c r="H115" s="147"/>
      <c r="I115" s="122" t="s">
        <v>31</v>
      </c>
      <c r="J115" s="148" t="s">
        <v>31</v>
      </c>
      <c r="K115" s="59"/>
      <c r="L115" s="60"/>
      <c r="M115" s="61"/>
      <c r="N115" s="61"/>
      <c r="O115" s="75" t="str">
        <f t="shared" si="0"/>
        <v xml:space="preserve"> </v>
      </c>
      <c r="P115" s="60"/>
      <c r="Q115" s="61"/>
      <c r="R115" s="61"/>
      <c r="S115" s="75" t="str">
        <f t="shared" si="11"/>
        <v xml:space="preserve"> </v>
      </c>
      <c r="T115" s="76" t="str">
        <f t="shared" si="12"/>
        <v/>
      </c>
      <c r="U115" s="135" t="s">
        <v>132</v>
      </c>
      <c r="V115" s="62" t="str">
        <f>IF(H115=0," ",IF(E115="H",IF(AND(H115&gt;2005,H115&lt;2009),VLOOKUP(K115,Minimas!$A$15:$C$29,3),IF(AND(H115&gt;2008,H115&lt;2011),VLOOKUP(K115,Minimas!$A$15:$C$29,2),"ERREUR")),IF(AND(H115&gt;2005,H115&lt;2009),VLOOKUP(K115,Minimas!$H$15:J$29,3),IF(AND(H115&gt;2008,H115&lt;2011),VLOOKUP(K115,Minimas!$H$15:$J$29,2),"ERREUR"))))</f>
        <v xml:space="preserve"> </v>
      </c>
      <c r="W115" s="63" t="str">
        <f t="shared" si="13"/>
        <v/>
      </c>
      <c r="X115" s="56"/>
      <c r="Y115" s="56"/>
      <c r="Z115" s="5" t="str">
        <f t="shared" si="14"/>
        <v xml:space="preserve"> </v>
      </c>
      <c r="AA115" s="5" t="str">
        <f t="shared" si="15"/>
        <v xml:space="preserve"> 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</row>
    <row r="116" spans="2:107" s="5" customFormat="1" ht="30" customHeight="1" x14ac:dyDescent="0.2">
      <c r="B116" s="141"/>
      <c r="C116" s="57"/>
      <c r="D116" s="125"/>
      <c r="E116" s="143"/>
      <c r="F116" s="146" t="s">
        <v>31</v>
      </c>
      <c r="G116" s="58" t="s">
        <v>31</v>
      </c>
      <c r="H116" s="147"/>
      <c r="I116" s="122" t="s">
        <v>31</v>
      </c>
      <c r="J116" s="148" t="s">
        <v>31</v>
      </c>
      <c r="K116" s="59"/>
      <c r="L116" s="60"/>
      <c r="M116" s="61"/>
      <c r="N116" s="61"/>
      <c r="O116" s="75" t="str">
        <f t="shared" si="0"/>
        <v xml:space="preserve"> </v>
      </c>
      <c r="P116" s="60"/>
      <c r="Q116" s="61"/>
      <c r="R116" s="61"/>
      <c r="S116" s="75" t="str">
        <f t="shared" si="11"/>
        <v xml:space="preserve"> </v>
      </c>
      <c r="T116" s="76" t="str">
        <f t="shared" si="12"/>
        <v/>
      </c>
      <c r="U116" s="135" t="s">
        <v>132</v>
      </c>
      <c r="V116" s="62" t="str">
        <f>IF(H116=0," ",IF(E116="H",IF(AND(H116&gt;2005,H116&lt;2009),VLOOKUP(K116,Minimas!$A$15:$C$29,3),IF(AND(H116&gt;2008,H116&lt;2011),VLOOKUP(K116,Minimas!$A$15:$C$29,2),"ERREUR")),IF(AND(H116&gt;2005,H116&lt;2009),VLOOKUP(K116,Minimas!$H$15:J$29,3),IF(AND(H116&gt;2008,H116&lt;2011),VLOOKUP(K116,Minimas!$H$15:$J$29,2),"ERREUR"))))</f>
        <v xml:space="preserve"> </v>
      </c>
      <c r="W116" s="63" t="str">
        <f t="shared" si="13"/>
        <v/>
      </c>
      <c r="X116" s="56"/>
      <c r="Y116" s="56"/>
      <c r="Z116" s="5" t="str">
        <f t="shared" si="14"/>
        <v xml:space="preserve"> </v>
      </c>
      <c r="AA116" s="5" t="str">
        <f t="shared" si="15"/>
        <v xml:space="preserve"> </v>
      </c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</row>
    <row r="117" spans="2:107" s="5" customFormat="1" ht="30" customHeight="1" x14ac:dyDescent="0.2">
      <c r="B117" s="141"/>
      <c r="C117" s="57"/>
      <c r="D117" s="125"/>
      <c r="E117" s="143"/>
      <c r="F117" s="146" t="s">
        <v>31</v>
      </c>
      <c r="G117" s="58" t="s">
        <v>31</v>
      </c>
      <c r="H117" s="147"/>
      <c r="I117" s="122" t="s">
        <v>31</v>
      </c>
      <c r="J117" s="148" t="s">
        <v>31</v>
      </c>
      <c r="K117" s="59"/>
      <c r="L117" s="60"/>
      <c r="M117" s="61"/>
      <c r="N117" s="61"/>
      <c r="O117" s="75" t="str">
        <f t="shared" si="0"/>
        <v xml:space="preserve"> </v>
      </c>
      <c r="P117" s="60"/>
      <c r="Q117" s="61"/>
      <c r="R117" s="61"/>
      <c r="S117" s="75" t="str">
        <f t="shared" si="11"/>
        <v xml:space="preserve"> </v>
      </c>
      <c r="T117" s="76" t="str">
        <f t="shared" si="12"/>
        <v/>
      </c>
      <c r="U117" s="135" t="s">
        <v>132</v>
      </c>
      <c r="V117" s="62" t="str">
        <f>IF(H117=0," ",IF(E117="H",IF(AND(H117&gt;2005,H117&lt;2009),VLOOKUP(K117,Minimas!$A$15:$C$29,3),IF(AND(H117&gt;2008,H117&lt;2011),VLOOKUP(K117,Minimas!$A$15:$C$29,2),"ERREUR")),IF(AND(H117&gt;2005,H117&lt;2009),VLOOKUP(K117,Minimas!$H$15:J$29,3),IF(AND(H117&gt;2008,H117&lt;2011),VLOOKUP(K117,Minimas!$H$15:$J$29,2),"ERREUR"))))</f>
        <v xml:space="preserve"> </v>
      </c>
      <c r="W117" s="63" t="str">
        <f t="shared" si="13"/>
        <v/>
      </c>
      <c r="X117" s="56"/>
      <c r="Y117" s="56"/>
      <c r="Z117" s="5" t="str">
        <f t="shared" si="14"/>
        <v xml:space="preserve"> </v>
      </c>
      <c r="AA117" s="5" t="str">
        <f t="shared" si="15"/>
        <v xml:space="preserve"> </v>
      </c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</row>
    <row r="118" spans="2:107" s="5" customFormat="1" ht="30" customHeight="1" x14ac:dyDescent="0.2">
      <c r="B118" s="141"/>
      <c r="C118" s="57"/>
      <c r="D118" s="125"/>
      <c r="E118" s="143"/>
      <c r="F118" s="146" t="s">
        <v>31</v>
      </c>
      <c r="G118" s="58" t="s">
        <v>31</v>
      </c>
      <c r="H118" s="147"/>
      <c r="I118" s="122" t="s">
        <v>31</v>
      </c>
      <c r="J118" s="148" t="s">
        <v>31</v>
      </c>
      <c r="K118" s="59"/>
      <c r="L118" s="60"/>
      <c r="M118" s="61"/>
      <c r="N118" s="61"/>
      <c r="O118" s="75" t="str">
        <f t="shared" si="0"/>
        <v xml:space="preserve"> </v>
      </c>
      <c r="P118" s="60"/>
      <c r="Q118" s="61"/>
      <c r="R118" s="61"/>
      <c r="S118" s="75" t="str">
        <f t="shared" si="11"/>
        <v xml:space="preserve"> </v>
      </c>
      <c r="T118" s="76" t="str">
        <f t="shared" si="12"/>
        <v/>
      </c>
      <c r="U118" s="135" t="s">
        <v>132</v>
      </c>
      <c r="V118" s="62" t="str">
        <f>IF(H118=0," ",IF(E118="H",IF(AND(H118&gt;2005,H118&lt;2009),VLOOKUP(K118,Minimas!$A$15:$C$29,3),IF(AND(H118&gt;2008,H118&lt;2011),VLOOKUP(K118,Minimas!$A$15:$C$29,2),"ERREUR")),IF(AND(H118&gt;2005,H118&lt;2009),VLOOKUP(K118,Minimas!$H$15:J$29,3),IF(AND(H118&gt;2008,H118&lt;2011),VLOOKUP(K118,Minimas!$H$15:$J$29,2),"ERREUR"))))</f>
        <v xml:space="preserve"> </v>
      </c>
      <c r="W118" s="63" t="str">
        <f t="shared" si="13"/>
        <v/>
      </c>
      <c r="X118" s="56"/>
      <c r="Y118" s="56"/>
      <c r="Z118" s="5" t="str">
        <f t="shared" si="14"/>
        <v xml:space="preserve"> </v>
      </c>
      <c r="AA118" s="5" t="str">
        <f t="shared" si="15"/>
        <v xml:space="preserve"> </v>
      </c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</row>
    <row r="119" spans="2:107" s="5" customFormat="1" ht="30" customHeight="1" x14ac:dyDescent="0.2">
      <c r="B119" s="141"/>
      <c r="C119" s="57"/>
      <c r="D119" s="125"/>
      <c r="E119" s="143"/>
      <c r="F119" s="146" t="s">
        <v>31</v>
      </c>
      <c r="G119" s="58" t="s">
        <v>31</v>
      </c>
      <c r="H119" s="147"/>
      <c r="I119" s="122" t="s">
        <v>31</v>
      </c>
      <c r="J119" s="148" t="s">
        <v>31</v>
      </c>
      <c r="K119" s="59"/>
      <c r="L119" s="60"/>
      <c r="M119" s="61"/>
      <c r="N119" s="61"/>
      <c r="O119" s="75" t="str">
        <f t="shared" si="0"/>
        <v xml:space="preserve"> </v>
      </c>
      <c r="P119" s="60"/>
      <c r="Q119" s="61"/>
      <c r="R119" s="61"/>
      <c r="S119" s="75" t="str">
        <f t="shared" si="11"/>
        <v xml:space="preserve"> </v>
      </c>
      <c r="T119" s="76" t="str">
        <f t="shared" si="12"/>
        <v/>
      </c>
      <c r="U119" s="135" t="s">
        <v>132</v>
      </c>
      <c r="V119" s="62" t="str">
        <f>IF(H119=0," ",IF(E119="H",IF(AND(H119&gt;2005,H119&lt;2009),VLOOKUP(K119,Minimas!$A$15:$C$29,3),IF(AND(H119&gt;2008,H119&lt;2011),VLOOKUP(K119,Minimas!$A$15:$C$29,2),"ERREUR")),IF(AND(H119&gt;2005,H119&lt;2009),VLOOKUP(K119,Minimas!$H$15:J$29,3),IF(AND(H119&gt;2008,H119&lt;2011),VLOOKUP(K119,Minimas!$H$15:$J$29,2),"ERREUR"))))</f>
        <v xml:space="preserve"> </v>
      </c>
      <c r="W119" s="63" t="str">
        <f t="shared" si="13"/>
        <v/>
      </c>
      <c r="X119" s="56"/>
      <c r="Y119" s="56"/>
      <c r="Z119" s="5" t="str">
        <f t="shared" si="14"/>
        <v xml:space="preserve"> </v>
      </c>
      <c r="AA119" s="5" t="str">
        <f t="shared" si="15"/>
        <v xml:space="preserve"> </v>
      </c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</row>
    <row r="120" spans="2:107" s="5" customFormat="1" ht="30" customHeight="1" x14ac:dyDescent="0.2">
      <c r="B120" s="141"/>
      <c r="C120" s="57"/>
      <c r="D120" s="125"/>
      <c r="E120" s="143"/>
      <c r="F120" s="146" t="s">
        <v>31</v>
      </c>
      <c r="G120" s="58" t="s">
        <v>31</v>
      </c>
      <c r="H120" s="147"/>
      <c r="I120" s="122" t="s">
        <v>31</v>
      </c>
      <c r="J120" s="148" t="s">
        <v>31</v>
      </c>
      <c r="K120" s="59"/>
      <c r="L120" s="60"/>
      <c r="M120" s="61"/>
      <c r="N120" s="61"/>
      <c r="O120" s="75" t="str">
        <f t="shared" si="0"/>
        <v xml:space="preserve"> </v>
      </c>
      <c r="P120" s="60"/>
      <c r="Q120" s="61"/>
      <c r="R120" s="61"/>
      <c r="S120" s="75" t="str">
        <f t="shared" si="11"/>
        <v xml:space="preserve"> </v>
      </c>
      <c r="T120" s="76" t="str">
        <f t="shared" si="12"/>
        <v/>
      </c>
      <c r="U120" s="135" t="s">
        <v>132</v>
      </c>
      <c r="V120" s="62" t="str">
        <f>IF(H120=0," ",IF(E120="H",IF(AND(H120&gt;2005,H120&lt;2009),VLOOKUP(K120,Minimas!$A$15:$C$29,3),IF(AND(H120&gt;2008,H120&lt;2011),VLOOKUP(K120,Minimas!$A$15:$C$29,2),"ERREUR")),IF(AND(H120&gt;2005,H120&lt;2009),VLOOKUP(K120,Minimas!$H$15:J$29,3),IF(AND(H120&gt;2008,H120&lt;2011),VLOOKUP(K120,Minimas!$H$15:$J$29,2),"ERREUR"))))</f>
        <v xml:space="preserve"> </v>
      </c>
      <c r="W120" s="63" t="str">
        <f t="shared" si="13"/>
        <v/>
      </c>
      <c r="X120" s="56"/>
      <c r="Y120" s="56"/>
      <c r="Z120" s="5" t="str">
        <f t="shared" si="14"/>
        <v xml:space="preserve"> </v>
      </c>
      <c r="AA120" s="5" t="str">
        <f t="shared" si="15"/>
        <v xml:space="preserve"> </v>
      </c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</row>
    <row r="121" spans="2:107" s="5" customFormat="1" ht="30" customHeight="1" x14ac:dyDescent="0.2">
      <c r="B121" s="141"/>
      <c r="C121" s="57"/>
      <c r="D121" s="125"/>
      <c r="E121" s="143"/>
      <c r="F121" s="146" t="s">
        <v>31</v>
      </c>
      <c r="G121" s="58" t="s">
        <v>31</v>
      </c>
      <c r="H121" s="147"/>
      <c r="I121" s="122" t="s">
        <v>31</v>
      </c>
      <c r="J121" s="148" t="s">
        <v>31</v>
      </c>
      <c r="K121" s="59"/>
      <c r="L121" s="60"/>
      <c r="M121" s="61"/>
      <c r="N121" s="61"/>
      <c r="O121" s="75" t="str">
        <f t="shared" si="0"/>
        <v xml:space="preserve"> </v>
      </c>
      <c r="P121" s="60"/>
      <c r="Q121" s="61"/>
      <c r="R121" s="61"/>
      <c r="S121" s="75" t="str">
        <f t="shared" si="11"/>
        <v xml:space="preserve"> </v>
      </c>
      <c r="T121" s="76" t="str">
        <f t="shared" si="12"/>
        <v/>
      </c>
      <c r="U121" s="135" t="s">
        <v>132</v>
      </c>
      <c r="V121" s="62" t="str">
        <f>IF(H121=0," ",IF(E121="H",IF(AND(H121&gt;2005,H121&lt;2009),VLOOKUP(K121,Minimas!$A$15:$C$29,3),IF(AND(H121&gt;2008,H121&lt;2011),VLOOKUP(K121,Minimas!$A$15:$C$29,2),"ERREUR")),IF(AND(H121&gt;2005,H121&lt;2009),VLOOKUP(K121,Minimas!$H$15:J$29,3),IF(AND(H121&gt;2008,H121&lt;2011),VLOOKUP(K121,Minimas!$H$15:$J$29,2),"ERREUR"))))</f>
        <v xml:space="preserve"> </v>
      </c>
      <c r="W121" s="63" t="str">
        <f t="shared" si="13"/>
        <v/>
      </c>
      <c r="X121" s="56"/>
      <c r="Y121" s="56"/>
      <c r="Z121" s="5" t="str">
        <f t="shared" si="14"/>
        <v xml:space="preserve"> </v>
      </c>
      <c r="AA121" s="5" t="str">
        <f t="shared" si="15"/>
        <v xml:space="preserve"> </v>
      </c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</row>
    <row r="122" spans="2:107" s="5" customFormat="1" ht="30" customHeight="1" x14ac:dyDescent="0.2">
      <c r="B122" s="141"/>
      <c r="C122" s="57"/>
      <c r="D122" s="125"/>
      <c r="E122" s="143"/>
      <c r="F122" s="146" t="s">
        <v>31</v>
      </c>
      <c r="G122" s="58" t="s">
        <v>31</v>
      </c>
      <c r="H122" s="147"/>
      <c r="I122" s="122" t="s">
        <v>31</v>
      </c>
      <c r="J122" s="148" t="s">
        <v>31</v>
      </c>
      <c r="K122" s="59"/>
      <c r="L122" s="60"/>
      <c r="M122" s="61"/>
      <c r="N122" s="61"/>
      <c r="O122" s="75" t="str">
        <f t="shared" si="0"/>
        <v xml:space="preserve"> </v>
      </c>
      <c r="P122" s="60"/>
      <c r="Q122" s="61"/>
      <c r="R122" s="61"/>
      <c r="S122" s="75" t="str">
        <f t="shared" si="11"/>
        <v xml:space="preserve"> </v>
      </c>
      <c r="T122" s="76" t="str">
        <f t="shared" si="12"/>
        <v/>
      </c>
      <c r="U122" s="135" t="s">
        <v>132</v>
      </c>
      <c r="V122" s="62" t="str">
        <f>IF(H122=0," ",IF(E122="H",IF(AND(H122&gt;2005,H122&lt;2009),VLOOKUP(K122,Minimas!$A$15:$C$29,3),IF(AND(H122&gt;2008,H122&lt;2011),VLOOKUP(K122,Minimas!$A$15:$C$29,2),"ERREUR")),IF(AND(H122&gt;2005,H122&lt;2009),VLOOKUP(K122,Minimas!$H$15:J$29,3),IF(AND(H122&gt;2008,H122&lt;2011),VLOOKUP(K122,Minimas!$H$15:$J$29,2),"ERREUR"))))</f>
        <v xml:space="preserve"> </v>
      </c>
      <c r="W122" s="63" t="str">
        <f t="shared" si="13"/>
        <v/>
      </c>
      <c r="X122" s="56"/>
      <c r="Y122" s="56"/>
      <c r="Z122" s="5" t="str">
        <f t="shared" si="14"/>
        <v xml:space="preserve"> </v>
      </c>
      <c r="AA122" s="5" t="str">
        <f t="shared" si="15"/>
        <v xml:space="preserve"> </v>
      </c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</row>
    <row r="123" spans="2:107" s="5" customFormat="1" ht="30" customHeight="1" x14ac:dyDescent="0.2">
      <c r="B123" s="141"/>
      <c r="C123" s="57"/>
      <c r="D123" s="125"/>
      <c r="E123" s="143"/>
      <c r="F123" s="146" t="s">
        <v>31</v>
      </c>
      <c r="G123" s="58" t="s">
        <v>31</v>
      </c>
      <c r="H123" s="147"/>
      <c r="I123" s="122" t="s">
        <v>31</v>
      </c>
      <c r="J123" s="148" t="s">
        <v>31</v>
      </c>
      <c r="K123" s="59"/>
      <c r="L123" s="60"/>
      <c r="M123" s="61"/>
      <c r="N123" s="61"/>
      <c r="O123" s="75" t="str">
        <f t="shared" si="0"/>
        <v xml:space="preserve"> </v>
      </c>
      <c r="P123" s="60"/>
      <c r="Q123" s="61"/>
      <c r="R123" s="61"/>
      <c r="S123" s="75" t="str">
        <f t="shared" si="11"/>
        <v xml:space="preserve"> </v>
      </c>
      <c r="T123" s="76" t="str">
        <f t="shared" si="12"/>
        <v/>
      </c>
      <c r="U123" s="135" t="s">
        <v>132</v>
      </c>
      <c r="V123" s="62" t="str">
        <f>IF(H123=0," ",IF(E123="H",IF(AND(H123&gt;2005,H123&lt;2009),VLOOKUP(K123,Minimas!$A$15:$C$29,3),IF(AND(H123&gt;2008,H123&lt;2011),VLOOKUP(K123,Minimas!$A$15:$C$29,2),"ERREUR")),IF(AND(H123&gt;2005,H123&lt;2009),VLOOKUP(K123,Minimas!$H$15:J$29,3),IF(AND(H123&gt;2008,H123&lt;2011),VLOOKUP(K123,Minimas!$H$15:$J$29,2),"ERREUR"))))</f>
        <v xml:space="preserve"> </v>
      </c>
      <c r="W123" s="63" t="str">
        <f t="shared" si="13"/>
        <v/>
      </c>
      <c r="X123" s="56"/>
      <c r="Y123" s="56"/>
      <c r="Z123" s="5" t="str">
        <f t="shared" si="14"/>
        <v xml:space="preserve"> </v>
      </c>
      <c r="AA123" s="5" t="str">
        <f t="shared" si="15"/>
        <v xml:space="preserve"> </v>
      </c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</row>
    <row r="124" spans="2:107" s="5" customFormat="1" ht="30" customHeight="1" x14ac:dyDescent="0.2">
      <c r="B124" s="141"/>
      <c r="C124" s="57"/>
      <c r="D124" s="125"/>
      <c r="E124" s="143"/>
      <c r="F124" s="146" t="s">
        <v>31</v>
      </c>
      <c r="G124" s="58" t="s">
        <v>31</v>
      </c>
      <c r="H124" s="147"/>
      <c r="I124" s="122"/>
      <c r="J124" s="148"/>
      <c r="K124" s="59"/>
      <c r="L124" s="60"/>
      <c r="M124" s="61"/>
      <c r="N124" s="61"/>
      <c r="O124" s="75" t="str">
        <f t="shared" si="0"/>
        <v xml:space="preserve"> </v>
      </c>
      <c r="P124" s="60"/>
      <c r="Q124" s="61"/>
      <c r="R124" s="61"/>
      <c r="S124" s="75" t="str">
        <f t="shared" si="11"/>
        <v xml:space="preserve"> </v>
      </c>
      <c r="T124" s="76" t="str">
        <f t="shared" si="12"/>
        <v/>
      </c>
      <c r="U124" s="135" t="s">
        <v>132</v>
      </c>
      <c r="V124" s="62" t="str">
        <f>IF(H124=0," ",IF(E124="H",IF(AND(H124&gt;2005,H124&lt;2009),VLOOKUP(K124,Minimas!$A$15:$C$29,3),IF(AND(H124&gt;2008,H124&lt;2011),VLOOKUP(K124,Minimas!$A$15:$C$29,2),"ERREUR")),IF(AND(H124&gt;2005,H124&lt;2009),VLOOKUP(K124,Minimas!$H$15:J$29,3),IF(AND(H124&gt;2008,H124&lt;2011),VLOOKUP(K124,Minimas!$H$15:$J$29,2),"ERREUR"))))</f>
        <v xml:space="preserve"> </v>
      </c>
      <c r="W124" s="63" t="str">
        <f t="shared" si="13"/>
        <v/>
      </c>
      <c r="X124" s="56"/>
      <c r="Y124" s="56"/>
      <c r="Z124" s="5" t="str">
        <f t="shared" si="14"/>
        <v xml:space="preserve"> </v>
      </c>
      <c r="AA124" s="5" t="str">
        <f t="shared" si="15"/>
        <v xml:space="preserve"> </v>
      </c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</row>
    <row r="125" spans="2:107" s="5" customFormat="1" ht="30" customHeight="1" x14ac:dyDescent="0.2">
      <c r="B125" s="141"/>
      <c r="C125" s="57"/>
      <c r="D125" s="125"/>
      <c r="E125" s="143"/>
      <c r="F125" s="146" t="s">
        <v>31</v>
      </c>
      <c r="G125" s="58" t="s">
        <v>31</v>
      </c>
      <c r="H125" s="147"/>
      <c r="I125" s="122"/>
      <c r="J125" s="148"/>
      <c r="K125" s="59"/>
      <c r="L125" s="60"/>
      <c r="M125" s="61"/>
      <c r="N125" s="61"/>
      <c r="O125" s="75" t="str">
        <f t="shared" si="0"/>
        <v xml:space="preserve"> </v>
      </c>
      <c r="P125" s="60"/>
      <c r="Q125" s="61"/>
      <c r="R125" s="61"/>
      <c r="S125" s="75" t="str">
        <f t="shared" si="11"/>
        <v xml:space="preserve"> </v>
      </c>
      <c r="T125" s="76" t="str">
        <f t="shared" si="12"/>
        <v/>
      </c>
      <c r="U125" s="135" t="s">
        <v>132</v>
      </c>
      <c r="V125" s="62" t="str">
        <f>IF(H125=0," ",IF(E125="H",IF(AND(H125&gt;2005,H125&lt;2009),VLOOKUP(K125,Minimas!$A$15:$C$29,3),IF(AND(H125&gt;2008,H125&lt;2011),VLOOKUP(K125,Minimas!$A$15:$C$29,2),"ERREUR")),IF(AND(H125&gt;2005,H125&lt;2009),VLOOKUP(K125,Minimas!$H$15:J$29,3),IF(AND(H125&gt;2008,H125&lt;2011),VLOOKUP(K125,Minimas!$H$15:$J$29,2),"ERREUR"))))</f>
        <v xml:space="preserve"> </v>
      </c>
      <c r="W125" s="63" t="str">
        <f t="shared" si="13"/>
        <v/>
      </c>
      <c r="X125" s="56"/>
      <c r="Y125" s="56"/>
      <c r="Z125" s="5" t="str">
        <f t="shared" si="14"/>
        <v xml:space="preserve"> </v>
      </c>
      <c r="AA125" s="5" t="str">
        <f t="shared" si="15"/>
        <v xml:space="preserve"> </v>
      </c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</row>
    <row r="126" spans="2:107" s="5" customFormat="1" ht="30" customHeight="1" x14ac:dyDescent="0.2">
      <c r="B126" s="141"/>
      <c r="C126" s="57"/>
      <c r="D126" s="125"/>
      <c r="E126" s="143"/>
      <c r="F126" s="146" t="s">
        <v>31</v>
      </c>
      <c r="G126" s="58" t="s">
        <v>31</v>
      </c>
      <c r="H126" s="147"/>
      <c r="I126" s="122" t="s">
        <v>31</v>
      </c>
      <c r="J126" s="148" t="s">
        <v>31</v>
      </c>
      <c r="K126" s="59"/>
      <c r="L126" s="60"/>
      <c r="M126" s="61"/>
      <c r="N126" s="61"/>
      <c r="O126" s="75" t="str">
        <f t="shared" si="0"/>
        <v xml:space="preserve"> </v>
      </c>
      <c r="P126" s="60"/>
      <c r="Q126" s="61"/>
      <c r="R126" s="61"/>
      <c r="S126" s="75" t="str">
        <f t="shared" si="11"/>
        <v xml:space="preserve"> </v>
      </c>
      <c r="T126" s="76" t="str">
        <f t="shared" si="12"/>
        <v/>
      </c>
      <c r="U126" s="135" t="s">
        <v>132</v>
      </c>
      <c r="V126" s="62" t="str">
        <f>IF(H126=0," ",IF(E126="H",IF(AND(H126&gt;2005,H126&lt;2009),VLOOKUP(K126,Minimas!$A$15:$C$29,3),IF(AND(H126&gt;2008,H126&lt;2011),VLOOKUP(K126,Minimas!$A$15:$C$29,2),"ERREUR")),IF(AND(H126&gt;2005,H126&lt;2009),VLOOKUP(K126,Minimas!$H$15:J$29,3),IF(AND(H126&gt;2008,H126&lt;2011),VLOOKUP(K126,Minimas!$H$15:$J$29,2),"ERREUR"))))</f>
        <v xml:space="preserve"> </v>
      </c>
      <c r="W126" s="63" t="str">
        <f t="shared" si="13"/>
        <v/>
      </c>
      <c r="X126" s="56"/>
      <c r="Y126" s="56"/>
      <c r="Z126" s="5" t="str">
        <f t="shared" si="14"/>
        <v xml:space="preserve"> </v>
      </c>
      <c r="AA126" s="5" t="str">
        <f t="shared" si="15"/>
        <v xml:space="preserve"> </v>
      </c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</row>
    <row r="127" spans="2:107" s="5" customFormat="1" ht="30" customHeight="1" x14ac:dyDescent="0.2">
      <c r="B127" s="141"/>
      <c r="C127" s="57"/>
      <c r="D127" s="125"/>
      <c r="E127" s="143"/>
      <c r="F127" s="146" t="s">
        <v>31</v>
      </c>
      <c r="G127" s="58" t="s">
        <v>31</v>
      </c>
      <c r="H127" s="147"/>
      <c r="I127" s="122" t="s">
        <v>31</v>
      </c>
      <c r="J127" s="148" t="s">
        <v>31</v>
      </c>
      <c r="K127" s="59"/>
      <c r="L127" s="60"/>
      <c r="M127" s="61"/>
      <c r="N127" s="61"/>
      <c r="O127" s="75" t="str">
        <f t="shared" si="0"/>
        <v xml:space="preserve"> </v>
      </c>
      <c r="P127" s="60"/>
      <c r="Q127" s="61"/>
      <c r="R127" s="61"/>
      <c r="S127" s="75" t="str">
        <f t="shared" si="11"/>
        <v xml:space="preserve"> </v>
      </c>
      <c r="T127" s="76" t="str">
        <f t="shared" si="12"/>
        <v/>
      </c>
      <c r="U127" s="135" t="s">
        <v>132</v>
      </c>
      <c r="V127" s="62" t="str">
        <f>IF(H127=0," ",IF(E127="H",IF(AND(H127&gt;2005,H127&lt;2009),VLOOKUP(K127,Minimas!$A$15:$C$29,3),IF(AND(H127&gt;2008,H127&lt;2011),VLOOKUP(K127,Minimas!$A$15:$C$29,2),"ERREUR")),IF(AND(H127&gt;2005,H127&lt;2009),VLOOKUP(K127,Minimas!$H$15:J$29,3),IF(AND(H127&gt;2008,H127&lt;2011),VLOOKUP(K127,Minimas!$H$15:$J$29,2),"ERREUR"))))</f>
        <v xml:space="preserve"> </v>
      </c>
      <c r="W127" s="63" t="str">
        <f t="shared" si="13"/>
        <v/>
      </c>
      <c r="X127" s="56"/>
      <c r="Y127" s="56"/>
      <c r="Z127" s="5" t="str">
        <f t="shared" si="14"/>
        <v xml:space="preserve"> </v>
      </c>
      <c r="AA127" s="5" t="str">
        <f t="shared" si="15"/>
        <v xml:space="preserve"> </v>
      </c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</row>
    <row r="128" spans="2:107" s="5" customFormat="1" ht="30" customHeight="1" x14ac:dyDescent="0.2">
      <c r="B128" s="141"/>
      <c r="C128" s="57"/>
      <c r="D128" s="125"/>
      <c r="E128" s="143"/>
      <c r="F128" s="146" t="s">
        <v>31</v>
      </c>
      <c r="G128" s="58" t="s">
        <v>31</v>
      </c>
      <c r="H128" s="147"/>
      <c r="I128" s="122" t="s">
        <v>31</v>
      </c>
      <c r="J128" s="148" t="s">
        <v>31</v>
      </c>
      <c r="K128" s="59"/>
      <c r="L128" s="60"/>
      <c r="M128" s="61"/>
      <c r="N128" s="61"/>
      <c r="O128" s="75" t="str">
        <f t="shared" si="0"/>
        <v xml:space="preserve"> </v>
      </c>
      <c r="P128" s="60"/>
      <c r="Q128" s="61"/>
      <c r="R128" s="61"/>
      <c r="S128" s="75" t="str">
        <f t="shared" si="11"/>
        <v xml:space="preserve"> </v>
      </c>
      <c r="T128" s="76" t="str">
        <f t="shared" si="12"/>
        <v/>
      </c>
      <c r="U128" s="135" t="s">
        <v>132</v>
      </c>
      <c r="V128" s="62" t="str">
        <f>IF(H128=0," ",IF(E128="H",IF(AND(H128&gt;2005,H128&lt;2009),VLOOKUP(K128,Minimas!$A$15:$C$29,3),IF(AND(H128&gt;2008,H128&lt;2011),VLOOKUP(K128,Minimas!$A$15:$C$29,2),"ERREUR")),IF(AND(H128&gt;2005,H128&lt;2009),VLOOKUP(K128,Minimas!$H$15:J$29,3),IF(AND(H128&gt;2008,H128&lt;2011),VLOOKUP(K128,Minimas!$H$15:$J$29,2),"ERREUR"))))</f>
        <v xml:space="preserve"> </v>
      </c>
      <c r="W128" s="63" t="str">
        <f t="shared" si="13"/>
        <v/>
      </c>
      <c r="X128" s="56"/>
      <c r="Y128" s="56"/>
      <c r="Z128" s="5" t="str">
        <f t="shared" si="14"/>
        <v xml:space="preserve"> </v>
      </c>
      <c r="AA128" s="5" t="str">
        <f t="shared" si="15"/>
        <v xml:space="preserve"> </v>
      </c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</row>
    <row r="129" spans="2:107" s="5" customFormat="1" ht="30" customHeight="1" x14ac:dyDescent="0.2">
      <c r="B129" s="141"/>
      <c r="C129" s="57"/>
      <c r="D129" s="125"/>
      <c r="E129" s="143"/>
      <c r="F129" s="146" t="s">
        <v>31</v>
      </c>
      <c r="G129" s="58" t="s">
        <v>31</v>
      </c>
      <c r="H129" s="147"/>
      <c r="I129" s="122" t="s">
        <v>31</v>
      </c>
      <c r="J129" s="148" t="s">
        <v>31</v>
      </c>
      <c r="K129" s="59"/>
      <c r="L129" s="60"/>
      <c r="M129" s="61"/>
      <c r="N129" s="61"/>
      <c r="O129" s="75" t="str">
        <f t="shared" si="0"/>
        <v xml:space="preserve"> </v>
      </c>
      <c r="P129" s="60"/>
      <c r="Q129" s="61"/>
      <c r="R129" s="61"/>
      <c r="S129" s="75" t="str">
        <f t="shared" si="11"/>
        <v xml:space="preserve"> </v>
      </c>
      <c r="T129" s="76" t="str">
        <f t="shared" si="12"/>
        <v/>
      </c>
      <c r="U129" s="135" t="s">
        <v>132</v>
      </c>
      <c r="V129" s="62" t="str">
        <f>IF(H129=0," ",IF(E129="H",IF(AND(H129&gt;2005,H129&lt;2009),VLOOKUP(K129,Minimas!$A$15:$C$29,3),IF(AND(H129&gt;2008,H129&lt;2011),VLOOKUP(K129,Minimas!$A$15:$C$29,2),"ERREUR")),IF(AND(H129&gt;2005,H129&lt;2009),VLOOKUP(K129,Minimas!$H$15:J$29,3),IF(AND(H129&gt;2008,H129&lt;2011),VLOOKUP(K129,Minimas!$H$15:$J$29,2),"ERREUR"))))</f>
        <v xml:space="preserve"> </v>
      </c>
      <c r="W129" s="63" t="str">
        <f t="shared" si="13"/>
        <v/>
      </c>
      <c r="X129" s="56"/>
      <c r="Y129" s="56"/>
      <c r="Z129" s="5" t="str">
        <f t="shared" si="14"/>
        <v xml:space="preserve"> </v>
      </c>
      <c r="AA129" s="5" t="str">
        <f t="shared" si="15"/>
        <v xml:space="preserve"> </v>
      </c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</row>
    <row r="130" spans="2:107" s="5" customFormat="1" ht="30" customHeight="1" x14ac:dyDescent="0.2">
      <c r="B130" s="141"/>
      <c r="C130" s="57"/>
      <c r="D130" s="125"/>
      <c r="E130" s="143"/>
      <c r="F130" s="146" t="s">
        <v>31</v>
      </c>
      <c r="G130" s="58" t="s">
        <v>31</v>
      </c>
      <c r="H130" s="147"/>
      <c r="I130" s="122" t="s">
        <v>31</v>
      </c>
      <c r="J130" s="148" t="s">
        <v>31</v>
      </c>
      <c r="K130" s="59"/>
      <c r="L130" s="60"/>
      <c r="M130" s="61"/>
      <c r="N130" s="61"/>
      <c r="O130" s="75" t="str">
        <f t="shared" si="0"/>
        <v xml:space="preserve"> </v>
      </c>
      <c r="P130" s="60"/>
      <c r="Q130" s="61"/>
      <c r="R130" s="61"/>
      <c r="S130" s="75" t="str">
        <f t="shared" si="11"/>
        <v xml:space="preserve"> </v>
      </c>
      <c r="T130" s="76" t="str">
        <f t="shared" si="12"/>
        <v/>
      </c>
      <c r="U130" s="135" t="s">
        <v>132</v>
      </c>
      <c r="V130" s="62" t="str">
        <f>IF(H130=0," ",IF(E130="H",IF(AND(H130&gt;2005,H130&lt;2009),VLOOKUP(K130,Minimas!$A$15:$C$29,3),IF(AND(H130&gt;2008,H130&lt;2011),VLOOKUP(K130,Minimas!$A$15:$C$29,2),"ERREUR")),IF(AND(H130&gt;2005,H130&lt;2009),VLOOKUP(K130,Minimas!$H$15:J$29,3),IF(AND(H130&gt;2008,H130&lt;2011),VLOOKUP(K130,Minimas!$H$15:$J$29,2),"ERREUR"))))</f>
        <v xml:space="preserve"> </v>
      </c>
      <c r="W130" s="63" t="str">
        <f t="shared" si="13"/>
        <v/>
      </c>
      <c r="X130" s="56"/>
      <c r="Y130" s="56"/>
      <c r="Z130" s="5" t="str">
        <f t="shared" si="14"/>
        <v xml:space="preserve"> </v>
      </c>
      <c r="AA130" s="5" t="str">
        <f t="shared" si="15"/>
        <v xml:space="preserve"> </v>
      </c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</row>
    <row r="131" spans="2:107" s="5" customFormat="1" ht="30" customHeight="1" x14ac:dyDescent="0.2">
      <c r="B131" s="141"/>
      <c r="C131" s="57"/>
      <c r="D131" s="125"/>
      <c r="E131" s="143"/>
      <c r="F131" s="146" t="s">
        <v>31</v>
      </c>
      <c r="G131" s="58" t="s">
        <v>31</v>
      </c>
      <c r="H131" s="147"/>
      <c r="I131" s="122" t="s">
        <v>31</v>
      </c>
      <c r="J131" s="148" t="s">
        <v>31</v>
      </c>
      <c r="K131" s="59"/>
      <c r="L131" s="60"/>
      <c r="M131" s="61"/>
      <c r="N131" s="61"/>
      <c r="O131" s="75" t="str">
        <f t="shared" si="0"/>
        <v xml:space="preserve"> </v>
      </c>
      <c r="P131" s="60"/>
      <c r="Q131" s="61"/>
      <c r="R131" s="61"/>
      <c r="S131" s="75" t="str">
        <f t="shared" si="11"/>
        <v xml:space="preserve"> </v>
      </c>
      <c r="T131" s="76" t="str">
        <f t="shared" si="12"/>
        <v/>
      </c>
      <c r="U131" s="135" t="s">
        <v>132</v>
      </c>
      <c r="V131" s="62" t="str">
        <f>IF(H131=0," ",IF(E131="H",IF(AND(H131&gt;2005,H131&lt;2009),VLOOKUP(K131,Minimas!$A$15:$C$29,3),IF(AND(H131&gt;2008,H131&lt;2011),VLOOKUP(K131,Minimas!$A$15:$C$29,2),"ERREUR")),IF(AND(H131&gt;2005,H131&lt;2009),VLOOKUP(K131,Minimas!$H$15:J$29,3),IF(AND(H131&gt;2008,H131&lt;2011),VLOOKUP(K131,Minimas!$H$15:$J$29,2),"ERREUR"))))</f>
        <v xml:space="preserve"> </v>
      </c>
      <c r="W131" s="63" t="str">
        <f t="shared" si="13"/>
        <v/>
      </c>
      <c r="X131" s="56"/>
      <c r="Y131" s="56"/>
      <c r="Z131" s="5" t="str">
        <f t="shared" si="14"/>
        <v xml:space="preserve"> </v>
      </c>
      <c r="AA131" s="5" t="str">
        <f t="shared" si="15"/>
        <v xml:space="preserve"> </v>
      </c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</row>
    <row r="132" spans="2:107" s="5" customFormat="1" ht="30" customHeight="1" x14ac:dyDescent="0.2">
      <c r="B132" s="141"/>
      <c r="C132" s="57"/>
      <c r="D132" s="125"/>
      <c r="E132" s="143"/>
      <c r="F132" s="146" t="s">
        <v>31</v>
      </c>
      <c r="G132" s="58" t="s">
        <v>31</v>
      </c>
      <c r="H132" s="147"/>
      <c r="I132" s="122" t="s">
        <v>31</v>
      </c>
      <c r="J132" s="148" t="s">
        <v>31</v>
      </c>
      <c r="K132" s="59"/>
      <c r="L132" s="60"/>
      <c r="M132" s="61"/>
      <c r="N132" s="61"/>
      <c r="O132" s="75" t="str">
        <f t="shared" si="0"/>
        <v xml:space="preserve"> </v>
      </c>
      <c r="P132" s="60"/>
      <c r="Q132" s="61"/>
      <c r="R132" s="61"/>
      <c r="S132" s="75" t="str">
        <f t="shared" si="11"/>
        <v xml:space="preserve"> </v>
      </c>
      <c r="T132" s="76" t="str">
        <f t="shared" si="12"/>
        <v/>
      </c>
      <c r="U132" s="135" t="s">
        <v>132</v>
      </c>
      <c r="V132" s="62" t="str">
        <f>IF(H132=0," ",IF(E132="H",IF(AND(H132&gt;2005,H132&lt;2009),VLOOKUP(K132,Minimas!$A$15:$C$29,3),IF(AND(H132&gt;2008,H132&lt;2011),VLOOKUP(K132,Minimas!$A$15:$C$29,2),"ERREUR")),IF(AND(H132&gt;2005,H132&lt;2009),VLOOKUP(K132,Minimas!$H$15:J$29,3),IF(AND(H132&gt;2008,H132&lt;2011),VLOOKUP(K132,Minimas!$H$15:$J$29,2),"ERREUR"))))</f>
        <v xml:space="preserve"> </v>
      </c>
      <c r="W132" s="63" t="str">
        <f t="shared" si="13"/>
        <v/>
      </c>
      <c r="X132" s="56"/>
      <c r="Y132" s="56"/>
      <c r="Z132" s="5" t="str">
        <f t="shared" si="14"/>
        <v xml:space="preserve"> </v>
      </c>
      <c r="AA132" s="5" t="str">
        <f t="shared" si="15"/>
        <v xml:space="preserve"> </v>
      </c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</row>
    <row r="133" spans="2:107" s="5" customFormat="1" ht="30" customHeight="1" x14ac:dyDescent="0.2">
      <c r="B133" s="141"/>
      <c r="C133" s="57"/>
      <c r="D133" s="125"/>
      <c r="E133" s="143"/>
      <c r="F133" s="146" t="s">
        <v>31</v>
      </c>
      <c r="G133" s="58" t="s">
        <v>31</v>
      </c>
      <c r="H133" s="147"/>
      <c r="I133" s="122" t="s">
        <v>31</v>
      </c>
      <c r="J133" s="148" t="s">
        <v>31</v>
      </c>
      <c r="K133" s="59"/>
      <c r="L133" s="60"/>
      <c r="M133" s="61"/>
      <c r="N133" s="61"/>
      <c r="O133" s="75" t="str">
        <f t="shared" si="0"/>
        <v xml:space="preserve"> </v>
      </c>
      <c r="P133" s="60"/>
      <c r="Q133" s="61"/>
      <c r="R133" s="61"/>
      <c r="S133" s="75" t="str">
        <f t="shared" si="11"/>
        <v xml:space="preserve"> </v>
      </c>
      <c r="T133" s="76" t="str">
        <f t="shared" si="12"/>
        <v/>
      </c>
      <c r="U133" s="135" t="s">
        <v>132</v>
      </c>
      <c r="V133" s="62" t="str">
        <f>IF(H133=0," ",IF(E133="H",IF(AND(H133&gt;2005,H133&lt;2009),VLOOKUP(K133,Minimas!$A$15:$C$29,3),IF(AND(H133&gt;2008,H133&lt;2011),VLOOKUP(K133,Minimas!$A$15:$C$29,2),"ERREUR")),IF(AND(H133&gt;2005,H133&lt;2009),VLOOKUP(K133,Minimas!$H$15:J$29,3),IF(AND(H133&gt;2008,H133&lt;2011),VLOOKUP(K133,Minimas!$H$15:$J$29,2),"ERREUR"))))</f>
        <v xml:space="preserve"> </v>
      </c>
      <c r="W133" s="63" t="str">
        <f t="shared" si="13"/>
        <v/>
      </c>
      <c r="X133" s="56"/>
      <c r="Y133" s="56"/>
      <c r="Z133" s="5" t="str">
        <f t="shared" si="14"/>
        <v xml:space="preserve"> </v>
      </c>
      <c r="AA133" s="5" t="str">
        <f t="shared" si="15"/>
        <v xml:space="preserve"> </v>
      </c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</row>
    <row r="134" spans="2:107" s="5" customFormat="1" ht="30" customHeight="1" x14ac:dyDescent="0.2">
      <c r="B134" s="141"/>
      <c r="C134" s="57"/>
      <c r="D134" s="125"/>
      <c r="E134" s="143"/>
      <c r="F134" s="146" t="s">
        <v>31</v>
      </c>
      <c r="G134" s="58" t="s">
        <v>31</v>
      </c>
      <c r="H134" s="147"/>
      <c r="I134" s="122" t="s">
        <v>31</v>
      </c>
      <c r="J134" s="148" t="s">
        <v>31</v>
      </c>
      <c r="K134" s="59"/>
      <c r="L134" s="60"/>
      <c r="M134" s="61"/>
      <c r="N134" s="61"/>
      <c r="O134" s="75" t="str">
        <f t="shared" si="0"/>
        <v xml:space="preserve"> </v>
      </c>
      <c r="P134" s="60"/>
      <c r="Q134" s="61"/>
      <c r="R134" s="61"/>
      <c r="S134" s="75" t="str">
        <f t="shared" si="11"/>
        <v xml:space="preserve"> </v>
      </c>
      <c r="T134" s="76" t="str">
        <f t="shared" si="12"/>
        <v/>
      </c>
      <c r="U134" s="135" t="s">
        <v>132</v>
      </c>
      <c r="V134" s="62" t="str">
        <f>IF(H134=0," ",IF(E134="H",IF(AND(H134&gt;2005,H134&lt;2009),VLOOKUP(K134,Minimas!$A$15:$C$29,3),IF(AND(H134&gt;2008,H134&lt;2011),VLOOKUP(K134,Minimas!$A$15:$C$29,2),"ERREUR")),IF(AND(H134&gt;2005,H134&lt;2009),VLOOKUP(K134,Minimas!$H$15:J$29,3),IF(AND(H134&gt;2008,H134&lt;2011),VLOOKUP(K134,Minimas!$H$15:$J$29,2),"ERREUR"))))</f>
        <v xml:space="preserve"> </v>
      </c>
      <c r="W134" s="63" t="str">
        <f t="shared" si="13"/>
        <v/>
      </c>
      <c r="X134" s="56"/>
      <c r="Y134" s="56"/>
      <c r="Z134" s="5" t="str">
        <f t="shared" si="14"/>
        <v xml:space="preserve"> </v>
      </c>
      <c r="AA134" s="5" t="str">
        <f t="shared" si="15"/>
        <v xml:space="preserve"> </v>
      </c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</row>
    <row r="135" spans="2:107" s="5" customFormat="1" ht="30" customHeight="1" x14ac:dyDescent="0.2">
      <c r="B135" s="141"/>
      <c r="C135" s="57"/>
      <c r="D135" s="125"/>
      <c r="E135" s="143"/>
      <c r="F135" s="146" t="s">
        <v>31</v>
      </c>
      <c r="G135" s="58" t="s">
        <v>31</v>
      </c>
      <c r="H135" s="147"/>
      <c r="I135" s="122" t="s">
        <v>31</v>
      </c>
      <c r="J135" s="148" t="s">
        <v>31</v>
      </c>
      <c r="K135" s="59"/>
      <c r="L135" s="60"/>
      <c r="M135" s="61"/>
      <c r="N135" s="61"/>
      <c r="O135" s="75" t="str">
        <f t="shared" si="0"/>
        <v xml:space="preserve"> </v>
      </c>
      <c r="P135" s="60"/>
      <c r="Q135" s="61"/>
      <c r="R135" s="61"/>
      <c r="S135" s="75" t="str">
        <f t="shared" si="11"/>
        <v xml:space="preserve"> </v>
      </c>
      <c r="T135" s="76" t="str">
        <f t="shared" si="12"/>
        <v/>
      </c>
      <c r="U135" s="135" t="s">
        <v>132</v>
      </c>
      <c r="V135" s="62" t="str">
        <f>IF(H135=0," ",IF(E135="H",IF(AND(H135&gt;2005,H135&lt;2009),VLOOKUP(K135,Minimas!$A$15:$C$29,3),IF(AND(H135&gt;2008,H135&lt;2011),VLOOKUP(K135,Minimas!$A$15:$C$29,2),"ERREUR")),IF(AND(H135&gt;2005,H135&lt;2009),VLOOKUP(K135,Minimas!$H$15:J$29,3),IF(AND(H135&gt;2008,H135&lt;2011),VLOOKUP(K135,Minimas!$H$15:$J$29,2),"ERREUR"))))</f>
        <v xml:space="preserve"> </v>
      </c>
      <c r="W135" s="63" t="str">
        <f t="shared" si="13"/>
        <v/>
      </c>
      <c r="X135" s="56"/>
      <c r="Y135" s="56"/>
      <c r="Z135" s="5" t="str">
        <f t="shared" si="14"/>
        <v xml:space="preserve"> </v>
      </c>
      <c r="AA135" s="5" t="str">
        <f t="shared" si="15"/>
        <v xml:space="preserve"> </v>
      </c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</row>
    <row r="136" spans="2:107" s="5" customFormat="1" ht="30" customHeight="1" x14ac:dyDescent="0.2">
      <c r="B136" s="141"/>
      <c r="C136" s="57"/>
      <c r="D136" s="125"/>
      <c r="E136" s="143"/>
      <c r="F136" s="146" t="s">
        <v>31</v>
      </c>
      <c r="G136" s="58" t="s">
        <v>31</v>
      </c>
      <c r="H136" s="147"/>
      <c r="I136" s="122" t="s">
        <v>31</v>
      </c>
      <c r="J136" s="148" t="s">
        <v>31</v>
      </c>
      <c r="K136" s="59"/>
      <c r="L136" s="60"/>
      <c r="M136" s="61"/>
      <c r="N136" s="61"/>
      <c r="O136" s="75" t="str">
        <f t="shared" si="0"/>
        <v xml:space="preserve"> </v>
      </c>
      <c r="P136" s="60"/>
      <c r="Q136" s="61"/>
      <c r="R136" s="61"/>
      <c r="S136" s="75" t="str">
        <f t="shared" si="11"/>
        <v xml:space="preserve"> </v>
      </c>
      <c r="T136" s="76" t="str">
        <f t="shared" si="12"/>
        <v/>
      </c>
      <c r="U136" s="135" t="s">
        <v>132</v>
      </c>
      <c r="V136" s="62" t="str">
        <f>IF(H136=0," ",IF(E136="H",IF(AND(H136&gt;2005,H136&lt;2009),VLOOKUP(K136,Minimas!$A$15:$C$29,3),IF(AND(H136&gt;2008,H136&lt;2011),VLOOKUP(K136,Minimas!$A$15:$C$29,2),"ERREUR")),IF(AND(H136&gt;2005,H136&lt;2009),VLOOKUP(K136,Minimas!$H$15:J$29,3),IF(AND(H136&gt;2008,H136&lt;2011),VLOOKUP(K136,Minimas!$H$15:$J$29,2),"ERREUR"))))</f>
        <v xml:space="preserve"> </v>
      </c>
      <c r="W136" s="63" t="str">
        <f t="shared" si="13"/>
        <v/>
      </c>
      <c r="X136" s="56"/>
      <c r="Y136" s="56"/>
      <c r="Z136" s="5" t="str">
        <f t="shared" si="14"/>
        <v xml:space="preserve"> </v>
      </c>
      <c r="AA136" s="5" t="str">
        <f t="shared" si="15"/>
        <v xml:space="preserve"> </v>
      </c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</row>
    <row r="137" spans="2:107" s="5" customFormat="1" ht="30" customHeight="1" x14ac:dyDescent="0.2">
      <c r="B137" s="141"/>
      <c r="C137" s="57"/>
      <c r="D137" s="125"/>
      <c r="E137" s="143"/>
      <c r="F137" s="146" t="s">
        <v>31</v>
      </c>
      <c r="G137" s="58" t="s">
        <v>31</v>
      </c>
      <c r="H137" s="147"/>
      <c r="I137" s="122" t="s">
        <v>31</v>
      </c>
      <c r="J137" s="148" t="s">
        <v>31</v>
      </c>
      <c r="K137" s="59"/>
      <c r="L137" s="60"/>
      <c r="M137" s="61"/>
      <c r="N137" s="61"/>
      <c r="O137" s="75" t="str">
        <f t="shared" si="0"/>
        <v xml:space="preserve"> </v>
      </c>
      <c r="P137" s="60"/>
      <c r="Q137" s="61"/>
      <c r="R137" s="61"/>
      <c r="S137" s="75" t="str">
        <f t="shared" si="11"/>
        <v xml:space="preserve"> </v>
      </c>
      <c r="T137" s="76" t="str">
        <f t="shared" si="12"/>
        <v/>
      </c>
      <c r="U137" s="135" t="s">
        <v>132</v>
      </c>
      <c r="V137" s="62" t="str">
        <f>IF(H137=0," ",IF(E137="H",IF(AND(H137&gt;2005,H137&lt;2009),VLOOKUP(K137,Minimas!$A$15:$C$29,3),IF(AND(H137&gt;2008,H137&lt;2011),VLOOKUP(K137,Minimas!$A$15:$C$29,2),"ERREUR")),IF(AND(H137&gt;2005,H137&lt;2009),VLOOKUP(K137,Minimas!$H$15:J$29,3),IF(AND(H137&gt;2008,H137&lt;2011),VLOOKUP(K137,Minimas!$H$15:$J$29,2),"ERREUR"))))</f>
        <v xml:space="preserve"> </v>
      </c>
      <c r="W137" s="63" t="str">
        <f t="shared" si="13"/>
        <v/>
      </c>
      <c r="X137" s="56"/>
      <c r="Y137" s="56"/>
      <c r="Z137" s="5" t="str">
        <f t="shared" si="14"/>
        <v xml:space="preserve"> </v>
      </c>
      <c r="AA137" s="5" t="str">
        <f t="shared" si="15"/>
        <v xml:space="preserve"> </v>
      </c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</row>
    <row r="138" spans="2:107" s="5" customFormat="1" ht="30" customHeight="1" x14ac:dyDescent="0.2">
      <c r="B138" s="141"/>
      <c r="C138" s="57"/>
      <c r="D138" s="125"/>
      <c r="E138" s="143"/>
      <c r="F138" s="146" t="s">
        <v>31</v>
      </c>
      <c r="G138" s="58" t="s">
        <v>31</v>
      </c>
      <c r="H138" s="147"/>
      <c r="I138" s="122"/>
      <c r="J138" s="148"/>
      <c r="K138" s="59"/>
      <c r="L138" s="60"/>
      <c r="M138" s="61"/>
      <c r="N138" s="61"/>
      <c r="O138" s="75" t="str">
        <f t="shared" si="0"/>
        <v xml:space="preserve"> </v>
      </c>
      <c r="P138" s="60"/>
      <c r="Q138" s="61"/>
      <c r="R138" s="61"/>
      <c r="S138" s="75" t="str">
        <f t="shared" ref="S138:S201" si="16">IF(AA138&lt;=0,0,AA138)</f>
        <v xml:space="preserve"> </v>
      </c>
      <c r="T138" s="76" t="str">
        <f t="shared" ref="T138:T201" si="17">IF(E138="","",IF(OR(O138=0,S138=0),0,O138+S138))</f>
        <v/>
      </c>
      <c r="U138" s="135" t="s">
        <v>132</v>
      </c>
      <c r="V138" s="62" t="str">
        <f>IF(H138=0," ",IF(E138="H",IF(AND(H138&gt;2005,H138&lt;2009),VLOOKUP(K138,Minimas!$A$15:$C$29,3),IF(AND(H138&gt;2008,H138&lt;2011),VLOOKUP(K138,Minimas!$A$15:$C$29,2),"ERREUR")),IF(AND(H138&gt;2005,H138&lt;2009),VLOOKUP(K138,Minimas!$H$15:J$29,3),IF(AND(H138&gt;2008,H138&lt;2011),VLOOKUP(K138,Minimas!$H$15:$J$29,2),"ERREUR"))))</f>
        <v xml:space="preserve"> </v>
      </c>
      <c r="W138" s="63" t="str">
        <f t="shared" ref="W138:W201" si="18">IF(E138=" "," ",IF(E138="H",10^(0.75194503*LOG(K138/175.508)^2)*T138,IF(E138="F",10^(0.783497476* LOG(K138/153.655)^2)*T138,"")))</f>
        <v/>
      </c>
      <c r="X138" s="56"/>
      <c r="Y138" s="56"/>
      <c r="Z138" s="5" t="str">
        <f t="shared" ref="Z138:Z201" si="19">IF(L138=0," ",MAXA(L138+M138,M138+N138,L138+N138))</f>
        <v xml:space="preserve"> </v>
      </c>
      <c r="AA138" s="5" t="str">
        <f t="shared" ref="AA138:AA201" si="20">IF(P138=0," ",MAXA(P138+Q138,Q138+R138,P138+R138))</f>
        <v xml:space="preserve"> </v>
      </c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</row>
    <row r="139" spans="2:107" s="5" customFormat="1" ht="30" customHeight="1" x14ac:dyDescent="0.2">
      <c r="B139" s="141"/>
      <c r="C139" s="57"/>
      <c r="D139" s="125"/>
      <c r="E139" s="143"/>
      <c r="F139" s="146" t="s">
        <v>31</v>
      </c>
      <c r="G139" s="58" t="s">
        <v>31</v>
      </c>
      <c r="H139" s="147"/>
      <c r="I139" s="122"/>
      <c r="J139" s="148"/>
      <c r="K139" s="59"/>
      <c r="L139" s="60"/>
      <c r="M139" s="61"/>
      <c r="N139" s="61"/>
      <c r="O139" s="75" t="str">
        <f t="shared" si="0"/>
        <v xml:space="preserve"> </v>
      </c>
      <c r="P139" s="60"/>
      <c r="Q139" s="61"/>
      <c r="R139" s="61"/>
      <c r="S139" s="75" t="str">
        <f t="shared" si="16"/>
        <v xml:space="preserve"> </v>
      </c>
      <c r="T139" s="76" t="str">
        <f t="shared" si="17"/>
        <v/>
      </c>
      <c r="U139" s="135" t="s">
        <v>132</v>
      </c>
      <c r="V139" s="62" t="str">
        <f>IF(H139=0," ",IF(E139="H",IF(AND(H139&gt;2005,H139&lt;2009),VLOOKUP(K139,Minimas!$A$15:$C$29,3),IF(AND(H139&gt;2008,H139&lt;2011),VLOOKUP(K139,Minimas!$A$15:$C$29,2),"ERREUR")),IF(AND(H139&gt;2005,H139&lt;2009),VLOOKUP(K139,Minimas!$H$15:J$29,3),IF(AND(H139&gt;2008,H139&lt;2011),VLOOKUP(K139,Minimas!$H$15:$J$29,2),"ERREUR"))))</f>
        <v xml:space="preserve"> </v>
      </c>
      <c r="W139" s="63" t="str">
        <f t="shared" si="18"/>
        <v/>
      </c>
      <c r="X139" s="56"/>
      <c r="Y139" s="56"/>
      <c r="Z139" s="5" t="str">
        <f t="shared" si="19"/>
        <v xml:space="preserve"> </v>
      </c>
      <c r="AA139" s="5" t="str">
        <f t="shared" si="20"/>
        <v xml:space="preserve"> </v>
      </c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</row>
    <row r="140" spans="2:107" s="5" customFormat="1" ht="30" customHeight="1" x14ac:dyDescent="0.2">
      <c r="B140" s="141"/>
      <c r="C140" s="57"/>
      <c r="D140" s="125"/>
      <c r="E140" s="143"/>
      <c r="F140" s="146" t="s">
        <v>31</v>
      </c>
      <c r="G140" s="58" t="s">
        <v>31</v>
      </c>
      <c r="H140" s="147"/>
      <c r="I140" s="122" t="s">
        <v>31</v>
      </c>
      <c r="J140" s="148" t="s">
        <v>31</v>
      </c>
      <c r="K140" s="59"/>
      <c r="L140" s="60"/>
      <c r="M140" s="61"/>
      <c r="N140" s="61"/>
      <c r="O140" s="75" t="str">
        <f t="shared" si="0"/>
        <v xml:space="preserve"> </v>
      </c>
      <c r="P140" s="60"/>
      <c r="Q140" s="61"/>
      <c r="R140" s="61"/>
      <c r="S140" s="75" t="str">
        <f t="shared" si="16"/>
        <v xml:space="preserve"> </v>
      </c>
      <c r="T140" s="76" t="str">
        <f t="shared" si="17"/>
        <v/>
      </c>
      <c r="U140" s="135" t="s">
        <v>132</v>
      </c>
      <c r="V140" s="62" t="str">
        <f>IF(H140=0," ",IF(E140="H",IF(AND(H140&gt;2005,H140&lt;2009),VLOOKUP(K140,Minimas!$A$15:$C$29,3),IF(AND(H140&gt;2008,H140&lt;2011),VLOOKUP(K140,Minimas!$A$15:$C$29,2),"ERREUR")),IF(AND(H140&gt;2005,H140&lt;2009),VLOOKUP(K140,Minimas!$H$15:J$29,3),IF(AND(H140&gt;2008,H140&lt;2011),VLOOKUP(K140,Minimas!$H$15:$J$29,2),"ERREUR"))))</f>
        <v xml:space="preserve"> </v>
      </c>
      <c r="W140" s="63" t="str">
        <f t="shared" si="18"/>
        <v/>
      </c>
      <c r="X140" s="56"/>
      <c r="Y140" s="56"/>
      <c r="Z140" s="5" t="str">
        <f t="shared" si="19"/>
        <v xml:space="preserve"> </v>
      </c>
      <c r="AA140" s="5" t="str">
        <f t="shared" si="20"/>
        <v xml:space="preserve"> </v>
      </c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</row>
    <row r="141" spans="2:107" s="5" customFormat="1" ht="30" customHeight="1" x14ac:dyDescent="0.2">
      <c r="B141" s="141"/>
      <c r="C141" s="57"/>
      <c r="D141" s="125"/>
      <c r="E141" s="143"/>
      <c r="F141" s="146" t="s">
        <v>31</v>
      </c>
      <c r="G141" s="58" t="s">
        <v>31</v>
      </c>
      <c r="H141" s="147"/>
      <c r="I141" s="122" t="s">
        <v>31</v>
      </c>
      <c r="J141" s="148" t="s">
        <v>31</v>
      </c>
      <c r="K141" s="59"/>
      <c r="L141" s="60"/>
      <c r="M141" s="61"/>
      <c r="N141" s="61"/>
      <c r="O141" s="75" t="str">
        <f t="shared" si="0"/>
        <v xml:space="preserve"> </v>
      </c>
      <c r="P141" s="60"/>
      <c r="Q141" s="61"/>
      <c r="R141" s="61"/>
      <c r="S141" s="75" t="str">
        <f t="shared" si="16"/>
        <v xml:space="preserve"> </v>
      </c>
      <c r="T141" s="76" t="str">
        <f t="shared" si="17"/>
        <v/>
      </c>
      <c r="U141" s="135" t="s">
        <v>132</v>
      </c>
      <c r="V141" s="62" t="str">
        <f>IF(H141=0," ",IF(E141="H",IF(AND(H141&gt;2005,H141&lt;2009),VLOOKUP(K141,Minimas!$A$15:$C$29,3),IF(AND(H141&gt;2008,H141&lt;2011),VLOOKUP(K141,Minimas!$A$15:$C$29,2),"ERREUR")),IF(AND(H141&gt;2005,H141&lt;2009),VLOOKUP(K141,Minimas!$H$15:J$29,3),IF(AND(H141&gt;2008,H141&lt;2011),VLOOKUP(K141,Minimas!$H$15:$J$29,2),"ERREUR"))))</f>
        <v xml:space="preserve"> </v>
      </c>
      <c r="W141" s="63" t="str">
        <f t="shared" si="18"/>
        <v/>
      </c>
      <c r="X141" s="56"/>
      <c r="Y141" s="56"/>
      <c r="Z141" s="5" t="str">
        <f t="shared" si="19"/>
        <v xml:space="preserve"> </v>
      </c>
      <c r="AA141" s="5" t="str">
        <f t="shared" si="20"/>
        <v xml:space="preserve"> </v>
      </c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</row>
    <row r="142" spans="2:107" s="5" customFormat="1" ht="30" customHeight="1" x14ac:dyDescent="0.2">
      <c r="B142" s="141"/>
      <c r="C142" s="57"/>
      <c r="D142" s="125"/>
      <c r="E142" s="143"/>
      <c r="F142" s="146" t="s">
        <v>31</v>
      </c>
      <c r="G142" s="58" t="s">
        <v>31</v>
      </c>
      <c r="H142" s="147"/>
      <c r="I142" s="122" t="s">
        <v>31</v>
      </c>
      <c r="J142" s="148" t="s">
        <v>31</v>
      </c>
      <c r="K142" s="59"/>
      <c r="L142" s="60"/>
      <c r="M142" s="61"/>
      <c r="N142" s="61"/>
      <c r="O142" s="75" t="str">
        <f t="shared" si="0"/>
        <v xml:space="preserve"> </v>
      </c>
      <c r="P142" s="60"/>
      <c r="Q142" s="61"/>
      <c r="R142" s="61"/>
      <c r="S142" s="75" t="str">
        <f t="shared" si="16"/>
        <v xml:space="preserve"> </v>
      </c>
      <c r="T142" s="76" t="str">
        <f t="shared" si="17"/>
        <v/>
      </c>
      <c r="U142" s="135" t="s">
        <v>132</v>
      </c>
      <c r="V142" s="62" t="str">
        <f>IF(H142=0," ",IF(E142="H",IF(AND(H142&gt;2005,H142&lt;2009),VLOOKUP(K142,Minimas!$A$15:$C$29,3),IF(AND(H142&gt;2008,H142&lt;2011),VLOOKUP(K142,Minimas!$A$15:$C$29,2),"ERREUR")),IF(AND(H142&gt;2005,H142&lt;2009),VLOOKUP(K142,Minimas!$H$15:J$29,3),IF(AND(H142&gt;2008,H142&lt;2011),VLOOKUP(K142,Minimas!$H$15:$J$29,2),"ERREUR"))))</f>
        <v xml:space="preserve"> </v>
      </c>
      <c r="W142" s="63" t="str">
        <f t="shared" si="18"/>
        <v/>
      </c>
      <c r="X142" s="56"/>
      <c r="Y142" s="56"/>
      <c r="Z142" s="5" t="str">
        <f t="shared" si="19"/>
        <v xml:space="preserve"> </v>
      </c>
      <c r="AA142" s="5" t="str">
        <f t="shared" si="20"/>
        <v xml:space="preserve"> </v>
      </c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</row>
    <row r="143" spans="2:107" s="5" customFormat="1" ht="30" customHeight="1" x14ac:dyDescent="0.2">
      <c r="B143" s="141"/>
      <c r="C143" s="57"/>
      <c r="D143" s="125"/>
      <c r="E143" s="143"/>
      <c r="F143" s="146" t="s">
        <v>31</v>
      </c>
      <c r="G143" s="58" t="s">
        <v>31</v>
      </c>
      <c r="H143" s="147"/>
      <c r="I143" s="122" t="s">
        <v>31</v>
      </c>
      <c r="J143" s="148" t="s">
        <v>31</v>
      </c>
      <c r="K143" s="59"/>
      <c r="L143" s="60"/>
      <c r="M143" s="61"/>
      <c r="N143" s="61"/>
      <c r="O143" s="75" t="str">
        <f t="shared" si="0"/>
        <v xml:space="preserve"> </v>
      </c>
      <c r="P143" s="60"/>
      <c r="Q143" s="61"/>
      <c r="R143" s="61"/>
      <c r="S143" s="75" t="str">
        <f t="shared" si="16"/>
        <v xml:space="preserve"> </v>
      </c>
      <c r="T143" s="76" t="str">
        <f t="shared" si="17"/>
        <v/>
      </c>
      <c r="U143" s="135" t="s">
        <v>132</v>
      </c>
      <c r="V143" s="62" t="str">
        <f>IF(H143=0," ",IF(E143="H",IF(AND(H143&gt;2005,H143&lt;2009),VLOOKUP(K143,Minimas!$A$15:$C$29,3),IF(AND(H143&gt;2008,H143&lt;2011),VLOOKUP(K143,Minimas!$A$15:$C$29,2),"ERREUR")),IF(AND(H143&gt;2005,H143&lt;2009),VLOOKUP(K143,Minimas!$H$15:J$29,3),IF(AND(H143&gt;2008,H143&lt;2011),VLOOKUP(K143,Minimas!$H$15:$J$29,2),"ERREUR"))))</f>
        <v xml:space="preserve"> </v>
      </c>
      <c r="W143" s="63" t="str">
        <f t="shared" si="18"/>
        <v/>
      </c>
      <c r="X143" s="56"/>
      <c r="Y143" s="56"/>
      <c r="Z143" s="5" t="str">
        <f t="shared" si="19"/>
        <v xml:space="preserve"> </v>
      </c>
      <c r="AA143" s="5" t="str">
        <f t="shared" si="20"/>
        <v xml:space="preserve"> </v>
      </c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</row>
    <row r="144" spans="2:107" s="5" customFormat="1" ht="30" customHeight="1" x14ac:dyDescent="0.2">
      <c r="B144" s="141"/>
      <c r="C144" s="57"/>
      <c r="D144" s="125"/>
      <c r="E144" s="143"/>
      <c r="F144" s="146" t="s">
        <v>31</v>
      </c>
      <c r="G144" s="58" t="s">
        <v>31</v>
      </c>
      <c r="H144" s="147"/>
      <c r="I144" s="122" t="s">
        <v>31</v>
      </c>
      <c r="J144" s="148" t="s">
        <v>31</v>
      </c>
      <c r="K144" s="59"/>
      <c r="L144" s="60"/>
      <c r="M144" s="61"/>
      <c r="N144" s="61"/>
      <c r="O144" s="75" t="str">
        <f t="shared" si="0"/>
        <v xml:space="preserve"> </v>
      </c>
      <c r="P144" s="60"/>
      <c r="Q144" s="61"/>
      <c r="R144" s="61"/>
      <c r="S144" s="75" t="str">
        <f t="shared" si="16"/>
        <v xml:space="preserve"> </v>
      </c>
      <c r="T144" s="76" t="str">
        <f t="shared" si="17"/>
        <v/>
      </c>
      <c r="U144" s="135" t="s">
        <v>132</v>
      </c>
      <c r="V144" s="62" t="str">
        <f>IF(H144=0," ",IF(E144="H",IF(AND(H144&gt;2005,H144&lt;2009),VLOOKUP(K144,Minimas!$A$15:$C$29,3),IF(AND(H144&gt;2008,H144&lt;2011),VLOOKUP(K144,Minimas!$A$15:$C$29,2),"ERREUR")),IF(AND(H144&gt;2005,H144&lt;2009),VLOOKUP(K144,Minimas!$H$15:J$29,3),IF(AND(H144&gt;2008,H144&lt;2011),VLOOKUP(K144,Minimas!$H$15:$J$29,2),"ERREUR"))))</f>
        <v xml:space="preserve"> </v>
      </c>
      <c r="W144" s="63" t="str">
        <f t="shared" si="18"/>
        <v/>
      </c>
      <c r="X144" s="56"/>
      <c r="Y144" s="56"/>
      <c r="Z144" s="5" t="str">
        <f t="shared" si="19"/>
        <v xml:space="preserve"> </v>
      </c>
      <c r="AA144" s="5" t="str">
        <f t="shared" si="20"/>
        <v xml:space="preserve"> </v>
      </c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</row>
    <row r="145" spans="2:107" s="5" customFormat="1" ht="30" customHeight="1" x14ac:dyDescent="0.2">
      <c r="B145" s="141"/>
      <c r="C145" s="57"/>
      <c r="D145" s="125"/>
      <c r="E145" s="143"/>
      <c r="F145" s="146" t="s">
        <v>31</v>
      </c>
      <c r="G145" s="58" t="s">
        <v>31</v>
      </c>
      <c r="H145" s="147"/>
      <c r="I145" s="122" t="s">
        <v>31</v>
      </c>
      <c r="J145" s="148" t="s">
        <v>31</v>
      </c>
      <c r="K145" s="59"/>
      <c r="L145" s="60"/>
      <c r="M145" s="61"/>
      <c r="N145" s="61"/>
      <c r="O145" s="75" t="str">
        <f t="shared" si="0"/>
        <v xml:space="preserve"> </v>
      </c>
      <c r="P145" s="60"/>
      <c r="Q145" s="61"/>
      <c r="R145" s="61"/>
      <c r="S145" s="75" t="str">
        <f t="shared" si="16"/>
        <v xml:space="preserve"> </v>
      </c>
      <c r="T145" s="76" t="str">
        <f t="shared" si="17"/>
        <v/>
      </c>
      <c r="U145" s="135" t="s">
        <v>132</v>
      </c>
      <c r="V145" s="62" t="str">
        <f>IF(H145=0," ",IF(E145="H",IF(AND(H145&gt;2005,H145&lt;2009),VLOOKUP(K145,Minimas!$A$15:$C$29,3),IF(AND(H145&gt;2008,H145&lt;2011),VLOOKUP(K145,Minimas!$A$15:$C$29,2),"ERREUR")),IF(AND(H145&gt;2005,H145&lt;2009),VLOOKUP(K145,Minimas!$H$15:J$29,3),IF(AND(H145&gt;2008,H145&lt;2011),VLOOKUP(K145,Minimas!$H$15:$J$29,2),"ERREUR"))))</f>
        <v xml:space="preserve"> </v>
      </c>
      <c r="W145" s="63" t="str">
        <f t="shared" si="18"/>
        <v/>
      </c>
      <c r="X145" s="56"/>
      <c r="Y145" s="56"/>
      <c r="Z145" s="5" t="str">
        <f t="shared" si="19"/>
        <v xml:space="preserve"> </v>
      </c>
      <c r="AA145" s="5" t="str">
        <f t="shared" si="20"/>
        <v xml:space="preserve"> </v>
      </c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</row>
    <row r="146" spans="2:107" s="5" customFormat="1" ht="30" customHeight="1" x14ac:dyDescent="0.2">
      <c r="B146" s="141"/>
      <c r="C146" s="57"/>
      <c r="D146" s="125"/>
      <c r="E146" s="143"/>
      <c r="F146" s="146" t="s">
        <v>31</v>
      </c>
      <c r="G146" s="58" t="s">
        <v>31</v>
      </c>
      <c r="H146" s="147"/>
      <c r="I146" s="122" t="s">
        <v>31</v>
      </c>
      <c r="J146" s="148" t="s">
        <v>31</v>
      </c>
      <c r="K146" s="59"/>
      <c r="L146" s="60"/>
      <c r="M146" s="61"/>
      <c r="N146" s="61"/>
      <c r="O146" s="75" t="str">
        <f t="shared" si="0"/>
        <v xml:space="preserve"> </v>
      </c>
      <c r="P146" s="60"/>
      <c r="Q146" s="61"/>
      <c r="R146" s="61"/>
      <c r="S146" s="75" t="str">
        <f t="shared" si="16"/>
        <v xml:space="preserve"> </v>
      </c>
      <c r="T146" s="76" t="str">
        <f t="shared" si="17"/>
        <v/>
      </c>
      <c r="U146" s="135" t="s">
        <v>132</v>
      </c>
      <c r="V146" s="62" t="str">
        <f>IF(H146=0," ",IF(E146="H",IF(AND(H146&gt;2005,H146&lt;2009),VLOOKUP(K146,Minimas!$A$15:$C$29,3),IF(AND(H146&gt;2008,H146&lt;2011),VLOOKUP(K146,Minimas!$A$15:$C$29,2),"ERREUR")),IF(AND(H146&gt;2005,H146&lt;2009),VLOOKUP(K146,Minimas!$H$15:J$29,3),IF(AND(H146&gt;2008,H146&lt;2011),VLOOKUP(K146,Minimas!$H$15:$J$29,2),"ERREUR"))))</f>
        <v xml:space="preserve"> </v>
      </c>
      <c r="W146" s="63" t="str">
        <f t="shared" si="18"/>
        <v/>
      </c>
      <c r="X146" s="56"/>
      <c r="Y146" s="56"/>
      <c r="Z146" s="5" t="str">
        <f t="shared" si="19"/>
        <v xml:space="preserve"> </v>
      </c>
      <c r="AA146" s="5" t="str">
        <f t="shared" si="20"/>
        <v xml:space="preserve"> </v>
      </c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</row>
    <row r="147" spans="2:107" s="5" customFormat="1" ht="30" customHeight="1" x14ac:dyDescent="0.2">
      <c r="B147" s="141"/>
      <c r="C147" s="57"/>
      <c r="D147" s="125"/>
      <c r="E147" s="143"/>
      <c r="F147" s="146" t="s">
        <v>31</v>
      </c>
      <c r="G147" s="58" t="s">
        <v>31</v>
      </c>
      <c r="H147" s="147"/>
      <c r="I147" s="122" t="s">
        <v>31</v>
      </c>
      <c r="J147" s="148" t="s">
        <v>31</v>
      </c>
      <c r="K147" s="59"/>
      <c r="L147" s="60"/>
      <c r="M147" s="61"/>
      <c r="N147" s="61"/>
      <c r="O147" s="75" t="str">
        <f t="shared" si="0"/>
        <v xml:space="preserve"> </v>
      </c>
      <c r="P147" s="60"/>
      <c r="Q147" s="61"/>
      <c r="R147" s="61"/>
      <c r="S147" s="75" t="str">
        <f t="shared" si="16"/>
        <v xml:space="preserve"> </v>
      </c>
      <c r="T147" s="76" t="str">
        <f t="shared" si="17"/>
        <v/>
      </c>
      <c r="U147" s="135" t="s">
        <v>132</v>
      </c>
      <c r="V147" s="62" t="str">
        <f>IF(H147=0," ",IF(E147="H",IF(AND(H147&gt;2005,H147&lt;2009),VLOOKUP(K147,Minimas!$A$15:$C$29,3),IF(AND(H147&gt;2008,H147&lt;2011),VLOOKUP(K147,Minimas!$A$15:$C$29,2),"ERREUR")),IF(AND(H147&gt;2005,H147&lt;2009),VLOOKUP(K147,Minimas!$H$15:J$29,3),IF(AND(H147&gt;2008,H147&lt;2011),VLOOKUP(K147,Minimas!$H$15:$J$29,2),"ERREUR"))))</f>
        <v xml:space="preserve"> </v>
      </c>
      <c r="W147" s="63" t="str">
        <f t="shared" si="18"/>
        <v/>
      </c>
      <c r="X147" s="56"/>
      <c r="Y147" s="56"/>
      <c r="Z147" s="5" t="str">
        <f t="shared" si="19"/>
        <v xml:space="preserve"> </v>
      </c>
      <c r="AA147" s="5" t="str">
        <f t="shared" si="20"/>
        <v xml:space="preserve"> </v>
      </c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</row>
    <row r="148" spans="2:107" s="5" customFormat="1" ht="30" customHeight="1" x14ac:dyDescent="0.2">
      <c r="B148" s="141"/>
      <c r="C148" s="57"/>
      <c r="D148" s="125"/>
      <c r="E148" s="143"/>
      <c r="F148" s="146" t="s">
        <v>31</v>
      </c>
      <c r="G148" s="58" t="s">
        <v>31</v>
      </c>
      <c r="H148" s="147"/>
      <c r="I148" s="122" t="s">
        <v>31</v>
      </c>
      <c r="J148" s="148" t="s">
        <v>31</v>
      </c>
      <c r="K148" s="59"/>
      <c r="L148" s="60"/>
      <c r="M148" s="61"/>
      <c r="N148" s="61"/>
      <c r="O148" s="75" t="str">
        <f t="shared" si="0"/>
        <v xml:space="preserve"> </v>
      </c>
      <c r="P148" s="60"/>
      <c r="Q148" s="61"/>
      <c r="R148" s="61"/>
      <c r="S148" s="75" t="str">
        <f t="shared" si="16"/>
        <v xml:space="preserve"> </v>
      </c>
      <c r="T148" s="76" t="str">
        <f t="shared" si="17"/>
        <v/>
      </c>
      <c r="U148" s="135" t="s">
        <v>132</v>
      </c>
      <c r="V148" s="62" t="str">
        <f>IF(H148=0," ",IF(E148="H",IF(AND(H148&gt;2005,H148&lt;2009),VLOOKUP(K148,Minimas!$A$15:$C$29,3),IF(AND(H148&gt;2008,H148&lt;2011),VLOOKUP(K148,Minimas!$A$15:$C$29,2),"ERREUR")),IF(AND(H148&gt;2005,H148&lt;2009),VLOOKUP(K148,Minimas!$H$15:J$29,3),IF(AND(H148&gt;2008,H148&lt;2011),VLOOKUP(K148,Minimas!$H$15:$J$29,2),"ERREUR"))))</f>
        <v xml:space="preserve"> </v>
      </c>
      <c r="W148" s="63" t="str">
        <f t="shared" si="18"/>
        <v/>
      </c>
      <c r="X148" s="56"/>
      <c r="Y148" s="56"/>
      <c r="Z148" s="5" t="str">
        <f t="shared" si="19"/>
        <v xml:space="preserve"> </v>
      </c>
      <c r="AA148" s="5" t="str">
        <f t="shared" si="20"/>
        <v xml:space="preserve"> </v>
      </c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</row>
    <row r="149" spans="2:107" s="5" customFormat="1" ht="30" customHeight="1" x14ac:dyDescent="0.2">
      <c r="B149" s="141"/>
      <c r="C149" s="57"/>
      <c r="D149" s="125"/>
      <c r="E149" s="143"/>
      <c r="F149" s="146" t="s">
        <v>31</v>
      </c>
      <c r="G149" s="58" t="s">
        <v>31</v>
      </c>
      <c r="H149" s="147"/>
      <c r="I149" s="122" t="s">
        <v>31</v>
      </c>
      <c r="J149" s="148" t="s">
        <v>31</v>
      </c>
      <c r="K149" s="59"/>
      <c r="L149" s="60"/>
      <c r="M149" s="61"/>
      <c r="N149" s="61"/>
      <c r="O149" s="75" t="str">
        <f t="shared" si="0"/>
        <v xml:space="preserve"> </v>
      </c>
      <c r="P149" s="60"/>
      <c r="Q149" s="61"/>
      <c r="R149" s="61"/>
      <c r="S149" s="75" t="str">
        <f t="shared" si="16"/>
        <v xml:space="preserve"> </v>
      </c>
      <c r="T149" s="76" t="str">
        <f t="shared" si="17"/>
        <v/>
      </c>
      <c r="U149" s="135" t="s">
        <v>132</v>
      </c>
      <c r="V149" s="62" t="str">
        <f>IF(H149=0," ",IF(E149="H",IF(AND(H149&gt;2005,H149&lt;2009),VLOOKUP(K149,Minimas!$A$15:$C$29,3),IF(AND(H149&gt;2008,H149&lt;2011),VLOOKUP(K149,Minimas!$A$15:$C$29,2),"ERREUR")),IF(AND(H149&gt;2005,H149&lt;2009),VLOOKUP(K149,Minimas!$H$15:J$29,3),IF(AND(H149&gt;2008,H149&lt;2011),VLOOKUP(K149,Minimas!$H$15:$J$29,2),"ERREUR"))))</f>
        <v xml:space="preserve"> </v>
      </c>
      <c r="W149" s="63" t="str">
        <f t="shared" si="18"/>
        <v/>
      </c>
      <c r="X149" s="56"/>
      <c r="Y149" s="56"/>
      <c r="Z149" s="5" t="str">
        <f t="shared" si="19"/>
        <v xml:space="preserve"> </v>
      </c>
      <c r="AA149" s="5" t="str">
        <f t="shared" si="20"/>
        <v xml:space="preserve"> </v>
      </c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</row>
    <row r="150" spans="2:107" s="5" customFormat="1" ht="30" customHeight="1" x14ac:dyDescent="0.2">
      <c r="B150" s="141"/>
      <c r="C150" s="57"/>
      <c r="D150" s="125"/>
      <c r="E150" s="143"/>
      <c r="F150" s="146" t="s">
        <v>31</v>
      </c>
      <c r="G150" s="58" t="s">
        <v>31</v>
      </c>
      <c r="H150" s="147"/>
      <c r="I150" s="122" t="s">
        <v>31</v>
      </c>
      <c r="J150" s="148" t="s">
        <v>31</v>
      </c>
      <c r="K150" s="59"/>
      <c r="L150" s="60"/>
      <c r="M150" s="61"/>
      <c r="N150" s="61"/>
      <c r="O150" s="75" t="str">
        <f t="shared" si="0"/>
        <v xml:space="preserve"> </v>
      </c>
      <c r="P150" s="60"/>
      <c r="Q150" s="61"/>
      <c r="R150" s="61"/>
      <c r="S150" s="75" t="str">
        <f t="shared" si="16"/>
        <v xml:space="preserve"> </v>
      </c>
      <c r="T150" s="76" t="str">
        <f t="shared" si="17"/>
        <v/>
      </c>
      <c r="U150" s="135" t="s">
        <v>132</v>
      </c>
      <c r="V150" s="62" t="str">
        <f>IF(H150=0," ",IF(E150="H",IF(AND(H150&gt;2005,H150&lt;2009),VLOOKUP(K150,Minimas!$A$15:$C$29,3),IF(AND(H150&gt;2008,H150&lt;2011),VLOOKUP(K150,Minimas!$A$15:$C$29,2),"ERREUR")),IF(AND(H150&gt;2005,H150&lt;2009),VLOOKUP(K150,Minimas!$H$15:J$29,3),IF(AND(H150&gt;2008,H150&lt;2011),VLOOKUP(K150,Minimas!$H$15:$J$29,2),"ERREUR"))))</f>
        <v xml:space="preserve"> </v>
      </c>
      <c r="W150" s="63" t="str">
        <f t="shared" si="18"/>
        <v/>
      </c>
      <c r="X150" s="56"/>
      <c r="Y150" s="56"/>
      <c r="Z150" s="5" t="str">
        <f t="shared" si="19"/>
        <v xml:space="preserve"> </v>
      </c>
      <c r="AA150" s="5" t="str">
        <f t="shared" si="20"/>
        <v xml:space="preserve"> </v>
      </c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</row>
    <row r="151" spans="2:107" s="5" customFormat="1" ht="30" customHeight="1" x14ac:dyDescent="0.2">
      <c r="B151" s="141"/>
      <c r="C151" s="57"/>
      <c r="D151" s="125"/>
      <c r="E151" s="143"/>
      <c r="F151" s="146" t="s">
        <v>31</v>
      </c>
      <c r="G151" s="58" t="s">
        <v>31</v>
      </c>
      <c r="H151" s="147"/>
      <c r="I151" s="122" t="s">
        <v>31</v>
      </c>
      <c r="J151" s="148" t="s">
        <v>31</v>
      </c>
      <c r="K151" s="59"/>
      <c r="L151" s="60"/>
      <c r="M151" s="61"/>
      <c r="N151" s="61"/>
      <c r="O151" s="75" t="str">
        <f t="shared" si="0"/>
        <v xml:space="preserve"> </v>
      </c>
      <c r="P151" s="60"/>
      <c r="Q151" s="61"/>
      <c r="R151" s="61"/>
      <c r="S151" s="75" t="str">
        <f t="shared" si="16"/>
        <v xml:space="preserve"> </v>
      </c>
      <c r="T151" s="76" t="str">
        <f t="shared" si="17"/>
        <v/>
      </c>
      <c r="U151" s="135" t="s">
        <v>132</v>
      </c>
      <c r="V151" s="62" t="str">
        <f>IF(H151=0," ",IF(E151="H",IF(AND(H151&gt;2005,H151&lt;2009),VLOOKUP(K151,Minimas!$A$15:$C$29,3),IF(AND(H151&gt;2008,H151&lt;2011),VLOOKUP(K151,Minimas!$A$15:$C$29,2),"ERREUR")),IF(AND(H151&gt;2005,H151&lt;2009),VLOOKUP(K151,Minimas!$H$15:J$29,3),IF(AND(H151&gt;2008,H151&lt;2011),VLOOKUP(K151,Minimas!$H$15:$J$29,2),"ERREUR"))))</f>
        <v xml:space="preserve"> </v>
      </c>
      <c r="W151" s="63" t="str">
        <f t="shared" si="18"/>
        <v/>
      </c>
      <c r="X151" s="56"/>
      <c r="Y151" s="56"/>
      <c r="Z151" s="5" t="str">
        <f t="shared" si="19"/>
        <v xml:space="preserve"> </v>
      </c>
      <c r="AA151" s="5" t="str">
        <f t="shared" si="20"/>
        <v xml:space="preserve"> </v>
      </c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</row>
    <row r="152" spans="2:107" s="5" customFormat="1" ht="30" customHeight="1" x14ac:dyDescent="0.2">
      <c r="B152" s="141"/>
      <c r="C152" s="57"/>
      <c r="D152" s="125"/>
      <c r="E152" s="143"/>
      <c r="F152" s="146" t="s">
        <v>31</v>
      </c>
      <c r="G152" s="58" t="s">
        <v>31</v>
      </c>
      <c r="H152" s="147"/>
      <c r="I152" s="122"/>
      <c r="J152" s="148"/>
      <c r="K152" s="59"/>
      <c r="L152" s="60"/>
      <c r="M152" s="61"/>
      <c r="N152" s="61"/>
      <c r="O152" s="75" t="str">
        <f t="shared" si="0"/>
        <v xml:space="preserve"> </v>
      </c>
      <c r="P152" s="60"/>
      <c r="Q152" s="61"/>
      <c r="R152" s="61"/>
      <c r="S152" s="75" t="str">
        <f t="shared" si="16"/>
        <v xml:space="preserve"> </v>
      </c>
      <c r="T152" s="76" t="str">
        <f t="shared" si="17"/>
        <v/>
      </c>
      <c r="U152" s="135" t="s">
        <v>132</v>
      </c>
      <c r="V152" s="62" t="str">
        <f>IF(H152=0," ",IF(E152="H",IF(AND(H152&gt;2005,H152&lt;2009),VLOOKUP(K152,Minimas!$A$15:$C$29,3),IF(AND(H152&gt;2008,H152&lt;2011),VLOOKUP(K152,Minimas!$A$15:$C$29,2),"ERREUR")),IF(AND(H152&gt;2005,H152&lt;2009),VLOOKUP(K152,Minimas!$H$15:J$29,3),IF(AND(H152&gt;2008,H152&lt;2011),VLOOKUP(K152,Minimas!$H$15:$J$29,2),"ERREUR"))))</f>
        <v xml:space="preserve"> </v>
      </c>
      <c r="W152" s="63" t="str">
        <f t="shared" si="18"/>
        <v/>
      </c>
      <c r="X152" s="56"/>
      <c r="Y152" s="56"/>
      <c r="Z152" s="5" t="str">
        <f t="shared" si="19"/>
        <v xml:space="preserve"> </v>
      </c>
      <c r="AA152" s="5" t="str">
        <f t="shared" si="20"/>
        <v xml:space="preserve"> </v>
      </c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</row>
    <row r="153" spans="2:107" s="5" customFormat="1" ht="30" customHeight="1" x14ac:dyDescent="0.2">
      <c r="B153" s="141"/>
      <c r="C153" s="57"/>
      <c r="D153" s="125"/>
      <c r="E153" s="143"/>
      <c r="F153" s="146" t="s">
        <v>31</v>
      </c>
      <c r="G153" s="58" t="s">
        <v>31</v>
      </c>
      <c r="H153" s="147"/>
      <c r="I153" s="122"/>
      <c r="J153" s="148"/>
      <c r="K153" s="59"/>
      <c r="L153" s="60"/>
      <c r="M153" s="61"/>
      <c r="N153" s="61"/>
      <c r="O153" s="75" t="str">
        <f t="shared" si="0"/>
        <v xml:space="preserve"> </v>
      </c>
      <c r="P153" s="60"/>
      <c r="Q153" s="61"/>
      <c r="R153" s="61"/>
      <c r="S153" s="75" t="str">
        <f t="shared" si="16"/>
        <v xml:space="preserve"> </v>
      </c>
      <c r="T153" s="76" t="str">
        <f t="shared" si="17"/>
        <v/>
      </c>
      <c r="U153" s="135" t="s">
        <v>132</v>
      </c>
      <c r="V153" s="62" t="str">
        <f>IF(H153=0," ",IF(E153="H",IF(AND(H153&gt;2005,H153&lt;2009),VLOOKUP(K153,Minimas!$A$15:$C$29,3),IF(AND(H153&gt;2008,H153&lt;2011),VLOOKUP(K153,Minimas!$A$15:$C$29,2),"ERREUR")),IF(AND(H153&gt;2005,H153&lt;2009),VLOOKUP(K153,Minimas!$H$15:J$29,3),IF(AND(H153&gt;2008,H153&lt;2011),VLOOKUP(K153,Minimas!$H$15:$J$29,2),"ERREUR"))))</f>
        <v xml:space="preserve"> </v>
      </c>
      <c r="W153" s="63" t="str">
        <f t="shared" si="18"/>
        <v/>
      </c>
      <c r="X153" s="56"/>
      <c r="Y153" s="56"/>
      <c r="Z153" s="5" t="str">
        <f t="shared" si="19"/>
        <v xml:space="preserve"> </v>
      </c>
      <c r="AA153" s="5" t="str">
        <f t="shared" si="20"/>
        <v xml:space="preserve"> </v>
      </c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</row>
    <row r="154" spans="2:107" s="5" customFormat="1" ht="30" customHeight="1" x14ac:dyDescent="0.2">
      <c r="B154" s="141"/>
      <c r="C154" s="57"/>
      <c r="D154" s="125"/>
      <c r="E154" s="143"/>
      <c r="F154" s="146" t="s">
        <v>31</v>
      </c>
      <c r="G154" s="58" t="s">
        <v>31</v>
      </c>
      <c r="H154" s="147"/>
      <c r="I154" s="122" t="s">
        <v>31</v>
      </c>
      <c r="J154" s="148" t="s">
        <v>31</v>
      </c>
      <c r="K154" s="59"/>
      <c r="L154" s="60"/>
      <c r="M154" s="61"/>
      <c r="N154" s="61"/>
      <c r="O154" s="75" t="str">
        <f t="shared" si="0"/>
        <v xml:space="preserve"> </v>
      </c>
      <c r="P154" s="60"/>
      <c r="Q154" s="61"/>
      <c r="R154" s="61"/>
      <c r="S154" s="75" t="str">
        <f t="shared" si="16"/>
        <v xml:space="preserve"> </v>
      </c>
      <c r="T154" s="76" t="str">
        <f t="shared" si="17"/>
        <v/>
      </c>
      <c r="U154" s="135" t="s">
        <v>132</v>
      </c>
      <c r="V154" s="62" t="str">
        <f>IF(H154=0," ",IF(E154="H",IF(AND(H154&gt;2005,H154&lt;2009),VLOOKUP(K154,Minimas!$A$15:$C$29,3),IF(AND(H154&gt;2008,H154&lt;2011),VLOOKUP(K154,Minimas!$A$15:$C$29,2),"ERREUR")),IF(AND(H154&gt;2005,H154&lt;2009),VLOOKUP(K154,Minimas!$H$15:J$29,3),IF(AND(H154&gt;2008,H154&lt;2011),VLOOKUP(K154,Minimas!$H$15:$J$29,2),"ERREUR"))))</f>
        <v xml:space="preserve"> </v>
      </c>
      <c r="W154" s="63" t="str">
        <f t="shared" si="18"/>
        <v/>
      </c>
      <c r="X154" s="56"/>
      <c r="Y154" s="56"/>
      <c r="Z154" s="5" t="str">
        <f t="shared" si="19"/>
        <v xml:space="preserve"> </v>
      </c>
      <c r="AA154" s="5" t="str">
        <f t="shared" si="20"/>
        <v xml:space="preserve"> </v>
      </c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</row>
    <row r="155" spans="2:107" s="5" customFormat="1" ht="30" customHeight="1" x14ac:dyDescent="0.2">
      <c r="B155" s="141"/>
      <c r="C155" s="57"/>
      <c r="D155" s="125"/>
      <c r="E155" s="143"/>
      <c r="F155" s="146" t="s">
        <v>31</v>
      </c>
      <c r="G155" s="58" t="s">
        <v>31</v>
      </c>
      <c r="H155" s="147"/>
      <c r="I155" s="122" t="s">
        <v>31</v>
      </c>
      <c r="J155" s="148" t="s">
        <v>31</v>
      </c>
      <c r="K155" s="59"/>
      <c r="L155" s="60"/>
      <c r="M155" s="61"/>
      <c r="N155" s="61"/>
      <c r="O155" s="75" t="str">
        <f t="shared" si="0"/>
        <v xml:space="preserve"> </v>
      </c>
      <c r="P155" s="60"/>
      <c r="Q155" s="61"/>
      <c r="R155" s="61"/>
      <c r="S155" s="75" t="str">
        <f t="shared" si="16"/>
        <v xml:space="preserve"> </v>
      </c>
      <c r="T155" s="76" t="str">
        <f t="shared" si="17"/>
        <v/>
      </c>
      <c r="U155" s="135" t="s">
        <v>132</v>
      </c>
      <c r="V155" s="62" t="str">
        <f>IF(H155=0," ",IF(E155="H",IF(AND(H155&gt;2005,H155&lt;2009),VLOOKUP(K155,Minimas!$A$15:$C$29,3),IF(AND(H155&gt;2008,H155&lt;2011),VLOOKUP(K155,Minimas!$A$15:$C$29,2),"ERREUR")),IF(AND(H155&gt;2005,H155&lt;2009),VLOOKUP(K155,Minimas!$H$15:J$29,3),IF(AND(H155&gt;2008,H155&lt;2011),VLOOKUP(K155,Minimas!$H$15:$J$29,2),"ERREUR"))))</f>
        <v xml:space="preserve"> </v>
      </c>
      <c r="W155" s="63" t="str">
        <f t="shared" si="18"/>
        <v/>
      </c>
      <c r="X155" s="56"/>
      <c r="Y155" s="56"/>
      <c r="Z155" s="5" t="str">
        <f t="shared" si="19"/>
        <v xml:space="preserve"> </v>
      </c>
      <c r="AA155" s="5" t="str">
        <f t="shared" si="20"/>
        <v xml:space="preserve"> </v>
      </c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</row>
    <row r="156" spans="2:107" s="5" customFormat="1" ht="30" customHeight="1" x14ac:dyDescent="0.2">
      <c r="B156" s="141"/>
      <c r="C156" s="57"/>
      <c r="D156" s="125"/>
      <c r="E156" s="143"/>
      <c r="F156" s="146" t="s">
        <v>31</v>
      </c>
      <c r="G156" s="58" t="s">
        <v>31</v>
      </c>
      <c r="H156" s="147"/>
      <c r="I156" s="122" t="s">
        <v>31</v>
      </c>
      <c r="J156" s="148" t="s">
        <v>31</v>
      </c>
      <c r="K156" s="59"/>
      <c r="L156" s="60"/>
      <c r="M156" s="61"/>
      <c r="N156" s="61"/>
      <c r="O156" s="75" t="str">
        <f t="shared" si="0"/>
        <v xml:space="preserve"> </v>
      </c>
      <c r="P156" s="60"/>
      <c r="Q156" s="61"/>
      <c r="R156" s="61"/>
      <c r="S156" s="75" t="str">
        <f t="shared" si="16"/>
        <v xml:space="preserve"> </v>
      </c>
      <c r="T156" s="76" t="str">
        <f t="shared" si="17"/>
        <v/>
      </c>
      <c r="U156" s="135" t="s">
        <v>132</v>
      </c>
      <c r="V156" s="62" t="str">
        <f>IF(H156=0," ",IF(E156="H",IF(AND(H156&gt;2005,H156&lt;2009),VLOOKUP(K156,Minimas!$A$15:$C$29,3),IF(AND(H156&gt;2008,H156&lt;2011),VLOOKUP(K156,Minimas!$A$15:$C$29,2),"ERREUR")),IF(AND(H156&gt;2005,H156&lt;2009),VLOOKUP(K156,Minimas!$H$15:J$29,3),IF(AND(H156&gt;2008,H156&lt;2011),VLOOKUP(K156,Minimas!$H$15:$J$29,2),"ERREUR"))))</f>
        <v xml:space="preserve"> </v>
      </c>
      <c r="W156" s="63" t="str">
        <f t="shared" si="18"/>
        <v/>
      </c>
      <c r="X156" s="56"/>
      <c r="Y156" s="56"/>
      <c r="Z156" s="5" t="str">
        <f t="shared" si="19"/>
        <v xml:space="preserve"> </v>
      </c>
      <c r="AA156" s="5" t="str">
        <f t="shared" si="20"/>
        <v xml:space="preserve"> </v>
      </c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</row>
    <row r="157" spans="2:107" s="5" customFormat="1" ht="30" customHeight="1" x14ac:dyDescent="0.2">
      <c r="B157" s="141"/>
      <c r="C157" s="57"/>
      <c r="D157" s="125"/>
      <c r="E157" s="143"/>
      <c r="F157" s="146" t="s">
        <v>31</v>
      </c>
      <c r="G157" s="58" t="s">
        <v>31</v>
      </c>
      <c r="H157" s="147"/>
      <c r="I157" s="122" t="s">
        <v>31</v>
      </c>
      <c r="J157" s="148" t="s">
        <v>31</v>
      </c>
      <c r="K157" s="59"/>
      <c r="L157" s="60"/>
      <c r="M157" s="61"/>
      <c r="N157" s="61"/>
      <c r="O157" s="75" t="str">
        <f t="shared" si="0"/>
        <v xml:space="preserve"> </v>
      </c>
      <c r="P157" s="60"/>
      <c r="Q157" s="61"/>
      <c r="R157" s="61"/>
      <c r="S157" s="75" t="str">
        <f t="shared" si="16"/>
        <v xml:space="preserve"> </v>
      </c>
      <c r="T157" s="76" t="str">
        <f t="shared" si="17"/>
        <v/>
      </c>
      <c r="U157" s="135" t="s">
        <v>132</v>
      </c>
      <c r="V157" s="62" t="str">
        <f>IF(H157=0," ",IF(E157="H",IF(AND(H157&gt;2005,H157&lt;2009),VLOOKUP(K157,Minimas!$A$15:$C$29,3),IF(AND(H157&gt;2008,H157&lt;2011),VLOOKUP(K157,Minimas!$A$15:$C$29,2),"ERREUR")),IF(AND(H157&gt;2005,H157&lt;2009),VLOOKUP(K157,Minimas!$H$15:J$29,3),IF(AND(H157&gt;2008,H157&lt;2011),VLOOKUP(K157,Minimas!$H$15:$J$29,2),"ERREUR"))))</f>
        <v xml:space="preserve"> </v>
      </c>
      <c r="W157" s="63" t="str">
        <f t="shared" si="18"/>
        <v/>
      </c>
      <c r="X157" s="56"/>
      <c r="Y157" s="56"/>
      <c r="Z157" s="5" t="str">
        <f t="shared" si="19"/>
        <v xml:space="preserve"> </v>
      </c>
      <c r="AA157" s="5" t="str">
        <f t="shared" si="20"/>
        <v xml:space="preserve"> </v>
      </c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</row>
    <row r="158" spans="2:107" s="5" customFormat="1" ht="30" customHeight="1" x14ac:dyDescent="0.2">
      <c r="B158" s="141"/>
      <c r="C158" s="57"/>
      <c r="D158" s="125"/>
      <c r="E158" s="143"/>
      <c r="F158" s="146" t="s">
        <v>31</v>
      </c>
      <c r="G158" s="58" t="s">
        <v>31</v>
      </c>
      <c r="H158" s="147"/>
      <c r="I158" s="122" t="s">
        <v>31</v>
      </c>
      <c r="J158" s="148" t="s">
        <v>31</v>
      </c>
      <c r="K158" s="59"/>
      <c r="L158" s="60"/>
      <c r="M158" s="61"/>
      <c r="N158" s="61"/>
      <c r="O158" s="75" t="str">
        <f t="shared" si="0"/>
        <v xml:space="preserve"> </v>
      </c>
      <c r="P158" s="60"/>
      <c r="Q158" s="61"/>
      <c r="R158" s="61"/>
      <c r="S158" s="75" t="str">
        <f t="shared" si="16"/>
        <v xml:space="preserve"> </v>
      </c>
      <c r="T158" s="76" t="str">
        <f t="shared" si="17"/>
        <v/>
      </c>
      <c r="U158" s="135" t="s">
        <v>132</v>
      </c>
      <c r="V158" s="62" t="str">
        <f>IF(H158=0," ",IF(E158="H",IF(AND(H158&gt;2005,H158&lt;2009),VLOOKUP(K158,Minimas!$A$15:$C$29,3),IF(AND(H158&gt;2008,H158&lt;2011),VLOOKUP(K158,Minimas!$A$15:$C$29,2),"ERREUR")),IF(AND(H158&gt;2005,H158&lt;2009),VLOOKUP(K158,Minimas!$H$15:J$29,3),IF(AND(H158&gt;2008,H158&lt;2011),VLOOKUP(K158,Minimas!$H$15:$J$29,2),"ERREUR"))))</f>
        <v xml:space="preserve"> </v>
      </c>
      <c r="W158" s="63" t="str">
        <f t="shared" si="18"/>
        <v/>
      </c>
      <c r="X158" s="56"/>
      <c r="Y158" s="56"/>
      <c r="Z158" s="5" t="str">
        <f t="shared" si="19"/>
        <v xml:space="preserve"> </v>
      </c>
      <c r="AA158" s="5" t="str">
        <f t="shared" si="20"/>
        <v xml:space="preserve"> </v>
      </c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</row>
    <row r="159" spans="2:107" s="5" customFormat="1" ht="30" customHeight="1" x14ac:dyDescent="0.2">
      <c r="B159" s="141"/>
      <c r="C159" s="57"/>
      <c r="D159" s="125"/>
      <c r="E159" s="143"/>
      <c r="F159" s="146" t="s">
        <v>31</v>
      </c>
      <c r="G159" s="58" t="s">
        <v>31</v>
      </c>
      <c r="H159" s="147"/>
      <c r="I159" s="122" t="s">
        <v>31</v>
      </c>
      <c r="J159" s="148" t="s">
        <v>31</v>
      </c>
      <c r="K159" s="59"/>
      <c r="L159" s="60"/>
      <c r="M159" s="61"/>
      <c r="N159" s="61"/>
      <c r="O159" s="75" t="str">
        <f t="shared" si="0"/>
        <v xml:space="preserve"> </v>
      </c>
      <c r="P159" s="60"/>
      <c r="Q159" s="61"/>
      <c r="R159" s="61"/>
      <c r="S159" s="75" t="str">
        <f t="shared" si="16"/>
        <v xml:space="preserve"> </v>
      </c>
      <c r="T159" s="76" t="str">
        <f t="shared" si="17"/>
        <v/>
      </c>
      <c r="U159" s="135" t="s">
        <v>132</v>
      </c>
      <c r="V159" s="62" t="str">
        <f>IF(H159=0," ",IF(E159="H",IF(AND(H159&gt;2005,H159&lt;2009),VLOOKUP(K159,Minimas!$A$15:$C$29,3),IF(AND(H159&gt;2008,H159&lt;2011),VLOOKUP(K159,Minimas!$A$15:$C$29,2),"ERREUR")),IF(AND(H159&gt;2005,H159&lt;2009),VLOOKUP(K159,Minimas!$H$15:J$29,3),IF(AND(H159&gt;2008,H159&lt;2011),VLOOKUP(K159,Minimas!$H$15:$J$29,2),"ERREUR"))))</f>
        <v xml:space="preserve"> </v>
      </c>
      <c r="W159" s="63" t="str">
        <f t="shared" si="18"/>
        <v/>
      </c>
      <c r="X159" s="56"/>
      <c r="Y159" s="56"/>
      <c r="Z159" s="5" t="str">
        <f t="shared" si="19"/>
        <v xml:space="preserve"> </v>
      </c>
      <c r="AA159" s="5" t="str">
        <f t="shared" si="20"/>
        <v xml:space="preserve"> </v>
      </c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</row>
    <row r="160" spans="2:107" s="5" customFormat="1" ht="30" customHeight="1" x14ac:dyDescent="0.2">
      <c r="B160" s="141"/>
      <c r="C160" s="57"/>
      <c r="D160" s="125"/>
      <c r="E160" s="143"/>
      <c r="F160" s="146" t="s">
        <v>31</v>
      </c>
      <c r="G160" s="58" t="s">
        <v>31</v>
      </c>
      <c r="H160" s="147"/>
      <c r="I160" s="122" t="s">
        <v>31</v>
      </c>
      <c r="J160" s="148" t="s">
        <v>31</v>
      </c>
      <c r="K160" s="59"/>
      <c r="L160" s="60"/>
      <c r="M160" s="61"/>
      <c r="N160" s="61"/>
      <c r="O160" s="75" t="str">
        <f t="shared" si="0"/>
        <v xml:space="preserve"> </v>
      </c>
      <c r="P160" s="60"/>
      <c r="Q160" s="61"/>
      <c r="R160" s="61"/>
      <c r="S160" s="75" t="str">
        <f t="shared" si="16"/>
        <v xml:space="preserve"> </v>
      </c>
      <c r="T160" s="76" t="str">
        <f t="shared" si="17"/>
        <v/>
      </c>
      <c r="U160" s="135" t="s">
        <v>132</v>
      </c>
      <c r="V160" s="62" t="str">
        <f>IF(H160=0," ",IF(E160="H",IF(AND(H160&gt;2005,H160&lt;2009),VLOOKUP(K160,Minimas!$A$15:$C$29,3),IF(AND(H160&gt;2008,H160&lt;2011),VLOOKUP(K160,Minimas!$A$15:$C$29,2),"ERREUR")),IF(AND(H160&gt;2005,H160&lt;2009),VLOOKUP(K160,Minimas!$H$15:J$29,3),IF(AND(H160&gt;2008,H160&lt;2011),VLOOKUP(K160,Minimas!$H$15:$J$29,2),"ERREUR"))))</f>
        <v xml:space="preserve"> </v>
      </c>
      <c r="W160" s="63" t="str">
        <f t="shared" si="18"/>
        <v/>
      </c>
      <c r="X160" s="56"/>
      <c r="Y160" s="56"/>
      <c r="Z160" s="5" t="str">
        <f t="shared" si="19"/>
        <v xml:space="preserve"> </v>
      </c>
      <c r="AA160" s="5" t="str">
        <f t="shared" si="20"/>
        <v xml:space="preserve"> </v>
      </c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</row>
    <row r="161" spans="2:107" s="5" customFormat="1" ht="30" customHeight="1" x14ac:dyDescent="0.2">
      <c r="B161" s="141"/>
      <c r="C161" s="57"/>
      <c r="D161" s="125"/>
      <c r="E161" s="143"/>
      <c r="F161" s="146" t="s">
        <v>31</v>
      </c>
      <c r="G161" s="58" t="s">
        <v>31</v>
      </c>
      <c r="H161" s="147"/>
      <c r="I161" s="122" t="s">
        <v>31</v>
      </c>
      <c r="J161" s="148" t="s">
        <v>31</v>
      </c>
      <c r="K161" s="59"/>
      <c r="L161" s="60"/>
      <c r="M161" s="61"/>
      <c r="N161" s="61"/>
      <c r="O161" s="75" t="str">
        <f t="shared" si="0"/>
        <v xml:space="preserve"> </v>
      </c>
      <c r="P161" s="60"/>
      <c r="Q161" s="61"/>
      <c r="R161" s="61"/>
      <c r="S161" s="75" t="str">
        <f t="shared" si="16"/>
        <v xml:space="preserve"> </v>
      </c>
      <c r="T161" s="76" t="str">
        <f t="shared" si="17"/>
        <v/>
      </c>
      <c r="U161" s="135" t="s">
        <v>132</v>
      </c>
      <c r="V161" s="62" t="str">
        <f>IF(H161=0," ",IF(E161="H",IF(AND(H161&gt;2005,H161&lt;2009),VLOOKUP(K161,Minimas!$A$15:$C$29,3),IF(AND(H161&gt;2008,H161&lt;2011),VLOOKUP(K161,Minimas!$A$15:$C$29,2),"ERREUR")),IF(AND(H161&gt;2005,H161&lt;2009),VLOOKUP(K161,Minimas!$H$15:J$29,3),IF(AND(H161&gt;2008,H161&lt;2011),VLOOKUP(K161,Minimas!$H$15:$J$29,2),"ERREUR"))))</f>
        <v xml:space="preserve"> </v>
      </c>
      <c r="W161" s="63" t="str">
        <f t="shared" si="18"/>
        <v/>
      </c>
      <c r="X161" s="56"/>
      <c r="Y161" s="56"/>
      <c r="Z161" s="5" t="str">
        <f t="shared" si="19"/>
        <v xml:space="preserve"> </v>
      </c>
      <c r="AA161" s="5" t="str">
        <f t="shared" si="20"/>
        <v xml:space="preserve"> </v>
      </c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</row>
    <row r="162" spans="2:107" s="5" customFormat="1" ht="30" customHeight="1" x14ac:dyDescent="0.2">
      <c r="B162" s="141"/>
      <c r="C162" s="57"/>
      <c r="D162" s="125"/>
      <c r="E162" s="143"/>
      <c r="F162" s="146" t="s">
        <v>31</v>
      </c>
      <c r="G162" s="58" t="s">
        <v>31</v>
      </c>
      <c r="H162" s="147"/>
      <c r="I162" s="122" t="s">
        <v>31</v>
      </c>
      <c r="J162" s="148" t="s">
        <v>31</v>
      </c>
      <c r="K162" s="59"/>
      <c r="L162" s="60"/>
      <c r="M162" s="61"/>
      <c r="N162" s="61"/>
      <c r="O162" s="75" t="str">
        <f t="shared" si="0"/>
        <v xml:space="preserve"> </v>
      </c>
      <c r="P162" s="60"/>
      <c r="Q162" s="61"/>
      <c r="R162" s="61"/>
      <c r="S162" s="75" t="str">
        <f t="shared" si="16"/>
        <v xml:space="preserve"> </v>
      </c>
      <c r="T162" s="76" t="str">
        <f t="shared" si="17"/>
        <v/>
      </c>
      <c r="U162" s="135" t="s">
        <v>132</v>
      </c>
      <c r="V162" s="62" t="str">
        <f>IF(H162=0," ",IF(E162="H",IF(AND(H162&gt;2005,H162&lt;2009),VLOOKUP(K162,Minimas!$A$15:$C$29,3),IF(AND(H162&gt;2008,H162&lt;2011),VLOOKUP(K162,Minimas!$A$15:$C$29,2),"ERREUR")),IF(AND(H162&gt;2005,H162&lt;2009),VLOOKUP(K162,Minimas!$H$15:J$29,3),IF(AND(H162&gt;2008,H162&lt;2011),VLOOKUP(K162,Minimas!$H$15:$J$29,2),"ERREUR"))))</f>
        <v xml:space="preserve"> </v>
      </c>
      <c r="W162" s="63" t="str">
        <f t="shared" si="18"/>
        <v/>
      </c>
      <c r="X162" s="56"/>
      <c r="Y162" s="56"/>
      <c r="Z162" s="5" t="str">
        <f t="shared" si="19"/>
        <v xml:space="preserve"> </v>
      </c>
      <c r="AA162" s="5" t="str">
        <f t="shared" si="20"/>
        <v xml:space="preserve"> </v>
      </c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</row>
    <row r="163" spans="2:107" s="5" customFormat="1" ht="30" customHeight="1" x14ac:dyDescent="0.2">
      <c r="B163" s="141"/>
      <c r="C163" s="57"/>
      <c r="D163" s="125"/>
      <c r="E163" s="143"/>
      <c r="F163" s="146" t="s">
        <v>31</v>
      </c>
      <c r="G163" s="58" t="s">
        <v>31</v>
      </c>
      <c r="H163" s="147"/>
      <c r="I163" s="122" t="s">
        <v>31</v>
      </c>
      <c r="J163" s="148" t="s">
        <v>31</v>
      </c>
      <c r="K163" s="59"/>
      <c r="L163" s="60"/>
      <c r="M163" s="61"/>
      <c r="N163" s="61"/>
      <c r="O163" s="75" t="str">
        <f t="shared" si="0"/>
        <v xml:space="preserve"> </v>
      </c>
      <c r="P163" s="60"/>
      <c r="Q163" s="61"/>
      <c r="R163" s="61"/>
      <c r="S163" s="75" t="str">
        <f t="shared" si="16"/>
        <v xml:space="preserve"> </v>
      </c>
      <c r="T163" s="76" t="str">
        <f t="shared" si="17"/>
        <v/>
      </c>
      <c r="U163" s="135" t="s">
        <v>132</v>
      </c>
      <c r="V163" s="62" t="str">
        <f>IF(H163=0," ",IF(E163="H",IF(AND(H163&gt;2005,H163&lt;2009),VLOOKUP(K163,Minimas!$A$15:$C$29,3),IF(AND(H163&gt;2008,H163&lt;2011),VLOOKUP(K163,Minimas!$A$15:$C$29,2),"ERREUR")),IF(AND(H163&gt;2005,H163&lt;2009),VLOOKUP(K163,Minimas!$H$15:J$29,3),IF(AND(H163&gt;2008,H163&lt;2011),VLOOKUP(K163,Minimas!$H$15:$J$29,2),"ERREUR"))))</f>
        <v xml:space="preserve"> </v>
      </c>
      <c r="W163" s="63" t="str">
        <f t="shared" si="18"/>
        <v/>
      </c>
      <c r="X163" s="56"/>
      <c r="Y163" s="56"/>
      <c r="Z163" s="5" t="str">
        <f t="shared" si="19"/>
        <v xml:space="preserve"> </v>
      </c>
      <c r="AA163" s="5" t="str">
        <f t="shared" si="20"/>
        <v xml:space="preserve"> </v>
      </c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</row>
    <row r="164" spans="2:107" s="5" customFormat="1" ht="30" customHeight="1" x14ac:dyDescent="0.2">
      <c r="B164" s="141"/>
      <c r="C164" s="57"/>
      <c r="D164" s="125"/>
      <c r="E164" s="143"/>
      <c r="F164" s="146" t="s">
        <v>31</v>
      </c>
      <c r="G164" s="58" t="s">
        <v>31</v>
      </c>
      <c r="H164" s="147"/>
      <c r="I164" s="122" t="s">
        <v>31</v>
      </c>
      <c r="J164" s="148" t="s">
        <v>31</v>
      </c>
      <c r="K164" s="59"/>
      <c r="L164" s="60"/>
      <c r="M164" s="61"/>
      <c r="N164" s="61"/>
      <c r="O164" s="75" t="str">
        <f t="shared" si="0"/>
        <v xml:space="preserve"> </v>
      </c>
      <c r="P164" s="60"/>
      <c r="Q164" s="61"/>
      <c r="R164" s="61"/>
      <c r="S164" s="75" t="str">
        <f t="shared" si="16"/>
        <v xml:space="preserve"> </v>
      </c>
      <c r="T164" s="76" t="str">
        <f t="shared" si="17"/>
        <v/>
      </c>
      <c r="U164" s="135" t="s">
        <v>132</v>
      </c>
      <c r="V164" s="62" t="str">
        <f>IF(H164=0," ",IF(E164="H",IF(AND(H164&gt;2005,H164&lt;2009),VLOOKUP(K164,Minimas!$A$15:$C$29,3),IF(AND(H164&gt;2008,H164&lt;2011),VLOOKUP(K164,Minimas!$A$15:$C$29,2),"ERREUR")),IF(AND(H164&gt;2005,H164&lt;2009),VLOOKUP(K164,Minimas!$H$15:J$29,3),IF(AND(H164&gt;2008,H164&lt;2011),VLOOKUP(K164,Minimas!$H$15:$J$29,2),"ERREUR"))))</f>
        <v xml:space="preserve"> </v>
      </c>
      <c r="W164" s="63" t="str">
        <f t="shared" si="18"/>
        <v/>
      </c>
      <c r="X164" s="56"/>
      <c r="Y164" s="56"/>
      <c r="Z164" s="5" t="str">
        <f t="shared" si="19"/>
        <v xml:space="preserve"> </v>
      </c>
      <c r="AA164" s="5" t="str">
        <f t="shared" si="20"/>
        <v xml:space="preserve"> </v>
      </c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</row>
    <row r="165" spans="2:107" s="5" customFormat="1" ht="30" customHeight="1" x14ac:dyDescent="0.2">
      <c r="B165" s="141"/>
      <c r="C165" s="57"/>
      <c r="D165" s="125"/>
      <c r="E165" s="143"/>
      <c r="F165" s="146" t="s">
        <v>31</v>
      </c>
      <c r="G165" s="58" t="s">
        <v>31</v>
      </c>
      <c r="H165" s="147"/>
      <c r="I165" s="122" t="s">
        <v>31</v>
      </c>
      <c r="J165" s="148" t="s">
        <v>31</v>
      </c>
      <c r="K165" s="59"/>
      <c r="L165" s="60"/>
      <c r="M165" s="61"/>
      <c r="N165" s="61"/>
      <c r="O165" s="75" t="str">
        <f t="shared" si="0"/>
        <v xml:space="preserve"> </v>
      </c>
      <c r="P165" s="60"/>
      <c r="Q165" s="61"/>
      <c r="R165" s="61"/>
      <c r="S165" s="75" t="str">
        <f t="shared" si="16"/>
        <v xml:space="preserve"> </v>
      </c>
      <c r="T165" s="76" t="str">
        <f t="shared" si="17"/>
        <v/>
      </c>
      <c r="U165" s="135" t="s">
        <v>132</v>
      </c>
      <c r="V165" s="62" t="str">
        <f>IF(H165=0," ",IF(E165="H",IF(AND(H165&gt;2005,H165&lt;2009),VLOOKUP(K165,Minimas!$A$15:$C$29,3),IF(AND(H165&gt;2008,H165&lt;2011),VLOOKUP(K165,Minimas!$A$15:$C$29,2),"ERREUR")),IF(AND(H165&gt;2005,H165&lt;2009),VLOOKUP(K165,Minimas!$H$15:J$29,3),IF(AND(H165&gt;2008,H165&lt;2011),VLOOKUP(K165,Minimas!$H$15:$J$29,2),"ERREUR"))))</f>
        <v xml:space="preserve"> </v>
      </c>
      <c r="W165" s="63" t="str">
        <f t="shared" si="18"/>
        <v/>
      </c>
      <c r="X165" s="56"/>
      <c r="Y165" s="56"/>
      <c r="Z165" s="5" t="str">
        <f t="shared" si="19"/>
        <v xml:space="preserve"> </v>
      </c>
      <c r="AA165" s="5" t="str">
        <f t="shared" si="20"/>
        <v xml:space="preserve"> </v>
      </c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</row>
    <row r="166" spans="2:107" s="5" customFormat="1" ht="30" customHeight="1" x14ac:dyDescent="0.2">
      <c r="B166" s="141"/>
      <c r="C166" s="57"/>
      <c r="D166" s="125"/>
      <c r="E166" s="143"/>
      <c r="F166" s="146" t="s">
        <v>31</v>
      </c>
      <c r="G166" s="58" t="s">
        <v>31</v>
      </c>
      <c r="H166" s="147"/>
      <c r="I166" s="122"/>
      <c r="J166" s="148"/>
      <c r="K166" s="59"/>
      <c r="L166" s="60"/>
      <c r="M166" s="61"/>
      <c r="N166" s="61"/>
      <c r="O166" s="75" t="str">
        <f t="shared" ref="O166:O207" si="21">IF(Z166&lt;=0,0,Z166)</f>
        <v xml:space="preserve"> </v>
      </c>
      <c r="P166" s="60"/>
      <c r="Q166" s="61"/>
      <c r="R166" s="61"/>
      <c r="S166" s="75" t="str">
        <f t="shared" si="16"/>
        <v xml:space="preserve"> </v>
      </c>
      <c r="T166" s="76" t="str">
        <f t="shared" si="17"/>
        <v/>
      </c>
      <c r="U166" s="135" t="s">
        <v>132</v>
      </c>
      <c r="V166" s="62" t="str">
        <f>IF(H166=0," ",IF(E166="H",IF(AND(H166&gt;2005,H166&lt;2009),VLOOKUP(K166,Minimas!$A$15:$C$29,3),IF(AND(H166&gt;2008,H166&lt;2011),VLOOKUP(K166,Minimas!$A$15:$C$29,2),"ERREUR")),IF(AND(H166&gt;2005,H166&lt;2009),VLOOKUP(K166,Minimas!$H$15:J$29,3),IF(AND(H166&gt;2008,H166&lt;2011),VLOOKUP(K166,Minimas!$H$15:$J$29,2),"ERREUR"))))</f>
        <v xml:space="preserve"> </v>
      </c>
      <c r="W166" s="63" t="str">
        <f t="shared" si="18"/>
        <v/>
      </c>
      <c r="X166" s="56"/>
      <c r="Y166" s="56"/>
      <c r="Z166" s="5" t="str">
        <f t="shared" si="19"/>
        <v xml:space="preserve"> </v>
      </c>
      <c r="AA166" s="5" t="str">
        <f t="shared" si="20"/>
        <v xml:space="preserve"> </v>
      </c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</row>
    <row r="167" spans="2:107" s="5" customFormat="1" ht="30" customHeight="1" x14ac:dyDescent="0.2">
      <c r="B167" s="141"/>
      <c r="C167" s="57"/>
      <c r="D167" s="125"/>
      <c r="E167" s="143"/>
      <c r="F167" s="146" t="s">
        <v>31</v>
      </c>
      <c r="G167" s="58" t="s">
        <v>31</v>
      </c>
      <c r="H167" s="147"/>
      <c r="I167" s="122"/>
      <c r="J167" s="148"/>
      <c r="K167" s="59"/>
      <c r="L167" s="60"/>
      <c r="M167" s="61"/>
      <c r="N167" s="61"/>
      <c r="O167" s="75" t="str">
        <f t="shared" si="21"/>
        <v xml:space="preserve"> </v>
      </c>
      <c r="P167" s="60"/>
      <c r="Q167" s="61"/>
      <c r="R167" s="61"/>
      <c r="S167" s="75" t="str">
        <f t="shared" si="16"/>
        <v xml:space="preserve"> </v>
      </c>
      <c r="T167" s="76" t="str">
        <f t="shared" si="17"/>
        <v/>
      </c>
      <c r="U167" s="135" t="s">
        <v>132</v>
      </c>
      <c r="V167" s="62" t="str">
        <f>IF(H167=0," ",IF(E167="H",IF(AND(H167&gt;2005,H167&lt;2009),VLOOKUP(K167,Minimas!$A$15:$C$29,3),IF(AND(H167&gt;2008,H167&lt;2011),VLOOKUP(K167,Minimas!$A$15:$C$29,2),"ERREUR")),IF(AND(H167&gt;2005,H167&lt;2009),VLOOKUP(K167,Minimas!$H$15:J$29,3),IF(AND(H167&gt;2008,H167&lt;2011),VLOOKUP(K167,Minimas!$H$15:$J$29,2),"ERREUR"))))</f>
        <v xml:space="preserve"> </v>
      </c>
      <c r="W167" s="63" t="str">
        <f t="shared" si="18"/>
        <v/>
      </c>
      <c r="X167" s="56"/>
      <c r="Y167" s="56"/>
      <c r="Z167" s="5" t="str">
        <f t="shared" si="19"/>
        <v xml:space="preserve"> </v>
      </c>
      <c r="AA167" s="5" t="str">
        <f t="shared" si="20"/>
        <v xml:space="preserve"> </v>
      </c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</row>
    <row r="168" spans="2:107" s="5" customFormat="1" ht="30" customHeight="1" x14ac:dyDescent="0.2">
      <c r="B168" s="141"/>
      <c r="C168" s="57"/>
      <c r="D168" s="125"/>
      <c r="E168" s="143"/>
      <c r="F168" s="146" t="s">
        <v>31</v>
      </c>
      <c r="G168" s="58" t="s">
        <v>31</v>
      </c>
      <c r="H168" s="147"/>
      <c r="I168" s="122" t="s">
        <v>31</v>
      </c>
      <c r="J168" s="148" t="s">
        <v>31</v>
      </c>
      <c r="K168" s="59"/>
      <c r="L168" s="60"/>
      <c r="M168" s="61"/>
      <c r="N168" s="61"/>
      <c r="O168" s="75" t="str">
        <f t="shared" si="21"/>
        <v xml:space="preserve"> </v>
      </c>
      <c r="P168" s="60"/>
      <c r="Q168" s="61"/>
      <c r="R168" s="61"/>
      <c r="S168" s="75" t="str">
        <f t="shared" si="16"/>
        <v xml:space="preserve"> </v>
      </c>
      <c r="T168" s="76" t="str">
        <f t="shared" si="17"/>
        <v/>
      </c>
      <c r="U168" s="135" t="s">
        <v>132</v>
      </c>
      <c r="V168" s="62" t="str">
        <f>IF(H168=0," ",IF(E168="H",IF(AND(H168&gt;2005,H168&lt;2009),VLOOKUP(K168,Minimas!$A$15:$C$29,3),IF(AND(H168&gt;2008,H168&lt;2011),VLOOKUP(K168,Minimas!$A$15:$C$29,2),"ERREUR")),IF(AND(H168&gt;2005,H168&lt;2009),VLOOKUP(K168,Minimas!$H$15:J$29,3),IF(AND(H168&gt;2008,H168&lt;2011),VLOOKUP(K168,Minimas!$H$15:$J$29,2),"ERREUR"))))</f>
        <v xml:space="preserve"> </v>
      </c>
      <c r="W168" s="63" t="str">
        <f t="shared" si="18"/>
        <v/>
      </c>
      <c r="X168" s="56"/>
      <c r="Y168" s="56"/>
      <c r="Z168" s="5" t="str">
        <f t="shared" si="19"/>
        <v xml:space="preserve"> </v>
      </c>
      <c r="AA168" s="5" t="str">
        <f t="shared" si="20"/>
        <v xml:space="preserve"> </v>
      </c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</row>
    <row r="169" spans="2:107" s="5" customFormat="1" ht="30" customHeight="1" x14ac:dyDescent="0.2">
      <c r="B169" s="141"/>
      <c r="C169" s="57"/>
      <c r="D169" s="125"/>
      <c r="E169" s="143"/>
      <c r="F169" s="146" t="s">
        <v>31</v>
      </c>
      <c r="G169" s="58" t="s">
        <v>31</v>
      </c>
      <c r="H169" s="147"/>
      <c r="I169" s="122" t="s">
        <v>31</v>
      </c>
      <c r="J169" s="148" t="s">
        <v>31</v>
      </c>
      <c r="K169" s="59"/>
      <c r="L169" s="60"/>
      <c r="M169" s="61"/>
      <c r="N169" s="61"/>
      <c r="O169" s="75" t="str">
        <f t="shared" si="21"/>
        <v xml:space="preserve"> </v>
      </c>
      <c r="P169" s="60"/>
      <c r="Q169" s="61"/>
      <c r="R169" s="61"/>
      <c r="S169" s="75" t="str">
        <f t="shared" si="16"/>
        <v xml:space="preserve"> </v>
      </c>
      <c r="T169" s="76" t="str">
        <f t="shared" si="17"/>
        <v/>
      </c>
      <c r="U169" s="135" t="s">
        <v>132</v>
      </c>
      <c r="V169" s="62" t="str">
        <f>IF(H169=0," ",IF(E169="H",IF(AND(H169&gt;2005,H169&lt;2009),VLOOKUP(K169,Minimas!$A$15:$C$29,3),IF(AND(H169&gt;2008,H169&lt;2011),VLOOKUP(K169,Minimas!$A$15:$C$29,2),"ERREUR")),IF(AND(H169&gt;2005,H169&lt;2009),VLOOKUP(K169,Minimas!$H$15:J$29,3),IF(AND(H169&gt;2008,H169&lt;2011),VLOOKUP(K169,Minimas!$H$15:$J$29,2),"ERREUR"))))</f>
        <v xml:space="preserve"> </v>
      </c>
      <c r="W169" s="63" t="str">
        <f t="shared" si="18"/>
        <v/>
      </c>
      <c r="X169" s="56"/>
      <c r="Y169" s="56"/>
      <c r="Z169" s="5" t="str">
        <f t="shared" si="19"/>
        <v xml:space="preserve"> </v>
      </c>
      <c r="AA169" s="5" t="str">
        <f t="shared" si="20"/>
        <v xml:space="preserve"> </v>
      </c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</row>
    <row r="170" spans="2:107" s="5" customFormat="1" ht="30" customHeight="1" x14ac:dyDescent="0.2">
      <c r="B170" s="141"/>
      <c r="C170" s="57"/>
      <c r="D170" s="125"/>
      <c r="E170" s="143"/>
      <c r="F170" s="146" t="s">
        <v>31</v>
      </c>
      <c r="G170" s="58" t="s">
        <v>31</v>
      </c>
      <c r="H170" s="147"/>
      <c r="I170" s="122" t="s">
        <v>31</v>
      </c>
      <c r="J170" s="148" t="s">
        <v>31</v>
      </c>
      <c r="K170" s="59"/>
      <c r="L170" s="60"/>
      <c r="M170" s="61"/>
      <c r="N170" s="61"/>
      <c r="O170" s="75" t="str">
        <f t="shared" si="21"/>
        <v xml:space="preserve"> </v>
      </c>
      <c r="P170" s="60"/>
      <c r="Q170" s="61"/>
      <c r="R170" s="61"/>
      <c r="S170" s="75" t="str">
        <f t="shared" si="16"/>
        <v xml:space="preserve"> </v>
      </c>
      <c r="T170" s="76" t="str">
        <f t="shared" si="17"/>
        <v/>
      </c>
      <c r="U170" s="135" t="s">
        <v>132</v>
      </c>
      <c r="V170" s="62" t="str">
        <f>IF(H170=0," ",IF(E170="H",IF(AND(H170&gt;2005,H170&lt;2009),VLOOKUP(K170,Minimas!$A$15:$C$29,3),IF(AND(H170&gt;2008,H170&lt;2011),VLOOKUP(K170,Minimas!$A$15:$C$29,2),"ERREUR")),IF(AND(H170&gt;2005,H170&lt;2009),VLOOKUP(K170,Minimas!$H$15:J$29,3),IF(AND(H170&gt;2008,H170&lt;2011),VLOOKUP(K170,Minimas!$H$15:$J$29,2),"ERREUR"))))</f>
        <v xml:space="preserve"> </v>
      </c>
      <c r="W170" s="63" t="str">
        <f t="shared" si="18"/>
        <v/>
      </c>
      <c r="X170" s="56"/>
      <c r="Y170" s="56"/>
      <c r="Z170" s="5" t="str">
        <f t="shared" si="19"/>
        <v xml:space="preserve"> </v>
      </c>
      <c r="AA170" s="5" t="str">
        <f t="shared" si="20"/>
        <v xml:space="preserve"> </v>
      </c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</row>
    <row r="171" spans="2:107" s="5" customFormat="1" ht="30" customHeight="1" x14ac:dyDescent="0.2">
      <c r="B171" s="141"/>
      <c r="C171" s="57"/>
      <c r="D171" s="125"/>
      <c r="E171" s="143"/>
      <c r="F171" s="146" t="s">
        <v>31</v>
      </c>
      <c r="G171" s="58" t="s">
        <v>31</v>
      </c>
      <c r="H171" s="147"/>
      <c r="I171" s="122" t="s">
        <v>31</v>
      </c>
      <c r="J171" s="148" t="s">
        <v>31</v>
      </c>
      <c r="K171" s="59"/>
      <c r="L171" s="60"/>
      <c r="M171" s="61"/>
      <c r="N171" s="61"/>
      <c r="O171" s="75" t="str">
        <f t="shared" si="21"/>
        <v xml:space="preserve"> </v>
      </c>
      <c r="P171" s="60"/>
      <c r="Q171" s="61"/>
      <c r="R171" s="61"/>
      <c r="S171" s="75" t="str">
        <f t="shared" si="16"/>
        <v xml:space="preserve"> </v>
      </c>
      <c r="T171" s="76" t="str">
        <f t="shared" si="17"/>
        <v/>
      </c>
      <c r="U171" s="135" t="s">
        <v>132</v>
      </c>
      <c r="V171" s="62" t="str">
        <f>IF(H171=0," ",IF(E171="H",IF(AND(H171&gt;2005,H171&lt;2009),VLOOKUP(K171,Minimas!$A$15:$C$29,3),IF(AND(H171&gt;2008,H171&lt;2011),VLOOKUP(K171,Minimas!$A$15:$C$29,2),"ERREUR")),IF(AND(H171&gt;2005,H171&lt;2009),VLOOKUP(K171,Minimas!$H$15:J$29,3),IF(AND(H171&gt;2008,H171&lt;2011),VLOOKUP(K171,Minimas!$H$15:$J$29,2),"ERREUR"))))</f>
        <v xml:space="preserve"> </v>
      </c>
      <c r="W171" s="63" t="str">
        <f t="shared" si="18"/>
        <v/>
      </c>
      <c r="X171" s="56"/>
      <c r="Y171" s="56"/>
      <c r="Z171" s="5" t="str">
        <f t="shared" si="19"/>
        <v xml:space="preserve"> </v>
      </c>
      <c r="AA171" s="5" t="str">
        <f t="shared" si="20"/>
        <v xml:space="preserve"> </v>
      </c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</row>
    <row r="172" spans="2:107" s="5" customFormat="1" ht="30" customHeight="1" x14ac:dyDescent="0.2">
      <c r="B172" s="141"/>
      <c r="C172" s="57"/>
      <c r="D172" s="125"/>
      <c r="E172" s="143"/>
      <c r="F172" s="146" t="s">
        <v>31</v>
      </c>
      <c r="G172" s="58" t="s">
        <v>31</v>
      </c>
      <c r="H172" s="147"/>
      <c r="I172" s="122" t="s">
        <v>31</v>
      </c>
      <c r="J172" s="148" t="s">
        <v>31</v>
      </c>
      <c r="K172" s="59"/>
      <c r="L172" s="60"/>
      <c r="M172" s="61"/>
      <c r="N172" s="61"/>
      <c r="O172" s="75" t="str">
        <f t="shared" si="21"/>
        <v xml:space="preserve"> </v>
      </c>
      <c r="P172" s="60"/>
      <c r="Q172" s="61"/>
      <c r="R172" s="61"/>
      <c r="S172" s="75" t="str">
        <f t="shared" si="16"/>
        <v xml:space="preserve"> </v>
      </c>
      <c r="T172" s="76" t="str">
        <f t="shared" si="17"/>
        <v/>
      </c>
      <c r="U172" s="135" t="s">
        <v>132</v>
      </c>
      <c r="V172" s="62" t="str">
        <f>IF(H172=0," ",IF(E172="H",IF(AND(H172&gt;2005,H172&lt;2009),VLOOKUP(K172,Minimas!$A$15:$C$29,3),IF(AND(H172&gt;2008,H172&lt;2011),VLOOKUP(K172,Minimas!$A$15:$C$29,2),"ERREUR")),IF(AND(H172&gt;2005,H172&lt;2009),VLOOKUP(K172,Minimas!$H$15:J$29,3),IF(AND(H172&gt;2008,H172&lt;2011),VLOOKUP(K172,Minimas!$H$15:$J$29,2),"ERREUR"))))</f>
        <v xml:space="preserve"> </v>
      </c>
      <c r="W172" s="63" t="str">
        <f t="shared" si="18"/>
        <v/>
      </c>
      <c r="X172" s="56"/>
      <c r="Y172" s="56"/>
      <c r="Z172" s="5" t="str">
        <f t="shared" si="19"/>
        <v xml:space="preserve"> </v>
      </c>
      <c r="AA172" s="5" t="str">
        <f t="shared" si="20"/>
        <v xml:space="preserve"> </v>
      </c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</row>
    <row r="173" spans="2:107" s="5" customFormat="1" ht="30" customHeight="1" x14ac:dyDescent="0.2">
      <c r="B173" s="141"/>
      <c r="C173" s="57"/>
      <c r="D173" s="125"/>
      <c r="E173" s="143"/>
      <c r="F173" s="146" t="s">
        <v>31</v>
      </c>
      <c r="G173" s="58" t="s">
        <v>31</v>
      </c>
      <c r="H173" s="147"/>
      <c r="I173" s="122" t="s">
        <v>31</v>
      </c>
      <c r="J173" s="148" t="s">
        <v>31</v>
      </c>
      <c r="K173" s="59"/>
      <c r="L173" s="60"/>
      <c r="M173" s="61"/>
      <c r="N173" s="61"/>
      <c r="O173" s="75" t="str">
        <f t="shared" si="21"/>
        <v xml:space="preserve"> </v>
      </c>
      <c r="P173" s="60"/>
      <c r="Q173" s="61"/>
      <c r="R173" s="61"/>
      <c r="S173" s="75" t="str">
        <f t="shared" si="16"/>
        <v xml:space="preserve"> </v>
      </c>
      <c r="T173" s="76" t="str">
        <f t="shared" si="17"/>
        <v/>
      </c>
      <c r="U173" s="135" t="s">
        <v>132</v>
      </c>
      <c r="V173" s="62" t="str">
        <f>IF(H173=0," ",IF(E173="H",IF(AND(H173&gt;2005,H173&lt;2009),VLOOKUP(K173,Minimas!$A$15:$C$29,3),IF(AND(H173&gt;2008,H173&lt;2011),VLOOKUP(K173,Minimas!$A$15:$C$29,2),"ERREUR")),IF(AND(H173&gt;2005,H173&lt;2009),VLOOKUP(K173,Minimas!$H$15:J$29,3),IF(AND(H173&gt;2008,H173&lt;2011),VLOOKUP(K173,Minimas!$H$15:$J$29,2),"ERREUR"))))</f>
        <v xml:space="preserve"> </v>
      </c>
      <c r="W173" s="63" t="str">
        <f t="shared" si="18"/>
        <v/>
      </c>
      <c r="X173" s="56"/>
      <c r="Y173" s="56"/>
      <c r="Z173" s="5" t="str">
        <f t="shared" si="19"/>
        <v xml:space="preserve"> </v>
      </c>
      <c r="AA173" s="5" t="str">
        <f t="shared" si="20"/>
        <v xml:space="preserve"> </v>
      </c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</row>
    <row r="174" spans="2:107" s="5" customFormat="1" ht="30" customHeight="1" x14ac:dyDescent="0.2">
      <c r="B174" s="141"/>
      <c r="C174" s="57"/>
      <c r="D174" s="125"/>
      <c r="E174" s="143"/>
      <c r="F174" s="146" t="s">
        <v>31</v>
      </c>
      <c r="G174" s="58" t="s">
        <v>31</v>
      </c>
      <c r="H174" s="147"/>
      <c r="I174" s="122" t="s">
        <v>31</v>
      </c>
      <c r="J174" s="148" t="s">
        <v>31</v>
      </c>
      <c r="K174" s="59"/>
      <c r="L174" s="60"/>
      <c r="M174" s="61"/>
      <c r="N174" s="61"/>
      <c r="O174" s="75" t="str">
        <f t="shared" si="21"/>
        <v xml:space="preserve"> </v>
      </c>
      <c r="P174" s="60"/>
      <c r="Q174" s="61"/>
      <c r="R174" s="61"/>
      <c r="S174" s="75" t="str">
        <f t="shared" si="16"/>
        <v xml:space="preserve"> </v>
      </c>
      <c r="T174" s="76" t="str">
        <f t="shared" si="17"/>
        <v/>
      </c>
      <c r="U174" s="135" t="s">
        <v>132</v>
      </c>
      <c r="V174" s="62" t="str">
        <f>IF(H174=0," ",IF(E174="H",IF(AND(H174&gt;2005,H174&lt;2009),VLOOKUP(K174,Minimas!$A$15:$C$29,3),IF(AND(H174&gt;2008,H174&lt;2011),VLOOKUP(K174,Minimas!$A$15:$C$29,2),"ERREUR")),IF(AND(H174&gt;2005,H174&lt;2009),VLOOKUP(K174,Minimas!$H$15:J$29,3),IF(AND(H174&gt;2008,H174&lt;2011),VLOOKUP(K174,Minimas!$H$15:$J$29,2),"ERREUR"))))</f>
        <v xml:space="preserve"> </v>
      </c>
      <c r="W174" s="63" t="str">
        <f t="shared" si="18"/>
        <v/>
      </c>
      <c r="X174" s="56"/>
      <c r="Y174" s="56"/>
      <c r="Z174" s="5" t="str">
        <f t="shared" si="19"/>
        <v xml:space="preserve"> </v>
      </c>
      <c r="AA174" s="5" t="str">
        <f t="shared" si="20"/>
        <v xml:space="preserve"> </v>
      </c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</row>
    <row r="175" spans="2:107" s="5" customFormat="1" ht="30" customHeight="1" x14ac:dyDescent="0.2">
      <c r="B175" s="141"/>
      <c r="C175" s="57"/>
      <c r="D175" s="125"/>
      <c r="E175" s="143"/>
      <c r="F175" s="146" t="s">
        <v>31</v>
      </c>
      <c r="G175" s="58" t="s">
        <v>31</v>
      </c>
      <c r="H175" s="147"/>
      <c r="I175" s="122" t="s">
        <v>31</v>
      </c>
      <c r="J175" s="148" t="s">
        <v>31</v>
      </c>
      <c r="K175" s="59"/>
      <c r="L175" s="60"/>
      <c r="M175" s="61"/>
      <c r="N175" s="61"/>
      <c r="O175" s="75" t="str">
        <f t="shared" si="21"/>
        <v xml:space="preserve"> </v>
      </c>
      <c r="P175" s="60"/>
      <c r="Q175" s="61"/>
      <c r="R175" s="61"/>
      <c r="S175" s="75" t="str">
        <f t="shared" si="16"/>
        <v xml:space="preserve"> </v>
      </c>
      <c r="T175" s="76" t="str">
        <f t="shared" si="17"/>
        <v/>
      </c>
      <c r="U175" s="135" t="s">
        <v>132</v>
      </c>
      <c r="V175" s="62" t="str">
        <f>IF(H175=0," ",IF(E175="H",IF(AND(H175&gt;2005,H175&lt;2009),VLOOKUP(K175,Minimas!$A$15:$C$29,3),IF(AND(H175&gt;2008,H175&lt;2011),VLOOKUP(K175,Minimas!$A$15:$C$29,2),"ERREUR")),IF(AND(H175&gt;2005,H175&lt;2009),VLOOKUP(K175,Minimas!$H$15:J$29,3),IF(AND(H175&gt;2008,H175&lt;2011),VLOOKUP(K175,Minimas!$H$15:$J$29,2),"ERREUR"))))</f>
        <v xml:space="preserve"> </v>
      </c>
      <c r="W175" s="63" t="str">
        <f t="shared" si="18"/>
        <v/>
      </c>
      <c r="X175" s="56"/>
      <c r="Y175" s="56"/>
      <c r="Z175" s="5" t="str">
        <f t="shared" si="19"/>
        <v xml:space="preserve"> </v>
      </c>
      <c r="AA175" s="5" t="str">
        <f t="shared" si="20"/>
        <v xml:space="preserve"> </v>
      </c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</row>
    <row r="176" spans="2:107" s="5" customFormat="1" ht="30" customHeight="1" x14ac:dyDescent="0.2">
      <c r="B176" s="141"/>
      <c r="C176" s="57"/>
      <c r="D176" s="125"/>
      <c r="E176" s="143"/>
      <c r="F176" s="146" t="s">
        <v>31</v>
      </c>
      <c r="G176" s="58" t="s">
        <v>31</v>
      </c>
      <c r="H176" s="147"/>
      <c r="I176" s="122" t="s">
        <v>31</v>
      </c>
      <c r="J176" s="148" t="s">
        <v>31</v>
      </c>
      <c r="K176" s="59"/>
      <c r="L176" s="60"/>
      <c r="M176" s="61"/>
      <c r="N176" s="61"/>
      <c r="O176" s="75" t="str">
        <f t="shared" si="21"/>
        <v xml:space="preserve"> </v>
      </c>
      <c r="P176" s="60"/>
      <c r="Q176" s="61"/>
      <c r="R176" s="61"/>
      <c r="S176" s="75" t="str">
        <f t="shared" si="16"/>
        <v xml:space="preserve"> </v>
      </c>
      <c r="T176" s="76" t="str">
        <f t="shared" si="17"/>
        <v/>
      </c>
      <c r="U176" s="135" t="s">
        <v>132</v>
      </c>
      <c r="V176" s="62" t="str">
        <f>IF(H176=0," ",IF(E176="H",IF(AND(H176&gt;2005,H176&lt;2009),VLOOKUP(K176,Minimas!$A$15:$C$29,3),IF(AND(H176&gt;2008,H176&lt;2011),VLOOKUP(K176,Minimas!$A$15:$C$29,2),"ERREUR")),IF(AND(H176&gt;2005,H176&lt;2009),VLOOKUP(K176,Minimas!$H$15:J$29,3),IF(AND(H176&gt;2008,H176&lt;2011),VLOOKUP(K176,Minimas!$H$15:$J$29,2),"ERREUR"))))</f>
        <v xml:space="preserve"> </v>
      </c>
      <c r="W176" s="63" t="str">
        <f t="shared" si="18"/>
        <v/>
      </c>
      <c r="X176" s="56"/>
      <c r="Y176" s="56"/>
      <c r="Z176" s="5" t="str">
        <f t="shared" si="19"/>
        <v xml:space="preserve"> </v>
      </c>
      <c r="AA176" s="5" t="str">
        <f t="shared" si="20"/>
        <v xml:space="preserve"> </v>
      </c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</row>
    <row r="177" spans="2:107" s="5" customFormat="1" ht="30" customHeight="1" x14ac:dyDescent="0.2">
      <c r="B177" s="141"/>
      <c r="C177" s="57"/>
      <c r="D177" s="125"/>
      <c r="E177" s="143"/>
      <c r="F177" s="146" t="s">
        <v>31</v>
      </c>
      <c r="G177" s="58" t="s">
        <v>31</v>
      </c>
      <c r="H177" s="147"/>
      <c r="I177" s="122" t="s">
        <v>31</v>
      </c>
      <c r="J177" s="148" t="s">
        <v>31</v>
      </c>
      <c r="K177" s="59"/>
      <c r="L177" s="60"/>
      <c r="M177" s="61"/>
      <c r="N177" s="61"/>
      <c r="O177" s="75" t="str">
        <f t="shared" si="21"/>
        <v xml:space="preserve"> </v>
      </c>
      <c r="P177" s="60"/>
      <c r="Q177" s="61"/>
      <c r="R177" s="61"/>
      <c r="S177" s="75" t="str">
        <f t="shared" si="16"/>
        <v xml:space="preserve"> </v>
      </c>
      <c r="T177" s="76" t="str">
        <f t="shared" si="17"/>
        <v/>
      </c>
      <c r="U177" s="135" t="s">
        <v>132</v>
      </c>
      <c r="V177" s="62" t="str">
        <f>IF(H177=0," ",IF(E177="H",IF(AND(H177&gt;2005,H177&lt;2009),VLOOKUP(K177,Minimas!$A$15:$C$29,3),IF(AND(H177&gt;2008,H177&lt;2011),VLOOKUP(K177,Minimas!$A$15:$C$29,2),"ERREUR")),IF(AND(H177&gt;2005,H177&lt;2009),VLOOKUP(K177,Minimas!$H$15:J$29,3),IF(AND(H177&gt;2008,H177&lt;2011),VLOOKUP(K177,Minimas!$H$15:$J$29,2),"ERREUR"))))</f>
        <v xml:space="preserve"> </v>
      </c>
      <c r="W177" s="63" t="str">
        <f t="shared" si="18"/>
        <v/>
      </c>
      <c r="X177" s="56"/>
      <c r="Y177" s="56"/>
      <c r="Z177" s="5" t="str">
        <f t="shared" si="19"/>
        <v xml:space="preserve"> </v>
      </c>
      <c r="AA177" s="5" t="str">
        <f t="shared" si="20"/>
        <v xml:space="preserve"> </v>
      </c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</row>
    <row r="178" spans="2:107" s="5" customFormat="1" ht="30" customHeight="1" x14ac:dyDescent="0.2">
      <c r="B178" s="141"/>
      <c r="C178" s="57"/>
      <c r="D178" s="125"/>
      <c r="E178" s="143"/>
      <c r="F178" s="146" t="s">
        <v>31</v>
      </c>
      <c r="G178" s="58" t="s">
        <v>31</v>
      </c>
      <c r="H178" s="147"/>
      <c r="I178" s="122" t="s">
        <v>31</v>
      </c>
      <c r="J178" s="148" t="s">
        <v>31</v>
      </c>
      <c r="K178" s="59"/>
      <c r="L178" s="60"/>
      <c r="M178" s="61"/>
      <c r="N178" s="61"/>
      <c r="O178" s="75" t="str">
        <f t="shared" si="21"/>
        <v xml:space="preserve"> </v>
      </c>
      <c r="P178" s="60"/>
      <c r="Q178" s="61"/>
      <c r="R178" s="61"/>
      <c r="S178" s="75" t="str">
        <f t="shared" si="16"/>
        <v xml:space="preserve"> </v>
      </c>
      <c r="T178" s="76" t="str">
        <f t="shared" si="17"/>
        <v/>
      </c>
      <c r="U178" s="135" t="s">
        <v>132</v>
      </c>
      <c r="V178" s="62" t="str">
        <f>IF(H178=0," ",IF(E178="H",IF(AND(H178&gt;2005,H178&lt;2009),VLOOKUP(K178,Minimas!$A$15:$C$29,3),IF(AND(H178&gt;2008,H178&lt;2011),VLOOKUP(K178,Minimas!$A$15:$C$29,2),"ERREUR")),IF(AND(H178&gt;2005,H178&lt;2009),VLOOKUP(K178,Minimas!$H$15:J$29,3),IF(AND(H178&gt;2008,H178&lt;2011),VLOOKUP(K178,Minimas!$H$15:$J$29,2),"ERREUR"))))</f>
        <v xml:space="preserve"> </v>
      </c>
      <c r="W178" s="63" t="str">
        <f t="shared" si="18"/>
        <v/>
      </c>
      <c r="X178" s="56"/>
      <c r="Y178" s="56"/>
      <c r="Z178" s="5" t="str">
        <f t="shared" si="19"/>
        <v xml:space="preserve"> </v>
      </c>
      <c r="AA178" s="5" t="str">
        <f t="shared" si="20"/>
        <v xml:space="preserve"> </v>
      </c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</row>
    <row r="179" spans="2:107" s="5" customFormat="1" ht="30" customHeight="1" x14ac:dyDescent="0.2">
      <c r="B179" s="141"/>
      <c r="C179" s="57"/>
      <c r="D179" s="125"/>
      <c r="E179" s="143"/>
      <c r="F179" s="146" t="s">
        <v>31</v>
      </c>
      <c r="G179" s="58" t="s">
        <v>31</v>
      </c>
      <c r="H179" s="147"/>
      <c r="I179" s="122" t="s">
        <v>31</v>
      </c>
      <c r="J179" s="148" t="s">
        <v>31</v>
      </c>
      <c r="K179" s="59"/>
      <c r="L179" s="60"/>
      <c r="M179" s="61"/>
      <c r="N179" s="61"/>
      <c r="O179" s="75" t="str">
        <f t="shared" si="21"/>
        <v xml:space="preserve"> </v>
      </c>
      <c r="P179" s="60"/>
      <c r="Q179" s="61"/>
      <c r="R179" s="61"/>
      <c r="S179" s="75" t="str">
        <f t="shared" si="16"/>
        <v xml:space="preserve"> </v>
      </c>
      <c r="T179" s="76" t="str">
        <f t="shared" si="17"/>
        <v/>
      </c>
      <c r="U179" s="135" t="s">
        <v>132</v>
      </c>
      <c r="V179" s="62" t="str">
        <f>IF(H179=0," ",IF(E179="H",IF(AND(H179&gt;2005,H179&lt;2009),VLOOKUP(K179,Minimas!$A$15:$C$29,3),IF(AND(H179&gt;2008,H179&lt;2011),VLOOKUP(K179,Minimas!$A$15:$C$29,2),"ERREUR")),IF(AND(H179&gt;2005,H179&lt;2009),VLOOKUP(K179,Minimas!$H$15:J$29,3),IF(AND(H179&gt;2008,H179&lt;2011),VLOOKUP(K179,Minimas!$H$15:$J$29,2),"ERREUR"))))</f>
        <v xml:space="preserve"> </v>
      </c>
      <c r="W179" s="63" t="str">
        <f t="shared" si="18"/>
        <v/>
      </c>
      <c r="X179" s="56"/>
      <c r="Y179" s="56"/>
      <c r="Z179" s="5" t="str">
        <f t="shared" si="19"/>
        <v xml:space="preserve"> </v>
      </c>
      <c r="AA179" s="5" t="str">
        <f t="shared" si="20"/>
        <v xml:space="preserve"> </v>
      </c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</row>
    <row r="180" spans="2:107" s="5" customFormat="1" ht="30" customHeight="1" x14ac:dyDescent="0.2">
      <c r="B180" s="141"/>
      <c r="C180" s="57"/>
      <c r="D180" s="125"/>
      <c r="E180" s="143"/>
      <c r="F180" s="146" t="s">
        <v>31</v>
      </c>
      <c r="G180" s="58" t="s">
        <v>31</v>
      </c>
      <c r="H180" s="147"/>
      <c r="I180" s="122" t="s">
        <v>31</v>
      </c>
      <c r="J180" s="148" t="s">
        <v>31</v>
      </c>
      <c r="K180" s="59"/>
      <c r="L180" s="60"/>
      <c r="M180" s="61"/>
      <c r="N180" s="61"/>
      <c r="O180" s="75" t="str">
        <f t="shared" si="21"/>
        <v xml:space="preserve"> </v>
      </c>
      <c r="P180" s="60"/>
      <c r="Q180" s="61"/>
      <c r="R180" s="61"/>
      <c r="S180" s="75" t="str">
        <f t="shared" si="16"/>
        <v xml:space="preserve"> </v>
      </c>
      <c r="T180" s="76" t="str">
        <f t="shared" si="17"/>
        <v/>
      </c>
      <c r="U180" s="135" t="s">
        <v>132</v>
      </c>
      <c r="V180" s="62" t="str">
        <f>IF(H180=0," ",IF(E180="H",IF(AND(H180&gt;2005,H180&lt;2009),VLOOKUP(K180,Minimas!$A$15:$C$29,3),IF(AND(H180&gt;2008,H180&lt;2011),VLOOKUP(K180,Minimas!$A$15:$C$29,2),"ERREUR")),IF(AND(H180&gt;2005,H180&lt;2009),VLOOKUP(K180,Minimas!$H$15:J$29,3),IF(AND(H180&gt;2008,H180&lt;2011),VLOOKUP(K180,Minimas!$H$15:$J$29,2),"ERREUR"))))</f>
        <v xml:space="preserve"> </v>
      </c>
      <c r="W180" s="63" t="str">
        <f t="shared" si="18"/>
        <v/>
      </c>
      <c r="X180" s="56"/>
      <c r="Y180" s="56"/>
      <c r="Z180" s="5" t="str">
        <f t="shared" si="19"/>
        <v xml:space="preserve"> </v>
      </c>
      <c r="AA180" s="5" t="str">
        <f t="shared" si="20"/>
        <v xml:space="preserve"> </v>
      </c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</row>
    <row r="181" spans="2:107" s="5" customFormat="1" ht="30" customHeight="1" x14ac:dyDescent="0.2">
      <c r="B181" s="141"/>
      <c r="C181" s="57"/>
      <c r="D181" s="125"/>
      <c r="E181" s="143"/>
      <c r="F181" s="146" t="s">
        <v>31</v>
      </c>
      <c r="G181" s="58" t="s">
        <v>31</v>
      </c>
      <c r="H181" s="147"/>
      <c r="I181" s="122" t="s">
        <v>31</v>
      </c>
      <c r="J181" s="148" t="s">
        <v>31</v>
      </c>
      <c r="K181" s="59"/>
      <c r="L181" s="60"/>
      <c r="M181" s="61"/>
      <c r="N181" s="61"/>
      <c r="O181" s="75" t="str">
        <f t="shared" si="21"/>
        <v xml:space="preserve"> </v>
      </c>
      <c r="P181" s="60"/>
      <c r="Q181" s="61"/>
      <c r="R181" s="61"/>
      <c r="S181" s="75" t="str">
        <f t="shared" si="16"/>
        <v xml:space="preserve"> </v>
      </c>
      <c r="T181" s="76" t="str">
        <f t="shared" si="17"/>
        <v/>
      </c>
      <c r="U181" s="135" t="s">
        <v>132</v>
      </c>
      <c r="V181" s="62" t="str">
        <f>IF(H181=0," ",IF(E181="H",IF(AND(H181&gt;2005,H181&lt;2009),VLOOKUP(K181,Minimas!$A$15:$C$29,3),IF(AND(H181&gt;2008,H181&lt;2011),VLOOKUP(K181,Minimas!$A$15:$C$29,2),"ERREUR")),IF(AND(H181&gt;2005,H181&lt;2009),VLOOKUP(K181,Minimas!$H$15:J$29,3),IF(AND(H181&gt;2008,H181&lt;2011),VLOOKUP(K181,Minimas!$H$15:$J$29,2),"ERREUR"))))</f>
        <v xml:space="preserve"> </v>
      </c>
      <c r="W181" s="63" t="str">
        <f t="shared" si="18"/>
        <v/>
      </c>
      <c r="X181" s="56"/>
      <c r="Y181" s="56"/>
      <c r="Z181" s="5" t="str">
        <f t="shared" si="19"/>
        <v xml:space="preserve"> </v>
      </c>
      <c r="AA181" s="5" t="str">
        <f t="shared" si="20"/>
        <v xml:space="preserve"> </v>
      </c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</row>
    <row r="182" spans="2:107" s="5" customFormat="1" ht="30" customHeight="1" x14ac:dyDescent="0.2">
      <c r="B182" s="141"/>
      <c r="C182" s="57"/>
      <c r="D182" s="125"/>
      <c r="E182" s="143"/>
      <c r="F182" s="146" t="s">
        <v>31</v>
      </c>
      <c r="G182" s="58" t="s">
        <v>31</v>
      </c>
      <c r="H182" s="147"/>
      <c r="I182" s="122" t="s">
        <v>31</v>
      </c>
      <c r="J182" s="148" t="s">
        <v>31</v>
      </c>
      <c r="K182" s="59"/>
      <c r="L182" s="60"/>
      <c r="M182" s="61"/>
      <c r="N182" s="61"/>
      <c r="O182" s="75" t="str">
        <f t="shared" si="21"/>
        <v xml:space="preserve"> </v>
      </c>
      <c r="P182" s="60"/>
      <c r="Q182" s="61"/>
      <c r="R182" s="61"/>
      <c r="S182" s="75" t="str">
        <f t="shared" si="16"/>
        <v xml:space="preserve"> </v>
      </c>
      <c r="T182" s="76" t="str">
        <f t="shared" si="17"/>
        <v/>
      </c>
      <c r="U182" s="135" t="s">
        <v>132</v>
      </c>
      <c r="V182" s="62" t="str">
        <f>IF(H182=0," ",IF(E182="H",IF(AND(H182&gt;2005,H182&lt;2009),VLOOKUP(K182,Minimas!$A$15:$C$29,3),IF(AND(H182&gt;2008,H182&lt;2011),VLOOKUP(K182,Minimas!$A$15:$C$29,2),"ERREUR")),IF(AND(H182&gt;2005,H182&lt;2009),VLOOKUP(K182,Minimas!$H$15:J$29,3),IF(AND(H182&gt;2008,H182&lt;2011),VLOOKUP(K182,Minimas!$H$15:$J$29,2),"ERREUR"))))</f>
        <v xml:space="preserve"> </v>
      </c>
      <c r="W182" s="63" t="str">
        <f t="shared" si="18"/>
        <v/>
      </c>
      <c r="X182" s="56"/>
      <c r="Y182" s="56"/>
      <c r="Z182" s="5" t="str">
        <f t="shared" si="19"/>
        <v xml:space="preserve"> </v>
      </c>
      <c r="AA182" s="5" t="str">
        <f t="shared" si="20"/>
        <v xml:space="preserve"> </v>
      </c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</row>
    <row r="183" spans="2:107" s="5" customFormat="1" ht="30" customHeight="1" x14ac:dyDescent="0.2">
      <c r="B183" s="141"/>
      <c r="C183" s="57"/>
      <c r="D183" s="125"/>
      <c r="E183" s="143"/>
      <c r="F183" s="146" t="s">
        <v>31</v>
      </c>
      <c r="G183" s="58" t="s">
        <v>31</v>
      </c>
      <c r="H183" s="147"/>
      <c r="I183" s="122" t="s">
        <v>31</v>
      </c>
      <c r="J183" s="148" t="s">
        <v>31</v>
      </c>
      <c r="K183" s="59"/>
      <c r="L183" s="60"/>
      <c r="M183" s="61"/>
      <c r="N183" s="61"/>
      <c r="O183" s="75" t="str">
        <f t="shared" si="21"/>
        <v xml:space="preserve"> </v>
      </c>
      <c r="P183" s="60"/>
      <c r="Q183" s="61"/>
      <c r="R183" s="61"/>
      <c r="S183" s="75" t="str">
        <f t="shared" si="16"/>
        <v xml:space="preserve"> </v>
      </c>
      <c r="T183" s="76" t="str">
        <f t="shared" si="17"/>
        <v/>
      </c>
      <c r="U183" s="135" t="s">
        <v>132</v>
      </c>
      <c r="V183" s="62" t="str">
        <f>IF(H183=0," ",IF(E183="H",IF(AND(H183&gt;2005,H183&lt;2009),VLOOKUP(K183,Minimas!$A$15:$C$29,3),IF(AND(H183&gt;2008,H183&lt;2011),VLOOKUP(K183,Minimas!$A$15:$C$29,2),"ERREUR")),IF(AND(H183&gt;2005,H183&lt;2009),VLOOKUP(K183,Minimas!$H$15:J$29,3),IF(AND(H183&gt;2008,H183&lt;2011),VLOOKUP(K183,Minimas!$H$15:$J$29,2),"ERREUR"))))</f>
        <v xml:space="preserve"> </v>
      </c>
      <c r="W183" s="63" t="str">
        <f t="shared" si="18"/>
        <v/>
      </c>
      <c r="X183" s="56"/>
      <c r="Y183" s="56"/>
      <c r="Z183" s="5" t="str">
        <f t="shared" si="19"/>
        <v xml:space="preserve"> </v>
      </c>
      <c r="AA183" s="5" t="str">
        <f t="shared" si="20"/>
        <v xml:space="preserve"> </v>
      </c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</row>
    <row r="184" spans="2:107" s="5" customFormat="1" ht="30" customHeight="1" x14ac:dyDescent="0.2">
      <c r="B184" s="141"/>
      <c r="C184" s="57"/>
      <c r="D184" s="125"/>
      <c r="E184" s="143"/>
      <c r="F184" s="146" t="s">
        <v>31</v>
      </c>
      <c r="G184" s="58" t="s">
        <v>31</v>
      </c>
      <c r="H184" s="147"/>
      <c r="I184" s="122" t="s">
        <v>31</v>
      </c>
      <c r="J184" s="148" t="s">
        <v>31</v>
      </c>
      <c r="K184" s="59"/>
      <c r="L184" s="60"/>
      <c r="M184" s="61"/>
      <c r="N184" s="61"/>
      <c r="O184" s="75" t="str">
        <f t="shared" si="21"/>
        <v xml:space="preserve"> </v>
      </c>
      <c r="P184" s="60"/>
      <c r="Q184" s="61"/>
      <c r="R184" s="61"/>
      <c r="S184" s="75" t="str">
        <f t="shared" si="16"/>
        <v xml:space="preserve"> </v>
      </c>
      <c r="T184" s="76" t="str">
        <f t="shared" si="17"/>
        <v/>
      </c>
      <c r="U184" s="135" t="s">
        <v>132</v>
      </c>
      <c r="V184" s="62" t="str">
        <f>IF(H184=0," ",IF(E184="H",IF(AND(H184&gt;2005,H184&lt;2009),VLOOKUP(K184,Minimas!$A$15:$C$29,3),IF(AND(H184&gt;2008,H184&lt;2011),VLOOKUP(K184,Minimas!$A$15:$C$29,2),"ERREUR")),IF(AND(H184&gt;2005,H184&lt;2009),VLOOKUP(K184,Minimas!$H$15:J$29,3),IF(AND(H184&gt;2008,H184&lt;2011),VLOOKUP(K184,Minimas!$H$15:$J$29,2),"ERREUR"))))</f>
        <v xml:space="preserve"> </v>
      </c>
      <c r="W184" s="63" t="str">
        <f t="shared" si="18"/>
        <v/>
      </c>
      <c r="X184" s="56"/>
      <c r="Y184" s="56"/>
      <c r="Z184" s="5" t="str">
        <f t="shared" si="19"/>
        <v xml:space="preserve"> </v>
      </c>
      <c r="AA184" s="5" t="str">
        <f t="shared" si="20"/>
        <v xml:space="preserve"> </v>
      </c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</row>
    <row r="185" spans="2:107" s="5" customFormat="1" ht="30" customHeight="1" x14ac:dyDescent="0.2">
      <c r="B185" s="141"/>
      <c r="C185" s="57"/>
      <c r="D185" s="125"/>
      <c r="E185" s="143"/>
      <c r="F185" s="146"/>
      <c r="G185" s="58"/>
      <c r="H185" s="147"/>
      <c r="I185" s="122"/>
      <c r="J185" s="148"/>
      <c r="K185" s="59"/>
      <c r="L185" s="60"/>
      <c r="M185" s="61"/>
      <c r="N185" s="61"/>
      <c r="O185" s="75" t="str">
        <f>IF(Z185&lt;=0,0,Z185)</f>
        <v xml:space="preserve"> </v>
      </c>
      <c r="P185" s="60"/>
      <c r="Q185" s="61"/>
      <c r="R185" s="61"/>
      <c r="S185" s="75" t="str">
        <f t="shared" si="16"/>
        <v xml:space="preserve"> </v>
      </c>
      <c r="T185" s="76" t="str">
        <f t="shared" si="17"/>
        <v/>
      </c>
      <c r="U185" s="135" t="s">
        <v>132</v>
      </c>
      <c r="V185" s="62" t="str">
        <f>IF(H185=0," ",IF(E185="H",IF(AND(H185&gt;2005,H185&lt;2009),VLOOKUP(K185,Minimas!$A$15:$C$29,3),IF(AND(H185&gt;2008,H185&lt;2011),VLOOKUP(K185,Minimas!$A$15:$C$29,2),"ERREUR")),IF(AND(H185&gt;2005,H185&lt;2009),VLOOKUP(K185,Minimas!$H$15:J$29,3),IF(AND(H185&gt;2008,H185&lt;2011),VLOOKUP(K185,Minimas!$H$15:$J$29,2),"ERREUR"))))</f>
        <v xml:space="preserve"> </v>
      </c>
      <c r="W185" s="63" t="str">
        <f t="shared" si="18"/>
        <v/>
      </c>
      <c r="X185" s="56"/>
      <c r="Y185" s="56"/>
      <c r="Z185" s="5" t="str">
        <f t="shared" si="19"/>
        <v xml:space="preserve"> </v>
      </c>
      <c r="AA185" s="5" t="str">
        <f t="shared" si="20"/>
        <v xml:space="preserve"> </v>
      </c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</row>
    <row r="186" spans="2:107" s="5" customFormat="1" ht="30" customHeight="1" x14ac:dyDescent="0.2">
      <c r="B186" s="141"/>
      <c r="C186" s="57"/>
      <c r="D186" s="125"/>
      <c r="E186" s="143"/>
      <c r="F186" s="146"/>
      <c r="G186" s="58"/>
      <c r="H186" s="147"/>
      <c r="I186" s="122"/>
      <c r="J186" s="148"/>
      <c r="K186" s="59"/>
      <c r="L186" s="60"/>
      <c r="M186" s="61"/>
      <c r="N186" s="61"/>
      <c r="O186" s="75" t="str">
        <f t="shared" si="21"/>
        <v xml:space="preserve"> </v>
      </c>
      <c r="P186" s="60"/>
      <c r="Q186" s="61"/>
      <c r="R186" s="61"/>
      <c r="S186" s="75" t="str">
        <f t="shared" si="16"/>
        <v xml:space="preserve"> </v>
      </c>
      <c r="T186" s="76" t="str">
        <f t="shared" si="17"/>
        <v/>
      </c>
      <c r="U186" s="135" t="s">
        <v>132</v>
      </c>
      <c r="V186" s="62" t="str">
        <f>IF(H186=0," ",IF(E186="H",IF(AND(H186&gt;2005,H186&lt;2009),VLOOKUP(K186,Minimas!$A$15:$C$29,3),IF(AND(H186&gt;2008,H186&lt;2011),VLOOKUP(K186,Minimas!$A$15:$C$29,2),"ERREUR")),IF(AND(H186&gt;2005,H186&lt;2009),VLOOKUP(K186,Minimas!$H$15:J$29,3),IF(AND(H186&gt;2008,H186&lt;2011),VLOOKUP(K186,Minimas!$H$15:$J$29,2),"ERREUR"))))</f>
        <v xml:space="preserve"> </v>
      </c>
      <c r="W186" s="63" t="str">
        <f t="shared" si="18"/>
        <v/>
      </c>
      <c r="X186" s="56"/>
      <c r="Y186" s="56"/>
      <c r="Z186" s="5" t="str">
        <f t="shared" si="19"/>
        <v xml:space="preserve"> </v>
      </c>
      <c r="AA186" s="5" t="str">
        <f t="shared" si="20"/>
        <v xml:space="preserve"> </v>
      </c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</row>
    <row r="187" spans="2:107" s="5" customFormat="1" ht="30" customHeight="1" x14ac:dyDescent="0.2">
      <c r="B187" s="141"/>
      <c r="C187" s="57"/>
      <c r="D187" s="125"/>
      <c r="E187" s="143"/>
      <c r="F187" s="146"/>
      <c r="G187" s="58"/>
      <c r="H187" s="147"/>
      <c r="I187" s="122"/>
      <c r="J187" s="148"/>
      <c r="K187" s="59"/>
      <c r="L187" s="60"/>
      <c r="M187" s="61"/>
      <c r="N187" s="61"/>
      <c r="O187" s="75" t="str">
        <f t="shared" si="21"/>
        <v xml:space="preserve"> </v>
      </c>
      <c r="P187" s="60"/>
      <c r="Q187" s="61"/>
      <c r="R187" s="61"/>
      <c r="S187" s="75" t="str">
        <f t="shared" si="16"/>
        <v xml:space="preserve"> </v>
      </c>
      <c r="T187" s="76" t="str">
        <f t="shared" si="17"/>
        <v/>
      </c>
      <c r="U187" s="135" t="s">
        <v>132</v>
      </c>
      <c r="V187" s="62" t="str">
        <f>IF(H187=0," ",IF(E187="H",IF(AND(H187&gt;2005,H187&lt;2009),VLOOKUP(K187,Minimas!$A$15:$C$29,3),IF(AND(H187&gt;2008,H187&lt;2011),VLOOKUP(K187,Minimas!$A$15:$C$29,2),"ERREUR")),IF(AND(H187&gt;2005,H187&lt;2009),VLOOKUP(K187,Minimas!$H$15:J$29,3),IF(AND(H187&gt;2008,H187&lt;2011),VLOOKUP(K187,Minimas!$H$15:$J$29,2),"ERREUR"))))</f>
        <v xml:space="preserve"> </v>
      </c>
      <c r="W187" s="63" t="str">
        <f t="shared" si="18"/>
        <v/>
      </c>
      <c r="X187" s="56"/>
      <c r="Y187" s="56"/>
      <c r="Z187" s="5" t="str">
        <f t="shared" si="19"/>
        <v xml:space="preserve"> </v>
      </c>
      <c r="AA187" s="5" t="str">
        <f t="shared" si="20"/>
        <v xml:space="preserve"> </v>
      </c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</row>
    <row r="188" spans="2:107" s="5" customFormat="1" ht="30" customHeight="1" x14ac:dyDescent="0.2">
      <c r="B188" s="141"/>
      <c r="C188" s="57"/>
      <c r="D188" s="125"/>
      <c r="E188" s="143"/>
      <c r="F188" s="146" t="s">
        <v>31</v>
      </c>
      <c r="G188" s="58" t="s">
        <v>31</v>
      </c>
      <c r="H188" s="147"/>
      <c r="I188" s="122" t="s">
        <v>31</v>
      </c>
      <c r="J188" s="148" t="s">
        <v>31</v>
      </c>
      <c r="K188" s="59"/>
      <c r="L188" s="60"/>
      <c r="M188" s="61"/>
      <c r="N188" s="61"/>
      <c r="O188" s="75" t="str">
        <f t="shared" si="21"/>
        <v xml:space="preserve"> </v>
      </c>
      <c r="P188" s="60"/>
      <c r="Q188" s="61"/>
      <c r="R188" s="61"/>
      <c r="S188" s="75" t="str">
        <f t="shared" si="16"/>
        <v xml:space="preserve"> </v>
      </c>
      <c r="T188" s="76" t="str">
        <f t="shared" si="17"/>
        <v/>
      </c>
      <c r="U188" s="135" t="s">
        <v>132</v>
      </c>
      <c r="V188" s="62" t="str">
        <f>IF(H188=0," ",IF(E188="H",IF(AND(H188&gt;2005,H188&lt;2009),VLOOKUP(K188,Minimas!$A$15:$C$29,3),IF(AND(H188&gt;2008,H188&lt;2011),VLOOKUP(K188,Minimas!$A$15:$C$29,2),"ERREUR")),IF(AND(H188&gt;2005,H188&lt;2009),VLOOKUP(K188,Minimas!$H$15:J$29,3),IF(AND(H188&gt;2008,H188&lt;2011),VLOOKUP(K188,Minimas!$H$15:$J$29,2),"ERREUR"))))</f>
        <v xml:space="preserve"> </v>
      </c>
      <c r="W188" s="63" t="str">
        <f t="shared" si="18"/>
        <v/>
      </c>
      <c r="X188" s="56"/>
      <c r="Y188" s="56"/>
      <c r="Z188" s="5" t="str">
        <f t="shared" si="19"/>
        <v xml:space="preserve"> </v>
      </c>
      <c r="AA188" s="5" t="str">
        <f t="shared" si="20"/>
        <v xml:space="preserve"> </v>
      </c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</row>
    <row r="189" spans="2:107" s="5" customFormat="1" ht="30" customHeight="1" x14ac:dyDescent="0.2">
      <c r="B189" s="141"/>
      <c r="C189" s="57"/>
      <c r="D189" s="125"/>
      <c r="E189" s="143"/>
      <c r="F189" s="146" t="s">
        <v>31</v>
      </c>
      <c r="G189" s="58" t="s">
        <v>31</v>
      </c>
      <c r="H189" s="147"/>
      <c r="I189" s="122" t="s">
        <v>31</v>
      </c>
      <c r="J189" s="148" t="s">
        <v>31</v>
      </c>
      <c r="K189" s="59"/>
      <c r="L189" s="60"/>
      <c r="M189" s="61"/>
      <c r="N189" s="61"/>
      <c r="O189" s="75" t="str">
        <f t="shared" si="21"/>
        <v xml:space="preserve"> </v>
      </c>
      <c r="P189" s="60"/>
      <c r="Q189" s="61"/>
      <c r="R189" s="61"/>
      <c r="S189" s="75" t="str">
        <f t="shared" si="16"/>
        <v xml:space="preserve"> </v>
      </c>
      <c r="T189" s="76" t="str">
        <f t="shared" si="17"/>
        <v/>
      </c>
      <c r="U189" s="135" t="s">
        <v>132</v>
      </c>
      <c r="V189" s="62" t="str">
        <f>IF(H189=0," ",IF(E189="H",IF(AND(H189&gt;2005,H189&lt;2009),VLOOKUP(K189,Minimas!$A$15:$C$29,3),IF(AND(H189&gt;2008,H189&lt;2011),VLOOKUP(K189,Minimas!$A$15:$C$29,2),"ERREUR")),IF(AND(H189&gt;2005,H189&lt;2009),VLOOKUP(K189,Minimas!$H$15:J$29,3),IF(AND(H189&gt;2008,H189&lt;2011),VLOOKUP(K189,Minimas!$H$15:$J$29,2),"ERREUR"))))</f>
        <v xml:space="preserve"> </v>
      </c>
      <c r="W189" s="63" t="str">
        <f t="shared" si="18"/>
        <v/>
      </c>
      <c r="X189" s="56"/>
      <c r="Y189" s="56"/>
      <c r="Z189" s="5" t="str">
        <f t="shared" si="19"/>
        <v xml:space="preserve"> </v>
      </c>
      <c r="AA189" s="5" t="str">
        <f t="shared" si="20"/>
        <v xml:space="preserve"> </v>
      </c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</row>
    <row r="190" spans="2:107" s="5" customFormat="1" ht="30" customHeight="1" x14ac:dyDescent="0.2">
      <c r="B190" s="141"/>
      <c r="C190" s="57"/>
      <c r="D190" s="125"/>
      <c r="E190" s="143"/>
      <c r="F190" s="146" t="s">
        <v>31</v>
      </c>
      <c r="G190" s="58" t="s">
        <v>31</v>
      </c>
      <c r="H190" s="147"/>
      <c r="I190" s="122" t="s">
        <v>31</v>
      </c>
      <c r="J190" s="148" t="s">
        <v>31</v>
      </c>
      <c r="K190" s="59"/>
      <c r="L190" s="60"/>
      <c r="M190" s="61"/>
      <c r="N190" s="61"/>
      <c r="O190" s="75" t="str">
        <f t="shared" si="21"/>
        <v xml:space="preserve"> </v>
      </c>
      <c r="P190" s="60"/>
      <c r="Q190" s="61"/>
      <c r="R190" s="61"/>
      <c r="S190" s="75" t="str">
        <f t="shared" si="16"/>
        <v xml:space="preserve"> </v>
      </c>
      <c r="T190" s="76" t="str">
        <f t="shared" si="17"/>
        <v/>
      </c>
      <c r="U190" s="135" t="s">
        <v>132</v>
      </c>
      <c r="V190" s="62" t="str">
        <f>IF(H190=0," ",IF(E190="H",IF(AND(H190&gt;2005,H190&lt;2009),VLOOKUP(K190,Minimas!$A$15:$C$29,3),IF(AND(H190&gt;2008,H190&lt;2011),VLOOKUP(K190,Minimas!$A$15:$C$29,2),"ERREUR")),IF(AND(H190&gt;2005,H190&lt;2009),VLOOKUP(K190,Minimas!$H$15:J$29,3),IF(AND(H190&gt;2008,H190&lt;2011),VLOOKUP(K190,Minimas!$H$15:$J$29,2),"ERREUR"))))</f>
        <v xml:space="preserve"> </v>
      </c>
      <c r="W190" s="63" t="str">
        <f t="shared" si="18"/>
        <v/>
      </c>
      <c r="X190" s="56"/>
      <c r="Y190" s="56"/>
      <c r="Z190" s="5" t="str">
        <f t="shared" si="19"/>
        <v xml:space="preserve"> </v>
      </c>
      <c r="AA190" s="5" t="str">
        <f t="shared" si="20"/>
        <v xml:space="preserve"> </v>
      </c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</row>
    <row r="191" spans="2:107" s="5" customFormat="1" ht="30" customHeight="1" x14ac:dyDescent="0.2">
      <c r="B191" s="141"/>
      <c r="C191" s="57"/>
      <c r="D191" s="125"/>
      <c r="E191" s="143"/>
      <c r="F191" s="146" t="s">
        <v>31</v>
      </c>
      <c r="G191" s="58" t="s">
        <v>31</v>
      </c>
      <c r="H191" s="147"/>
      <c r="I191" s="122" t="s">
        <v>31</v>
      </c>
      <c r="J191" s="148" t="s">
        <v>31</v>
      </c>
      <c r="K191" s="59"/>
      <c r="L191" s="60"/>
      <c r="M191" s="61"/>
      <c r="N191" s="61"/>
      <c r="O191" s="75" t="str">
        <f t="shared" si="21"/>
        <v xml:space="preserve"> </v>
      </c>
      <c r="P191" s="60"/>
      <c r="Q191" s="61"/>
      <c r="R191" s="61"/>
      <c r="S191" s="75" t="str">
        <f t="shared" si="16"/>
        <v xml:space="preserve"> </v>
      </c>
      <c r="T191" s="76" t="str">
        <f t="shared" si="17"/>
        <v/>
      </c>
      <c r="U191" s="135" t="s">
        <v>132</v>
      </c>
      <c r="V191" s="62" t="str">
        <f>IF(H191=0," ",IF(E191="H",IF(AND(H191&gt;2005,H191&lt;2009),VLOOKUP(K191,Minimas!$A$15:$C$29,3),IF(AND(H191&gt;2008,H191&lt;2011),VLOOKUP(K191,Minimas!$A$15:$C$29,2),"ERREUR")),IF(AND(H191&gt;2005,H191&lt;2009),VLOOKUP(K191,Minimas!$H$15:J$29,3),IF(AND(H191&gt;2008,H191&lt;2011),VLOOKUP(K191,Minimas!$H$15:$J$29,2),"ERREUR"))))</f>
        <v xml:space="preserve"> </v>
      </c>
      <c r="W191" s="63" t="str">
        <f t="shared" si="18"/>
        <v/>
      </c>
      <c r="X191" s="56"/>
      <c r="Y191" s="56"/>
      <c r="Z191" s="5" t="str">
        <f t="shared" si="19"/>
        <v xml:space="preserve"> </v>
      </c>
      <c r="AA191" s="5" t="str">
        <f t="shared" si="20"/>
        <v xml:space="preserve"> </v>
      </c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</row>
    <row r="192" spans="2:107" s="5" customFormat="1" ht="30" customHeight="1" x14ac:dyDescent="0.2">
      <c r="B192" s="141"/>
      <c r="C192" s="57"/>
      <c r="D192" s="125"/>
      <c r="E192" s="143"/>
      <c r="F192" s="146" t="s">
        <v>31</v>
      </c>
      <c r="G192" s="58" t="s">
        <v>31</v>
      </c>
      <c r="H192" s="147"/>
      <c r="I192" s="122" t="s">
        <v>31</v>
      </c>
      <c r="J192" s="148" t="s">
        <v>31</v>
      </c>
      <c r="K192" s="59"/>
      <c r="L192" s="60"/>
      <c r="M192" s="61"/>
      <c r="N192" s="61"/>
      <c r="O192" s="75" t="str">
        <f t="shared" si="21"/>
        <v xml:space="preserve"> </v>
      </c>
      <c r="P192" s="60"/>
      <c r="Q192" s="61"/>
      <c r="R192" s="61"/>
      <c r="S192" s="75" t="str">
        <f t="shared" si="16"/>
        <v xml:space="preserve"> </v>
      </c>
      <c r="T192" s="76" t="str">
        <f t="shared" si="17"/>
        <v/>
      </c>
      <c r="U192" s="135" t="s">
        <v>132</v>
      </c>
      <c r="V192" s="62" t="str">
        <f>IF(H192=0," ",IF(E192="H",IF(AND(H192&gt;2005,H192&lt;2009),VLOOKUP(K192,Minimas!$A$15:$C$29,3),IF(AND(H192&gt;2008,H192&lt;2011),VLOOKUP(K192,Minimas!$A$15:$C$29,2),"ERREUR")),IF(AND(H192&gt;2005,H192&lt;2009),VLOOKUP(K192,Minimas!$H$15:J$29,3),IF(AND(H192&gt;2008,H192&lt;2011),VLOOKUP(K192,Minimas!$H$15:$J$29,2),"ERREUR"))))</f>
        <v xml:space="preserve"> </v>
      </c>
      <c r="W192" s="63" t="str">
        <f t="shared" si="18"/>
        <v/>
      </c>
      <c r="X192" s="56"/>
      <c r="Y192" s="56"/>
      <c r="Z192" s="5" t="str">
        <f t="shared" si="19"/>
        <v xml:space="preserve"> </v>
      </c>
      <c r="AA192" s="5" t="str">
        <f t="shared" si="20"/>
        <v xml:space="preserve"> </v>
      </c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</row>
    <row r="193" spans="1:107" s="5" customFormat="1" ht="30" customHeight="1" x14ac:dyDescent="0.2">
      <c r="B193" s="141"/>
      <c r="C193" s="57"/>
      <c r="D193" s="125"/>
      <c r="E193" s="143"/>
      <c r="F193" s="146" t="s">
        <v>31</v>
      </c>
      <c r="G193" s="58" t="s">
        <v>31</v>
      </c>
      <c r="H193" s="147"/>
      <c r="I193" s="122" t="s">
        <v>31</v>
      </c>
      <c r="J193" s="148" t="s">
        <v>31</v>
      </c>
      <c r="K193" s="59"/>
      <c r="L193" s="60"/>
      <c r="M193" s="61"/>
      <c r="N193" s="61"/>
      <c r="O193" s="75" t="str">
        <f t="shared" si="21"/>
        <v xml:space="preserve"> </v>
      </c>
      <c r="P193" s="60"/>
      <c r="Q193" s="61"/>
      <c r="R193" s="61"/>
      <c r="S193" s="75" t="str">
        <f t="shared" si="16"/>
        <v xml:space="preserve"> </v>
      </c>
      <c r="T193" s="76" t="str">
        <f t="shared" si="17"/>
        <v/>
      </c>
      <c r="U193" s="135" t="s">
        <v>132</v>
      </c>
      <c r="V193" s="62" t="str">
        <f>IF(H193=0," ",IF(E193="H",IF(AND(H193&gt;2005,H193&lt;2009),VLOOKUP(K193,Minimas!$A$15:$C$29,3),IF(AND(H193&gt;2008,H193&lt;2011),VLOOKUP(K193,Minimas!$A$15:$C$29,2),"ERREUR")),IF(AND(H193&gt;2005,H193&lt;2009),VLOOKUP(K193,Minimas!$H$15:J$29,3),IF(AND(H193&gt;2008,H193&lt;2011),VLOOKUP(K193,Minimas!$H$15:$J$29,2),"ERREUR"))))</f>
        <v xml:space="preserve"> </v>
      </c>
      <c r="W193" s="63" t="str">
        <f t="shared" si="18"/>
        <v/>
      </c>
      <c r="X193" s="56"/>
      <c r="Y193" s="56"/>
      <c r="Z193" s="5" t="str">
        <f t="shared" si="19"/>
        <v xml:space="preserve"> </v>
      </c>
      <c r="AA193" s="5" t="str">
        <f t="shared" si="20"/>
        <v xml:space="preserve"> </v>
      </c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</row>
    <row r="194" spans="1:107" s="5" customFormat="1" ht="30" customHeight="1" x14ac:dyDescent="0.2">
      <c r="B194" s="141"/>
      <c r="C194" s="57"/>
      <c r="D194" s="125"/>
      <c r="E194" s="143"/>
      <c r="F194" s="146" t="s">
        <v>31</v>
      </c>
      <c r="G194" s="58" t="s">
        <v>31</v>
      </c>
      <c r="H194" s="147"/>
      <c r="I194" s="122" t="s">
        <v>31</v>
      </c>
      <c r="J194" s="148" t="s">
        <v>31</v>
      </c>
      <c r="K194" s="59"/>
      <c r="L194" s="60"/>
      <c r="M194" s="61"/>
      <c r="N194" s="61"/>
      <c r="O194" s="75" t="str">
        <f t="shared" si="21"/>
        <v xml:space="preserve"> </v>
      </c>
      <c r="P194" s="60"/>
      <c r="Q194" s="61"/>
      <c r="R194" s="61"/>
      <c r="S194" s="75" t="str">
        <f t="shared" si="16"/>
        <v xml:space="preserve"> </v>
      </c>
      <c r="T194" s="76" t="str">
        <f t="shared" si="17"/>
        <v/>
      </c>
      <c r="U194" s="135" t="s">
        <v>132</v>
      </c>
      <c r="V194" s="62" t="str">
        <f>IF(H194=0," ",IF(E194="H",IF(AND(H194&gt;2005,H194&lt;2009),VLOOKUP(K194,Minimas!$A$15:$C$29,3),IF(AND(H194&gt;2008,H194&lt;2011),VLOOKUP(K194,Minimas!$A$15:$C$29,2),"ERREUR")),IF(AND(H194&gt;2005,H194&lt;2009),VLOOKUP(K194,Minimas!$H$15:J$29,3),IF(AND(H194&gt;2008,H194&lt;2011),VLOOKUP(K194,Minimas!$H$15:$J$29,2),"ERREUR"))))</f>
        <v xml:space="preserve"> </v>
      </c>
      <c r="W194" s="63" t="str">
        <f t="shared" si="18"/>
        <v/>
      </c>
      <c r="X194" s="56"/>
      <c r="Y194" s="56"/>
      <c r="Z194" s="5" t="str">
        <f t="shared" si="19"/>
        <v xml:space="preserve"> </v>
      </c>
      <c r="AA194" s="5" t="str">
        <f t="shared" si="20"/>
        <v xml:space="preserve"> </v>
      </c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</row>
    <row r="195" spans="1:107" s="5" customFormat="1" ht="30" customHeight="1" x14ac:dyDescent="0.2">
      <c r="B195" s="141"/>
      <c r="C195" s="57"/>
      <c r="D195" s="125"/>
      <c r="E195" s="143"/>
      <c r="F195" s="146" t="s">
        <v>31</v>
      </c>
      <c r="G195" s="58" t="s">
        <v>31</v>
      </c>
      <c r="H195" s="147"/>
      <c r="I195" s="122" t="s">
        <v>31</v>
      </c>
      <c r="J195" s="148" t="s">
        <v>31</v>
      </c>
      <c r="K195" s="59"/>
      <c r="L195" s="60"/>
      <c r="M195" s="61"/>
      <c r="N195" s="61"/>
      <c r="O195" s="75" t="str">
        <f t="shared" si="21"/>
        <v xml:space="preserve"> </v>
      </c>
      <c r="P195" s="60"/>
      <c r="Q195" s="61"/>
      <c r="R195" s="61"/>
      <c r="S195" s="75" t="str">
        <f t="shared" si="16"/>
        <v xml:space="preserve"> </v>
      </c>
      <c r="T195" s="76" t="str">
        <f t="shared" si="17"/>
        <v/>
      </c>
      <c r="U195" s="135" t="s">
        <v>132</v>
      </c>
      <c r="V195" s="62" t="str">
        <f>IF(H195=0," ",IF(E195="H",IF(AND(H195&gt;2005,H195&lt;2009),VLOOKUP(K195,Minimas!$A$15:$C$29,3),IF(AND(H195&gt;2008,H195&lt;2011),VLOOKUP(K195,Minimas!$A$15:$C$29,2),"ERREUR")),IF(AND(H195&gt;2005,H195&lt;2009),VLOOKUP(K195,Minimas!$H$15:J$29,3),IF(AND(H195&gt;2008,H195&lt;2011),VLOOKUP(K195,Minimas!$H$15:$J$29,2),"ERREUR"))))</f>
        <v xml:space="preserve"> </v>
      </c>
      <c r="W195" s="63" t="str">
        <f t="shared" si="18"/>
        <v/>
      </c>
      <c r="X195" s="56"/>
      <c r="Y195" s="56"/>
      <c r="Z195" s="5" t="str">
        <f t="shared" si="19"/>
        <v xml:space="preserve"> </v>
      </c>
      <c r="AA195" s="5" t="str">
        <f t="shared" si="20"/>
        <v xml:space="preserve"> </v>
      </c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</row>
    <row r="196" spans="1:107" s="5" customFormat="1" ht="30" customHeight="1" x14ac:dyDescent="0.2">
      <c r="B196" s="141"/>
      <c r="C196" s="57"/>
      <c r="D196" s="125"/>
      <c r="E196" s="143"/>
      <c r="F196" s="146" t="s">
        <v>31</v>
      </c>
      <c r="G196" s="58" t="s">
        <v>31</v>
      </c>
      <c r="H196" s="147"/>
      <c r="I196" s="122" t="s">
        <v>31</v>
      </c>
      <c r="J196" s="148" t="s">
        <v>31</v>
      </c>
      <c r="K196" s="59"/>
      <c r="L196" s="60"/>
      <c r="M196" s="61"/>
      <c r="N196" s="61"/>
      <c r="O196" s="75" t="str">
        <f t="shared" si="21"/>
        <v xml:space="preserve"> </v>
      </c>
      <c r="P196" s="60"/>
      <c r="Q196" s="61"/>
      <c r="R196" s="61"/>
      <c r="S196" s="75" t="str">
        <f t="shared" si="16"/>
        <v xml:space="preserve"> </v>
      </c>
      <c r="T196" s="76" t="str">
        <f t="shared" si="17"/>
        <v/>
      </c>
      <c r="U196" s="135" t="s">
        <v>132</v>
      </c>
      <c r="V196" s="62" t="str">
        <f>IF(H196=0," ",IF(E196="H",IF(AND(H196&gt;2005,H196&lt;2009),VLOOKUP(K196,Minimas!$A$15:$C$29,3),IF(AND(H196&gt;2008,H196&lt;2011),VLOOKUP(K196,Minimas!$A$15:$C$29,2),"ERREUR")),IF(AND(H196&gt;2005,H196&lt;2009),VLOOKUP(K196,Minimas!$H$15:J$29,3),IF(AND(H196&gt;2008,H196&lt;2011),VLOOKUP(K196,Minimas!$H$15:$J$29,2),"ERREUR"))))</f>
        <v xml:space="preserve"> </v>
      </c>
      <c r="W196" s="63" t="str">
        <f t="shared" si="18"/>
        <v/>
      </c>
      <c r="X196" s="56"/>
      <c r="Y196" s="56"/>
      <c r="Z196" s="5" t="str">
        <f t="shared" si="19"/>
        <v xml:space="preserve"> </v>
      </c>
      <c r="AA196" s="5" t="str">
        <f t="shared" si="20"/>
        <v xml:space="preserve"> </v>
      </c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</row>
    <row r="197" spans="1:107" s="5" customFormat="1" ht="30" customHeight="1" x14ac:dyDescent="0.2">
      <c r="B197" s="141"/>
      <c r="C197" s="57"/>
      <c r="D197" s="125"/>
      <c r="E197" s="143"/>
      <c r="F197" s="146" t="s">
        <v>31</v>
      </c>
      <c r="G197" s="58" t="s">
        <v>31</v>
      </c>
      <c r="H197" s="147"/>
      <c r="I197" s="122" t="s">
        <v>31</v>
      </c>
      <c r="J197" s="148" t="s">
        <v>31</v>
      </c>
      <c r="K197" s="59"/>
      <c r="L197" s="60"/>
      <c r="M197" s="61"/>
      <c r="N197" s="61"/>
      <c r="O197" s="75" t="str">
        <f t="shared" si="21"/>
        <v xml:space="preserve"> </v>
      </c>
      <c r="P197" s="60"/>
      <c r="Q197" s="61"/>
      <c r="R197" s="61"/>
      <c r="S197" s="75" t="str">
        <f t="shared" si="16"/>
        <v xml:space="preserve"> </v>
      </c>
      <c r="T197" s="76" t="str">
        <f t="shared" si="17"/>
        <v/>
      </c>
      <c r="U197" s="135" t="s">
        <v>132</v>
      </c>
      <c r="V197" s="62" t="str">
        <f>IF(H197=0," ",IF(E197="H",IF(AND(H197&gt;2005,H197&lt;2009),VLOOKUP(K197,Minimas!$A$15:$C$29,3),IF(AND(H197&gt;2008,H197&lt;2011),VLOOKUP(K197,Minimas!$A$15:$C$29,2),"ERREUR")),IF(AND(H197&gt;2005,H197&lt;2009),VLOOKUP(K197,Minimas!$H$15:J$29,3),IF(AND(H197&gt;2008,H197&lt;2011),VLOOKUP(K197,Minimas!$H$15:$J$29,2),"ERREUR"))))</f>
        <v xml:space="preserve"> </v>
      </c>
      <c r="W197" s="63" t="str">
        <f t="shared" si="18"/>
        <v/>
      </c>
      <c r="X197" s="56"/>
      <c r="Y197" s="56"/>
      <c r="Z197" s="5" t="str">
        <f t="shared" si="19"/>
        <v xml:space="preserve"> </v>
      </c>
      <c r="AA197" s="5" t="str">
        <f t="shared" si="20"/>
        <v xml:space="preserve"> </v>
      </c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</row>
    <row r="198" spans="1:107" s="5" customFormat="1" ht="30" customHeight="1" x14ac:dyDescent="0.2">
      <c r="B198" s="141"/>
      <c r="C198" s="57"/>
      <c r="D198" s="125"/>
      <c r="E198" s="143"/>
      <c r="F198" s="146" t="s">
        <v>31</v>
      </c>
      <c r="G198" s="58" t="s">
        <v>31</v>
      </c>
      <c r="H198" s="147"/>
      <c r="I198" s="122" t="s">
        <v>31</v>
      </c>
      <c r="J198" s="148" t="s">
        <v>31</v>
      </c>
      <c r="K198" s="59"/>
      <c r="L198" s="60"/>
      <c r="M198" s="61"/>
      <c r="N198" s="61"/>
      <c r="O198" s="75" t="str">
        <f t="shared" si="21"/>
        <v xml:space="preserve"> </v>
      </c>
      <c r="P198" s="60"/>
      <c r="Q198" s="61"/>
      <c r="R198" s="61"/>
      <c r="S198" s="75" t="str">
        <f t="shared" si="16"/>
        <v xml:space="preserve"> </v>
      </c>
      <c r="T198" s="76" t="str">
        <f t="shared" si="17"/>
        <v/>
      </c>
      <c r="U198" s="135" t="s">
        <v>132</v>
      </c>
      <c r="V198" s="62" t="str">
        <f>IF(H198=0," ",IF(E198="H",IF(AND(H198&gt;2005,H198&lt;2009),VLOOKUP(K198,Minimas!$A$15:$C$29,3),IF(AND(H198&gt;2008,H198&lt;2011),VLOOKUP(K198,Minimas!$A$15:$C$29,2),"ERREUR")),IF(AND(H198&gt;2005,H198&lt;2009),VLOOKUP(K198,Minimas!$H$15:J$29,3),IF(AND(H198&gt;2008,H198&lt;2011),VLOOKUP(K198,Minimas!$H$15:$J$29,2),"ERREUR"))))</f>
        <v xml:space="preserve"> </v>
      </c>
      <c r="W198" s="63" t="str">
        <f t="shared" si="18"/>
        <v/>
      </c>
      <c r="X198" s="56"/>
      <c r="Y198" s="56"/>
      <c r="Z198" s="5" t="str">
        <f t="shared" si="19"/>
        <v xml:space="preserve"> </v>
      </c>
      <c r="AA198" s="5" t="str">
        <f t="shared" si="20"/>
        <v xml:space="preserve"> </v>
      </c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</row>
    <row r="199" spans="1:107" s="5" customFormat="1" ht="30" customHeight="1" x14ac:dyDescent="0.2">
      <c r="B199" s="141"/>
      <c r="C199" s="57"/>
      <c r="D199" s="125"/>
      <c r="E199" s="143"/>
      <c r="F199" s="146" t="s">
        <v>31</v>
      </c>
      <c r="G199" s="58" t="s">
        <v>31</v>
      </c>
      <c r="H199" s="147"/>
      <c r="I199" s="122" t="s">
        <v>31</v>
      </c>
      <c r="J199" s="148" t="s">
        <v>31</v>
      </c>
      <c r="K199" s="59"/>
      <c r="L199" s="60"/>
      <c r="M199" s="61"/>
      <c r="N199" s="61"/>
      <c r="O199" s="75" t="str">
        <f t="shared" si="21"/>
        <v xml:space="preserve"> </v>
      </c>
      <c r="P199" s="60"/>
      <c r="Q199" s="61"/>
      <c r="R199" s="61"/>
      <c r="S199" s="75" t="str">
        <f t="shared" si="16"/>
        <v xml:space="preserve"> </v>
      </c>
      <c r="T199" s="76" t="str">
        <f t="shared" si="17"/>
        <v/>
      </c>
      <c r="U199" s="135" t="s">
        <v>132</v>
      </c>
      <c r="V199" s="62" t="str">
        <f>IF(H199=0," ",IF(E199="H",IF(AND(H199&gt;2005,H199&lt;2009),VLOOKUP(K199,Minimas!$A$15:$C$29,3),IF(AND(H199&gt;2008,H199&lt;2011),VLOOKUP(K199,Minimas!$A$15:$C$29,2),"ERREUR")),IF(AND(H199&gt;2005,H199&lt;2009),VLOOKUP(K199,Minimas!$H$15:J$29,3),IF(AND(H199&gt;2008,H199&lt;2011),VLOOKUP(K199,Minimas!$H$15:$J$29,2),"ERREUR"))))</f>
        <v xml:space="preserve"> </v>
      </c>
      <c r="W199" s="63" t="str">
        <f t="shared" si="18"/>
        <v/>
      </c>
      <c r="X199" s="56"/>
      <c r="Y199" s="56"/>
      <c r="Z199" s="5" t="str">
        <f t="shared" si="19"/>
        <v xml:space="preserve"> </v>
      </c>
      <c r="AA199" s="5" t="str">
        <f t="shared" si="20"/>
        <v xml:space="preserve"> </v>
      </c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</row>
    <row r="200" spans="1:107" s="5" customFormat="1" ht="30" customHeight="1" x14ac:dyDescent="0.2">
      <c r="B200" s="141"/>
      <c r="C200" s="57"/>
      <c r="D200" s="125"/>
      <c r="E200" s="143"/>
      <c r="F200" s="146" t="s">
        <v>31</v>
      </c>
      <c r="G200" s="58" t="s">
        <v>31</v>
      </c>
      <c r="H200" s="147"/>
      <c r="I200" s="122" t="s">
        <v>31</v>
      </c>
      <c r="J200" s="148" t="s">
        <v>31</v>
      </c>
      <c r="K200" s="59"/>
      <c r="L200" s="60"/>
      <c r="M200" s="61"/>
      <c r="N200" s="61"/>
      <c r="O200" s="75" t="str">
        <f t="shared" si="21"/>
        <v xml:space="preserve"> </v>
      </c>
      <c r="P200" s="60"/>
      <c r="Q200" s="61"/>
      <c r="R200" s="61"/>
      <c r="S200" s="75" t="str">
        <f t="shared" si="16"/>
        <v xml:space="preserve"> </v>
      </c>
      <c r="T200" s="76" t="str">
        <f t="shared" si="17"/>
        <v/>
      </c>
      <c r="U200" s="135" t="s">
        <v>132</v>
      </c>
      <c r="V200" s="62" t="str">
        <f>IF(H200=0," ",IF(E200="H",IF(AND(H200&gt;2005,H200&lt;2009),VLOOKUP(K200,Minimas!$A$15:$C$29,3),IF(AND(H200&gt;2008,H200&lt;2011),VLOOKUP(K200,Minimas!$A$15:$C$29,2),"ERREUR")),IF(AND(H200&gt;2005,H200&lt;2009),VLOOKUP(K200,Minimas!$H$15:J$29,3),IF(AND(H200&gt;2008,H200&lt;2011),VLOOKUP(K200,Minimas!$H$15:$J$29,2),"ERREUR"))))</f>
        <v xml:space="preserve"> </v>
      </c>
      <c r="W200" s="63" t="str">
        <f t="shared" si="18"/>
        <v/>
      </c>
      <c r="X200" s="56"/>
      <c r="Y200" s="56"/>
      <c r="Z200" s="5" t="str">
        <f t="shared" si="19"/>
        <v xml:space="preserve"> </v>
      </c>
      <c r="AA200" s="5" t="str">
        <f t="shared" si="20"/>
        <v xml:space="preserve"> </v>
      </c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</row>
    <row r="201" spans="1:107" s="5" customFormat="1" ht="30" customHeight="1" x14ac:dyDescent="0.2">
      <c r="B201" s="141"/>
      <c r="C201" s="57"/>
      <c r="D201" s="125"/>
      <c r="E201" s="143"/>
      <c r="F201" s="146" t="s">
        <v>31</v>
      </c>
      <c r="G201" s="58" t="s">
        <v>31</v>
      </c>
      <c r="H201" s="147"/>
      <c r="I201" s="122" t="s">
        <v>31</v>
      </c>
      <c r="J201" s="148" t="s">
        <v>31</v>
      </c>
      <c r="K201" s="59"/>
      <c r="L201" s="60"/>
      <c r="M201" s="61"/>
      <c r="N201" s="61"/>
      <c r="O201" s="75" t="str">
        <f t="shared" si="21"/>
        <v xml:space="preserve"> </v>
      </c>
      <c r="P201" s="60"/>
      <c r="Q201" s="61"/>
      <c r="R201" s="61"/>
      <c r="S201" s="75" t="str">
        <f t="shared" si="16"/>
        <v xml:space="preserve"> </v>
      </c>
      <c r="T201" s="76" t="str">
        <f t="shared" si="17"/>
        <v/>
      </c>
      <c r="U201" s="135" t="s">
        <v>132</v>
      </c>
      <c r="V201" s="62" t="str">
        <f>IF(H201=0," ",IF(E201="H",IF(AND(H201&gt;2005,H201&lt;2009),VLOOKUP(K201,Minimas!$A$15:$C$29,3),IF(AND(H201&gt;2008,H201&lt;2011),VLOOKUP(K201,Minimas!$A$15:$C$29,2),"ERREUR")),IF(AND(H201&gt;2005,H201&lt;2009),VLOOKUP(K201,Minimas!$H$15:J$29,3),IF(AND(H201&gt;2008,H201&lt;2011),VLOOKUP(K201,Minimas!$H$15:$J$29,2),"ERREUR"))))</f>
        <v xml:space="preserve"> </v>
      </c>
      <c r="W201" s="63" t="str">
        <f t="shared" si="18"/>
        <v/>
      </c>
      <c r="X201" s="56"/>
      <c r="Y201" s="56"/>
      <c r="Z201" s="5" t="str">
        <f t="shared" si="19"/>
        <v xml:space="preserve"> </v>
      </c>
      <c r="AA201" s="5" t="str">
        <f t="shared" si="20"/>
        <v xml:space="preserve"> </v>
      </c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</row>
    <row r="202" spans="1:107" s="5" customFormat="1" ht="30" customHeight="1" x14ac:dyDescent="0.2">
      <c r="B202" s="141"/>
      <c r="C202" s="57"/>
      <c r="D202" s="125"/>
      <c r="E202" s="143"/>
      <c r="F202" s="146" t="s">
        <v>31</v>
      </c>
      <c r="G202" s="58" t="s">
        <v>31</v>
      </c>
      <c r="H202" s="147"/>
      <c r="I202" s="122" t="s">
        <v>31</v>
      </c>
      <c r="J202" s="148" t="s">
        <v>31</v>
      </c>
      <c r="K202" s="59"/>
      <c r="L202" s="60"/>
      <c r="M202" s="61"/>
      <c r="N202" s="61"/>
      <c r="O202" s="75" t="str">
        <f t="shared" si="21"/>
        <v xml:space="preserve"> </v>
      </c>
      <c r="P202" s="60"/>
      <c r="Q202" s="61"/>
      <c r="R202" s="61"/>
      <c r="S202" s="75" t="str">
        <f t="shared" ref="S202:S207" si="22">IF(AA202&lt;=0,0,AA202)</f>
        <v xml:space="preserve"> </v>
      </c>
      <c r="T202" s="76" t="str">
        <f t="shared" ref="T202:T207" si="23">IF(E202="","",IF(OR(O202=0,S202=0),0,O202+S202))</f>
        <v/>
      </c>
      <c r="U202" s="135" t="s">
        <v>132</v>
      </c>
      <c r="V202" s="62" t="str">
        <f>IF(H202=0," ",IF(E202="H",IF(AND(H202&gt;2005,H202&lt;2009),VLOOKUP(K202,Minimas!$A$15:$C$29,3),IF(AND(H202&gt;2008,H202&lt;2011),VLOOKUP(K202,Minimas!$A$15:$C$29,2),"ERREUR")),IF(AND(H202&gt;2005,H202&lt;2009),VLOOKUP(K202,Minimas!$H$15:J$29,3),IF(AND(H202&gt;2008,H202&lt;2011),VLOOKUP(K202,Minimas!$H$15:$J$29,2),"ERREUR"))))</f>
        <v xml:space="preserve"> </v>
      </c>
      <c r="W202" s="63" t="str">
        <f t="shared" ref="W202:W207" si="24">IF(E202=" "," ",IF(E202="H",10^(0.75194503*LOG(K202/175.508)^2)*T202,IF(E202="F",10^(0.783497476* LOG(K202/153.655)^2)*T202,"")))</f>
        <v/>
      </c>
      <c r="X202" s="56"/>
      <c r="Y202" s="56"/>
      <c r="Z202" s="5" t="str">
        <f t="shared" ref="Z202:Z207" si="25">IF(L202=0," ",MAXA(L202+M202,M202+N202,L202+N202))</f>
        <v xml:space="preserve"> </v>
      </c>
      <c r="AA202" s="5" t="str">
        <f t="shared" ref="AA202:AA207" si="26">IF(P202=0," ",MAXA(P202+Q202,Q202+R202,P202+R202))</f>
        <v xml:space="preserve"> </v>
      </c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</row>
    <row r="203" spans="1:107" s="5" customFormat="1" ht="30" customHeight="1" x14ac:dyDescent="0.2">
      <c r="B203" s="141"/>
      <c r="C203" s="57"/>
      <c r="D203" s="125"/>
      <c r="E203" s="143"/>
      <c r="F203" s="146" t="s">
        <v>31</v>
      </c>
      <c r="G203" s="58" t="s">
        <v>31</v>
      </c>
      <c r="H203" s="147"/>
      <c r="I203" s="122" t="s">
        <v>31</v>
      </c>
      <c r="J203" s="148" t="s">
        <v>31</v>
      </c>
      <c r="K203" s="59"/>
      <c r="L203" s="60"/>
      <c r="M203" s="61"/>
      <c r="N203" s="61"/>
      <c r="O203" s="75" t="str">
        <f t="shared" si="21"/>
        <v xml:space="preserve"> </v>
      </c>
      <c r="P203" s="60"/>
      <c r="Q203" s="61"/>
      <c r="R203" s="61"/>
      <c r="S203" s="75" t="str">
        <f t="shared" si="22"/>
        <v xml:space="preserve"> </v>
      </c>
      <c r="T203" s="76" t="str">
        <f t="shared" si="23"/>
        <v/>
      </c>
      <c r="U203" s="135" t="s">
        <v>132</v>
      </c>
      <c r="V203" s="62" t="str">
        <f>IF(H203=0," ",IF(E203="H",IF(AND(H203&gt;2005,H203&lt;2009),VLOOKUP(K203,Minimas!$A$15:$C$29,3),IF(AND(H203&gt;2008,H203&lt;2011),VLOOKUP(K203,Minimas!$A$15:$C$29,2),"ERREUR")),IF(AND(H203&gt;2005,H203&lt;2009),VLOOKUP(K203,Minimas!$H$15:J$29,3),IF(AND(H203&gt;2008,H203&lt;2011),VLOOKUP(K203,Minimas!$H$15:$J$29,2),"ERREUR"))))</f>
        <v xml:space="preserve"> </v>
      </c>
      <c r="W203" s="63" t="str">
        <f t="shared" si="24"/>
        <v/>
      </c>
      <c r="X203" s="56"/>
      <c r="Y203" s="56"/>
      <c r="Z203" s="5" t="str">
        <f t="shared" si="25"/>
        <v xml:space="preserve"> </v>
      </c>
      <c r="AA203" s="5" t="str">
        <f t="shared" si="26"/>
        <v xml:space="preserve"> </v>
      </c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</row>
    <row r="204" spans="1:107" s="5" customFormat="1" ht="30" customHeight="1" x14ac:dyDescent="0.2">
      <c r="B204" s="141"/>
      <c r="C204" s="57"/>
      <c r="D204" s="125"/>
      <c r="E204" s="143"/>
      <c r="F204" s="146" t="s">
        <v>31</v>
      </c>
      <c r="G204" s="58" t="s">
        <v>31</v>
      </c>
      <c r="H204" s="147"/>
      <c r="I204" s="122" t="s">
        <v>31</v>
      </c>
      <c r="J204" s="148" t="s">
        <v>31</v>
      </c>
      <c r="K204" s="59"/>
      <c r="L204" s="60"/>
      <c r="M204" s="61"/>
      <c r="N204" s="61"/>
      <c r="O204" s="75" t="str">
        <f t="shared" si="21"/>
        <v xml:space="preserve"> </v>
      </c>
      <c r="P204" s="60"/>
      <c r="Q204" s="61"/>
      <c r="R204" s="61"/>
      <c r="S204" s="75" t="str">
        <f t="shared" si="22"/>
        <v xml:space="preserve"> </v>
      </c>
      <c r="T204" s="76" t="str">
        <f t="shared" si="23"/>
        <v/>
      </c>
      <c r="U204" s="135" t="s">
        <v>132</v>
      </c>
      <c r="V204" s="62" t="str">
        <f>IF(H204=0," ",IF(E204="H",IF(AND(H204&gt;2005,H204&lt;2009),VLOOKUP(K204,Minimas!$A$15:$C$29,3),IF(AND(H204&gt;2008,H204&lt;2011),VLOOKUP(K204,Minimas!$A$15:$C$29,2),"ERREUR")),IF(AND(H204&gt;2005,H204&lt;2009),VLOOKUP(K204,Minimas!$H$15:J$29,3),IF(AND(H204&gt;2008,H204&lt;2011),VLOOKUP(K204,Minimas!$H$15:$J$29,2),"ERREUR"))))</f>
        <v xml:space="preserve"> </v>
      </c>
      <c r="W204" s="63" t="str">
        <f t="shared" si="24"/>
        <v/>
      </c>
      <c r="X204" s="56"/>
      <c r="Y204" s="56"/>
      <c r="Z204" s="5" t="str">
        <f t="shared" si="25"/>
        <v xml:space="preserve"> </v>
      </c>
      <c r="AA204" s="5" t="str">
        <f t="shared" si="26"/>
        <v xml:space="preserve"> </v>
      </c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</row>
    <row r="205" spans="1:107" s="5" customFormat="1" ht="30" customHeight="1" x14ac:dyDescent="0.2">
      <c r="B205" s="141"/>
      <c r="C205" s="57"/>
      <c r="D205" s="125"/>
      <c r="E205" s="143"/>
      <c r="F205" s="146" t="s">
        <v>31</v>
      </c>
      <c r="G205" s="58" t="s">
        <v>31</v>
      </c>
      <c r="H205" s="147"/>
      <c r="I205" s="122" t="s">
        <v>31</v>
      </c>
      <c r="J205" s="148" t="s">
        <v>31</v>
      </c>
      <c r="K205" s="59"/>
      <c r="L205" s="60"/>
      <c r="M205" s="61"/>
      <c r="N205" s="61"/>
      <c r="O205" s="75" t="str">
        <f t="shared" si="21"/>
        <v xml:space="preserve"> </v>
      </c>
      <c r="P205" s="60"/>
      <c r="Q205" s="61"/>
      <c r="R205" s="61"/>
      <c r="S205" s="75" t="str">
        <f t="shared" si="22"/>
        <v xml:space="preserve"> </v>
      </c>
      <c r="T205" s="76" t="str">
        <f t="shared" si="23"/>
        <v/>
      </c>
      <c r="U205" s="135" t="s">
        <v>132</v>
      </c>
      <c r="V205" s="62" t="str">
        <f>IF(H205=0," ",IF(E205="H",IF(AND(H205&gt;2005,H205&lt;2009),VLOOKUP(K205,Minimas!$A$15:$C$29,3),IF(AND(H205&gt;2008,H205&lt;2011),VLOOKUP(K205,Minimas!$A$15:$C$29,2),"ERREUR")),IF(AND(H205&gt;2005,H205&lt;2009),VLOOKUP(K205,Minimas!$H$15:J$29,3),IF(AND(H205&gt;2008,H205&lt;2011),VLOOKUP(K205,Minimas!$H$15:$J$29,2),"ERREUR"))))</f>
        <v xml:space="preserve"> </v>
      </c>
      <c r="W205" s="63" t="str">
        <f t="shared" si="24"/>
        <v/>
      </c>
      <c r="X205" s="56"/>
      <c r="Y205" s="56"/>
      <c r="Z205" s="5" t="str">
        <f t="shared" si="25"/>
        <v xml:space="preserve"> </v>
      </c>
      <c r="AA205" s="5" t="str">
        <f t="shared" si="26"/>
        <v xml:space="preserve"> </v>
      </c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</row>
    <row r="206" spans="1:107" s="5" customFormat="1" ht="30" customHeight="1" x14ac:dyDescent="0.2">
      <c r="B206" s="141"/>
      <c r="C206" s="57"/>
      <c r="D206" s="125"/>
      <c r="E206" s="143"/>
      <c r="F206" s="146" t="s">
        <v>31</v>
      </c>
      <c r="G206" s="58" t="s">
        <v>31</v>
      </c>
      <c r="H206" s="147"/>
      <c r="I206" s="122" t="s">
        <v>31</v>
      </c>
      <c r="J206" s="148" t="s">
        <v>31</v>
      </c>
      <c r="K206" s="59"/>
      <c r="L206" s="60"/>
      <c r="M206" s="61"/>
      <c r="N206" s="61"/>
      <c r="O206" s="75" t="str">
        <f t="shared" si="21"/>
        <v xml:space="preserve"> </v>
      </c>
      <c r="P206" s="60"/>
      <c r="Q206" s="61"/>
      <c r="R206" s="61"/>
      <c r="S206" s="75" t="str">
        <f t="shared" si="22"/>
        <v xml:space="preserve"> </v>
      </c>
      <c r="T206" s="76" t="str">
        <f t="shared" si="23"/>
        <v/>
      </c>
      <c r="U206" s="135" t="s">
        <v>132</v>
      </c>
      <c r="V206" s="62" t="str">
        <f>IF(H206=0," ",IF(E206="H",IF(AND(H206&gt;2005,H206&lt;2009),VLOOKUP(K206,Minimas!$A$15:$C$29,3),IF(AND(H206&gt;2008,H206&lt;2011),VLOOKUP(K206,Minimas!$A$15:$C$29,2),"ERREUR")),IF(AND(H206&gt;2005,H206&lt;2009),VLOOKUP(K206,Minimas!$H$15:J$29,3),IF(AND(H206&gt;2008,H206&lt;2011),VLOOKUP(K206,Minimas!$H$15:$J$29,2),"ERREUR"))))</f>
        <v xml:space="preserve"> </v>
      </c>
      <c r="W206" s="63" t="str">
        <f t="shared" si="24"/>
        <v/>
      </c>
      <c r="X206" s="56"/>
      <c r="Y206" s="56"/>
      <c r="Z206" s="5" t="str">
        <f t="shared" si="25"/>
        <v xml:space="preserve"> </v>
      </c>
      <c r="AA206" s="5" t="str">
        <f t="shared" si="26"/>
        <v xml:space="preserve"> </v>
      </c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</row>
    <row r="207" spans="1:107" s="5" customFormat="1" ht="30" customHeight="1" thickBot="1" x14ac:dyDescent="0.25">
      <c r="B207" s="142"/>
      <c r="C207" s="104"/>
      <c r="D207" s="126"/>
      <c r="E207" s="143"/>
      <c r="F207" s="149" t="s">
        <v>31</v>
      </c>
      <c r="G207" s="105" t="s">
        <v>31</v>
      </c>
      <c r="H207" s="150"/>
      <c r="I207" s="123" t="s">
        <v>31</v>
      </c>
      <c r="J207" s="151" t="s">
        <v>31</v>
      </c>
      <c r="K207" s="106"/>
      <c r="L207" s="107"/>
      <c r="M207" s="108"/>
      <c r="N207" s="108"/>
      <c r="O207" s="75" t="str">
        <f t="shared" si="21"/>
        <v xml:space="preserve"> </v>
      </c>
      <c r="P207" s="107"/>
      <c r="Q207" s="108"/>
      <c r="R207" s="108"/>
      <c r="S207" s="75" t="str">
        <f t="shared" si="22"/>
        <v xml:space="preserve"> </v>
      </c>
      <c r="T207" s="76" t="str">
        <f t="shared" si="23"/>
        <v/>
      </c>
      <c r="U207" s="135" t="s">
        <v>132</v>
      </c>
      <c r="V207" s="62" t="str">
        <f>IF(H207=0," ",IF(E207="H",IF(AND(H207&gt;2005,H207&lt;2009),VLOOKUP(K207,Minimas!$A$15:$C$29,3),IF(AND(H207&gt;2008,H207&lt;2011),VLOOKUP(K207,Minimas!$A$15:$C$29,2),"ERREUR")),IF(AND(H207&gt;2005,H207&lt;2009),VLOOKUP(K207,Minimas!$H$15:J$29,3),IF(AND(H207&gt;2008,H207&lt;2011),VLOOKUP(K207,Minimas!$H$15:$J$29,2),"ERREUR"))))</f>
        <v xml:space="preserve"> </v>
      </c>
      <c r="W207" s="63" t="str">
        <f t="shared" si="24"/>
        <v/>
      </c>
      <c r="X207" s="56"/>
      <c r="Y207" s="56"/>
      <c r="Z207" s="5" t="str">
        <f t="shared" si="25"/>
        <v xml:space="preserve"> </v>
      </c>
      <c r="AA207" s="5" t="str">
        <f t="shared" si="26"/>
        <v xml:space="preserve"> </v>
      </c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</row>
    <row r="208" spans="1:107" s="9" customFormat="1" ht="5.0999999999999996" customHeight="1" x14ac:dyDescent="0.2">
      <c r="A208" s="8"/>
      <c r="B208" s="109"/>
      <c r="C208" s="110"/>
      <c r="D208" s="111"/>
      <c r="E208" s="111"/>
      <c r="F208" s="112"/>
      <c r="G208" s="113"/>
      <c r="H208" s="114"/>
      <c r="I208" s="115"/>
      <c r="J208" s="116"/>
      <c r="K208" s="117"/>
      <c r="L208" s="118"/>
      <c r="M208" s="118"/>
      <c r="N208" s="118"/>
      <c r="O208" s="119"/>
      <c r="P208" s="118"/>
      <c r="Q208" s="118"/>
      <c r="R208" s="118"/>
      <c r="S208" s="119"/>
      <c r="T208" s="119"/>
      <c r="U208" s="120"/>
      <c r="V208" s="112"/>
      <c r="W208" s="112"/>
      <c r="X208" s="7"/>
      <c r="Y208" s="7"/>
      <c r="Z208" s="7"/>
      <c r="AA208" s="7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</row>
    <row r="209" spans="1:25" s="15" customFormat="1" ht="10.15" customHeight="1" x14ac:dyDescent="0.2">
      <c r="P209" s="12"/>
      <c r="X209" s="13"/>
      <c r="Y209" s="13"/>
    </row>
    <row r="210" spans="1:25" x14ac:dyDescent="0.2">
      <c r="A210" s="6"/>
      <c r="O210" s="1"/>
    </row>
    <row r="211" spans="1:25" x14ac:dyDescent="0.2">
      <c r="A211" s="6"/>
    </row>
  </sheetData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L7:N9 P7:R9 P166:R169 L166:N169 L197:N207 P197:R207">
    <cfRule type="cellIs" dxfId="53" priority="29" operator="lessThan">
      <formula>0</formula>
    </cfRule>
  </conditionalFormatting>
  <conditionalFormatting sqref="P152:R165 L152:N165">
    <cfRule type="cellIs" dxfId="52" priority="26" operator="lessThan">
      <formula>0</formula>
    </cfRule>
  </conditionalFormatting>
  <conditionalFormatting sqref="P138:R151 L138:N151">
    <cfRule type="cellIs" dxfId="51" priority="25" operator="lessThan">
      <formula>0</formula>
    </cfRule>
  </conditionalFormatting>
  <conditionalFormatting sqref="P138:R151 L138:N151">
    <cfRule type="cellIs" dxfId="50" priority="24" operator="lessThan">
      <formula>0</formula>
    </cfRule>
  </conditionalFormatting>
  <conditionalFormatting sqref="P124:R137 L124:N137">
    <cfRule type="cellIs" dxfId="49" priority="23" operator="lessThan">
      <formula>0</formula>
    </cfRule>
  </conditionalFormatting>
  <conditionalFormatting sqref="P124:R137 L124:N137">
    <cfRule type="cellIs" dxfId="48" priority="22" operator="lessThan">
      <formula>0</formula>
    </cfRule>
  </conditionalFormatting>
  <conditionalFormatting sqref="P110:R123 L110:N123">
    <cfRule type="cellIs" dxfId="47" priority="21" operator="lessThan">
      <formula>0</formula>
    </cfRule>
  </conditionalFormatting>
  <conditionalFormatting sqref="P110:R123 L110:N123">
    <cfRule type="cellIs" dxfId="46" priority="20" operator="lessThan">
      <formula>0</formula>
    </cfRule>
  </conditionalFormatting>
  <conditionalFormatting sqref="P96:R109 L96:N109">
    <cfRule type="cellIs" dxfId="45" priority="19" operator="lessThan">
      <formula>0</formula>
    </cfRule>
  </conditionalFormatting>
  <conditionalFormatting sqref="P96:R109 L96:N109">
    <cfRule type="cellIs" dxfId="44" priority="18" operator="lessThan">
      <formula>0</formula>
    </cfRule>
  </conditionalFormatting>
  <conditionalFormatting sqref="P95:R95 L95:N95">
    <cfRule type="cellIs" dxfId="43" priority="17" operator="lessThan">
      <formula>0</formula>
    </cfRule>
  </conditionalFormatting>
  <conditionalFormatting sqref="P95:R95 L95:N95">
    <cfRule type="cellIs" dxfId="42" priority="16" operator="lessThan">
      <formula>0</formula>
    </cfRule>
  </conditionalFormatting>
  <conditionalFormatting sqref="P81:R94 L81:N94">
    <cfRule type="cellIs" dxfId="41" priority="15" operator="lessThan">
      <formula>0</formula>
    </cfRule>
  </conditionalFormatting>
  <conditionalFormatting sqref="P67:R80 L67:N80">
    <cfRule type="cellIs" dxfId="40" priority="14" operator="lessThan">
      <formula>0</formula>
    </cfRule>
  </conditionalFormatting>
  <conditionalFormatting sqref="P53:R66 L53:N66">
    <cfRule type="cellIs" dxfId="39" priority="13" operator="lessThan">
      <formula>0</formula>
    </cfRule>
  </conditionalFormatting>
  <conditionalFormatting sqref="P53:R66 L53:N66">
    <cfRule type="cellIs" dxfId="38" priority="12" operator="lessThan">
      <formula>0</formula>
    </cfRule>
  </conditionalFormatting>
  <conditionalFormatting sqref="P39:R52 L39:N52">
    <cfRule type="cellIs" dxfId="37" priority="11" operator="lessThan">
      <formula>0</formula>
    </cfRule>
  </conditionalFormatting>
  <conditionalFormatting sqref="P39:R52 L39:N52">
    <cfRule type="cellIs" dxfId="36" priority="10" operator="lessThan">
      <formula>0</formula>
    </cfRule>
  </conditionalFormatting>
  <conditionalFormatting sqref="P25:R38 L25:N38">
    <cfRule type="cellIs" dxfId="35" priority="9" operator="lessThan">
      <formula>0</formula>
    </cfRule>
  </conditionalFormatting>
  <conditionalFormatting sqref="P25:R38 L25:N38">
    <cfRule type="cellIs" dxfId="34" priority="8" operator="lessThan">
      <formula>0</formula>
    </cfRule>
  </conditionalFormatting>
  <conditionalFormatting sqref="P11:R24 L11:N24">
    <cfRule type="cellIs" dxfId="33" priority="7" operator="lessThan">
      <formula>0</formula>
    </cfRule>
  </conditionalFormatting>
  <conditionalFormatting sqref="P11:R24 L11:N24">
    <cfRule type="cellIs" dxfId="32" priority="6" operator="lessThan">
      <formula>0</formula>
    </cfRule>
  </conditionalFormatting>
  <conditionalFormatting sqref="P10:R10 L10:N10">
    <cfRule type="cellIs" dxfId="31" priority="5" operator="lessThan">
      <formula>0</formula>
    </cfRule>
  </conditionalFormatting>
  <conditionalFormatting sqref="P10:R10 L10:N10">
    <cfRule type="cellIs" dxfId="30" priority="4" operator="lessThan">
      <formula>0</formula>
    </cfRule>
  </conditionalFormatting>
  <conditionalFormatting sqref="L188:N196 P188:R196">
    <cfRule type="cellIs" dxfId="29" priority="3" operator="lessThan">
      <formula>0</formula>
    </cfRule>
  </conditionalFormatting>
  <conditionalFormatting sqref="L179:N187 P179:R187">
    <cfRule type="cellIs" dxfId="28" priority="2" operator="lessThan">
      <formula>0</formula>
    </cfRule>
  </conditionalFormatting>
  <conditionalFormatting sqref="L170:N178 P170:R178">
    <cfRule type="cellIs" dxfId="27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197:N207 D197:D207 D8:D9 D166:D169 K168:N16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DC211"/>
  <sheetViews>
    <sheetView tabSelected="1" zoomScaleNormal="100" workbookViewId="0">
      <pane ySplit="5" topLeftCell="A6" activePane="bottomLeft" state="frozen"/>
      <selection pane="bottomLeft" activeCell="H13" sqref="H1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7" width="11.42578125" style="1" hidden="1" customWidth="1"/>
    <col min="28" max="107" width="11.42578125" style="40"/>
    <col min="108" max="16384" width="11.42578125" style="1"/>
  </cols>
  <sheetData>
    <row r="1" spans="1:107" ht="5.0999999999999996" customHeight="1" thickBot="1" x14ac:dyDescent="0.25"/>
    <row r="2" spans="1:107" s="10" customFormat="1" ht="30" customHeight="1" x14ac:dyDescent="0.2">
      <c r="B2" s="11"/>
      <c r="C2" s="45"/>
      <c r="D2" s="153" t="s">
        <v>138</v>
      </c>
      <c r="E2" s="154"/>
      <c r="F2" s="154"/>
      <c r="G2" s="154"/>
      <c r="H2" s="154"/>
      <c r="I2" s="154"/>
      <c r="J2" s="154"/>
      <c r="K2" s="154"/>
      <c r="L2" s="46"/>
      <c r="M2" s="47"/>
      <c r="N2" s="162" t="s">
        <v>137</v>
      </c>
      <c r="O2" s="162"/>
      <c r="P2" s="162"/>
      <c r="Q2" s="162"/>
      <c r="R2" s="162"/>
      <c r="S2" s="162"/>
      <c r="T2" s="47"/>
      <c r="U2" s="47"/>
      <c r="V2" s="154" t="s">
        <v>14</v>
      </c>
      <c r="W2" s="155"/>
      <c r="X2" s="11"/>
      <c r="Y2" s="11"/>
      <c r="Z2" s="11"/>
      <c r="AA2" s="1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1:107" s="10" customFormat="1" ht="30" customHeight="1" thickBot="1" x14ac:dyDescent="0.25">
      <c r="B3" s="11"/>
      <c r="C3" s="45"/>
      <c r="D3" s="164" t="s">
        <v>133</v>
      </c>
      <c r="E3" s="165"/>
      <c r="F3" s="165"/>
      <c r="G3" s="165"/>
      <c r="H3" s="165"/>
      <c r="I3" s="165"/>
      <c r="J3" s="165"/>
      <c r="K3" s="165"/>
      <c r="L3" s="48"/>
      <c r="M3" s="48"/>
      <c r="N3" s="163"/>
      <c r="O3" s="163"/>
      <c r="P3" s="163"/>
      <c r="Q3" s="163"/>
      <c r="R3" s="163"/>
      <c r="S3" s="163"/>
      <c r="T3" s="48"/>
      <c r="U3" s="48"/>
      <c r="V3" s="166">
        <v>43465</v>
      </c>
      <c r="W3" s="167"/>
      <c r="X3" s="11"/>
      <c r="Y3" s="11"/>
      <c r="Z3" s="11"/>
      <c r="AA3" s="1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</row>
    <row r="4" spans="1:107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7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s="18" customFormat="1" ht="18" customHeight="1" thickBot="1" x14ac:dyDescent="0.25">
      <c r="A5" s="16"/>
      <c r="B5" s="49" t="s">
        <v>8</v>
      </c>
      <c r="C5" s="138" t="s">
        <v>9</v>
      </c>
      <c r="D5" s="138" t="s">
        <v>6</v>
      </c>
      <c r="E5" s="138" t="s">
        <v>29</v>
      </c>
      <c r="F5" s="152" t="s">
        <v>0</v>
      </c>
      <c r="G5" s="152"/>
      <c r="H5" s="138" t="s">
        <v>11</v>
      </c>
      <c r="I5" s="138" t="s">
        <v>10</v>
      </c>
      <c r="J5" s="51" t="s">
        <v>5</v>
      </c>
      <c r="K5" s="52" t="s">
        <v>1</v>
      </c>
      <c r="L5" s="53">
        <v>1</v>
      </c>
      <c r="M5" s="54">
        <v>2</v>
      </c>
      <c r="N5" s="54">
        <v>3</v>
      </c>
      <c r="O5" s="64" t="s">
        <v>12</v>
      </c>
      <c r="P5" s="53">
        <v>1</v>
      </c>
      <c r="Q5" s="54">
        <v>2</v>
      </c>
      <c r="R5" s="54">
        <v>3</v>
      </c>
      <c r="S5" s="64" t="s">
        <v>13</v>
      </c>
      <c r="T5" s="67" t="s">
        <v>2</v>
      </c>
      <c r="U5" s="68" t="s">
        <v>3</v>
      </c>
      <c r="V5" s="68" t="s">
        <v>7</v>
      </c>
      <c r="W5" s="69" t="s">
        <v>4</v>
      </c>
      <c r="X5" s="55"/>
      <c r="Y5" s="55"/>
      <c r="Z5" s="17"/>
      <c r="AA5" s="17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s="9" customFormat="1" ht="5.0999999999999996" customHeight="1" thickBot="1" x14ac:dyDescent="0.25">
      <c r="A6" s="8"/>
      <c r="B6" s="78"/>
      <c r="C6" s="79"/>
      <c r="D6" s="80"/>
      <c r="E6" s="80"/>
      <c r="F6" s="81"/>
      <c r="G6" s="82"/>
      <c r="H6" s="83"/>
      <c r="I6" s="84"/>
      <c r="J6" s="85"/>
      <c r="K6" s="86"/>
      <c r="L6" s="87"/>
      <c r="M6" s="87"/>
      <c r="N6" s="87"/>
      <c r="O6" s="88"/>
      <c r="P6" s="87"/>
      <c r="Q6" s="87"/>
      <c r="R6" s="87"/>
      <c r="S6" s="88"/>
      <c r="T6" s="88"/>
      <c r="U6" s="89"/>
      <c r="V6" s="89"/>
      <c r="W6" s="89"/>
      <c r="X6" s="7"/>
      <c r="Y6" s="7"/>
      <c r="Z6" s="7"/>
      <c r="AA6" s="7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s="5" customFormat="1" ht="30" customHeight="1" x14ac:dyDescent="0.2">
      <c r="B7" s="140" t="s">
        <v>134</v>
      </c>
      <c r="C7" s="72">
        <v>407932</v>
      </c>
      <c r="D7" s="124">
        <v>1</v>
      </c>
      <c r="E7" s="143" t="s">
        <v>30</v>
      </c>
      <c r="F7" s="144" t="s">
        <v>31</v>
      </c>
      <c r="G7" s="73" t="s">
        <v>31</v>
      </c>
      <c r="H7" s="145">
        <v>2009</v>
      </c>
      <c r="I7" s="121" t="s">
        <v>136</v>
      </c>
      <c r="J7" s="143" t="s">
        <v>31</v>
      </c>
      <c r="K7" s="74">
        <v>60</v>
      </c>
      <c r="L7" s="131">
        <v>60</v>
      </c>
      <c r="M7" s="132">
        <v>62</v>
      </c>
      <c r="N7" s="132">
        <v>64</v>
      </c>
      <c r="O7" s="75">
        <f>IF(Z7&lt;=0,0,Z7)</f>
        <v>126</v>
      </c>
      <c r="P7" s="131">
        <v>78</v>
      </c>
      <c r="Q7" s="132">
        <v>80</v>
      </c>
      <c r="R7" s="132">
        <v>82</v>
      </c>
      <c r="S7" s="75">
        <f>IF(AA7&lt;=0,0,AA7)</f>
        <v>162</v>
      </c>
      <c r="T7" s="76">
        <f>IF(E7="","",IF(OR(O7=0,S7=0),0,O7+S7))</f>
        <v>288</v>
      </c>
      <c r="U7" s="135" t="s">
        <v>132</v>
      </c>
      <c r="V7" s="62" t="str">
        <f>IF(H7=0," ",IF(E7="H",IF(AND(H7&gt;2005,H7&lt;2009),VLOOKUP(K7,Minimas!$A$15:$C$29,3),IF(AND(H7&gt;2008,H7&lt;2011),VLOOKUP(K7,Minimas!$A$15:$C$29,2),"ERREUR")),IF(AND(H7&gt;2005,H7&lt;2009),VLOOKUP(K7,Minimas!$H$15:J$29,3),IF(AND(H7&gt;2008,H7&lt;2011),VLOOKUP(K7,Minimas!$H$15:$J$29,2),"ERREUR"))))</f>
        <v>BENJ</v>
      </c>
      <c r="W7" s="77">
        <f>IF(E7=" "," ",IF(E7="H",10^(0.75194503*LOG(K7/175.508)^2)*T7,IF(E7="F",10^(0.783497476* LOG(K7/153.655)^2)*T7,"")))</f>
        <v>419.55023032752138</v>
      </c>
      <c r="X7" s="56"/>
      <c r="Y7" s="56"/>
      <c r="Z7" s="5">
        <f>IF(L7=0," ",MAXA(L7+M7,M7+N7,L7+N7))</f>
        <v>126</v>
      </c>
      <c r="AA7" s="5">
        <f>IF(P7=0," ",MAXA(P7+Q7,Q7+R7,P7+R7))</f>
        <v>162</v>
      </c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</row>
    <row r="8" spans="1:107" s="5" customFormat="1" ht="30" customHeight="1" x14ac:dyDescent="0.2">
      <c r="B8" s="141"/>
      <c r="C8" s="57"/>
      <c r="D8" s="125"/>
      <c r="E8" s="143"/>
      <c r="F8" s="146" t="s">
        <v>31</v>
      </c>
      <c r="G8" s="58" t="s">
        <v>31</v>
      </c>
      <c r="H8" s="147"/>
      <c r="I8" s="122"/>
      <c r="J8" s="148" t="s">
        <v>31</v>
      </c>
      <c r="K8" s="59"/>
      <c r="L8" s="60"/>
      <c r="M8" s="61"/>
      <c r="N8" s="61"/>
      <c r="O8" s="75" t="str">
        <f t="shared" ref="O8:O165" si="0">IF(Z8&lt;=0,0,Z8)</f>
        <v xml:space="preserve"> </v>
      </c>
      <c r="P8" s="60"/>
      <c r="Q8" s="61"/>
      <c r="R8" s="61"/>
      <c r="S8" s="75" t="str">
        <f t="shared" ref="S8:S165" si="1">IF(AA8&lt;=0,0,AA8)</f>
        <v xml:space="preserve"> </v>
      </c>
      <c r="T8" s="76" t="str">
        <f t="shared" ref="T8:T167" si="2">IF(E8="","",IF(OR(O8=0,S8=0),0,O8+S8))</f>
        <v/>
      </c>
      <c r="U8" s="135" t="s">
        <v>132</v>
      </c>
      <c r="V8" s="62" t="str">
        <f>IF(H8=0," ",IF(E8="H",IF(AND(H8&gt;2005,H8&lt;2009),VLOOKUP(K8,Minimas!$A$15:$C$29,3),IF(AND(H8&gt;2008,H8&lt;2011),VLOOKUP(K8,Minimas!$A$15:$C$29,2),"ERREUR")),IF(AND(H8&gt;2005,H8&lt;2009),VLOOKUP(K8,Minimas!$H$15:J$29,3),IF(AND(H8&gt;2008,H8&lt;2011),VLOOKUP(K8,Minimas!$H$15:$J$29,2),"ERREUR"))))</f>
        <v xml:space="preserve"> </v>
      </c>
      <c r="W8" s="63" t="str">
        <f t="shared" ref="W8:W167" si="3">IF(E8=" "," ",IF(E8="H",10^(0.75194503*LOG(K8/175.508)^2)*T8,IF(E8="F",10^(0.783497476* LOG(K8/153.655)^2)*T8,"")))</f>
        <v/>
      </c>
      <c r="X8" s="56"/>
      <c r="Y8" s="56"/>
      <c r="Z8" s="5" t="str">
        <f t="shared" ref="Z8:Z207" si="4">IF(L8=0," ",MAXA(L8+M8,M8+N8,L8+N8))</f>
        <v xml:space="preserve"> </v>
      </c>
      <c r="AA8" s="5" t="str">
        <f t="shared" ref="AA8:AA207" si="5">IF(P8=0," ",MAXA(P8+Q8,Q8+R8,P8+R8))</f>
        <v xml:space="preserve"> </v>
      </c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</row>
    <row r="9" spans="1:107" s="5" customFormat="1" ht="30" customHeight="1" x14ac:dyDescent="0.2">
      <c r="B9" s="141" t="s">
        <v>134</v>
      </c>
      <c r="C9" s="57"/>
      <c r="D9" s="125"/>
      <c r="E9" s="143" t="s">
        <v>30</v>
      </c>
      <c r="F9" s="146" t="s">
        <v>31</v>
      </c>
      <c r="G9" s="58" t="s">
        <v>31</v>
      </c>
      <c r="H9" s="147">
        <v>2006</v>
      </c>
      <c r="I9" s="122" t="s">
        <v>136</v>
      </c>
      <c r="J9" s="148"/>
      <c r="K9" s="59">
        <v>109.5</v>
      </c>
      <c r="L9" s="136">
        <v>80</v>
      </c>
      <c r="M9" s="61">
        <v>-81</v>
      </c>
      <c r="N9" s="137">
        <v>81</v>
      </c>
      <c r="O9" s="75">
        <f t="shared" si="0"/>
        <v>161</v>
      </c>
      <c r="P9" s="60">
        <v>-100</v>
      </c>
      <c r="Q9" s="137">
        <v>100</v>
      </c>
      <c r="R9" s="137">
        <v>101</v>
      </c>
      <c r="S9" s="75">
        <f t="shared" si="1"/>
        <v>201</v>
      </c>
      <c r="T9" s="76">
        <f t="shared" si="2"/>
        <v>362</v>
      </c>
      <c r="U9" s="135" t="s">
        <v>132</v>
      </c>
      <c r="V9" s="62" t="str">
        <f>IF(H9=0," ",IF(E9="H",IF(AND(H9&gt;2005,H9&lt;2009),VLOOKUP(K9,Minimas!$A$15:$C$29,3),IF(AND(H9&gt;2008,H9&lt;2011),VLOOKUP(K9,Minimas!$A$15:$C$29,2),"ERREUR")),IF(AND(H9&gt;2005,H9&lt;2009),VLOOKUP(K9,Minimas!$H$15:J$29,3),IF(AND(H9&gt;2008,H9&lt;2011),VLOOKUP(K9,Minimas!$H$15:$J$29,2),"ERREUR"))))</f>
        <v>U13 M&gt;73</v>
      </c>
      <c r="W9" s="63">
        <f t="shared" si="3"/>
        <v>389.28972203090416</v>
      </c>
      <c r="X9" s="56"/>
      <c r="Y9" s="56"/>
      <c r="Z9" s="5">
        <f t="shared" si="4"/>
        <v>161</v>
      </c>
      <c r="AA9" s="5">
        <f t="shared" si="5"/>
        <v>201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</row>
    <row r="10" spans="1:107" s="5" customFormat="1" ht="30" customHeight="1" x14ac:dyDescent="0.2">
      <c r="B10" s="141"/>
      <c r="C10" s="57"/>
      <c r="D10" s="125"/>
      <c r="E10" s="143"/>
      <c r="F10" s="146" t="s">
        <v>31</v>
      </c>
      <c r="G10" s="58" t="s">
        <v>31</v>
      </c>
      <c r="H10" s="147"/>
      <c r="I10" s="122"/>
      <c r="J10" s="148"/>
      <c r="K10" s="59"/>
      <c r="L10" s="60"/>
      <c r="M10" s="61"/>
      <c r="N10" s="61"/>
      <c r="O10" s="75" t="str">
        <f t="shared" si="0"/>
        <v xml:space="preserve"> </v>
      </c>
      <c r="P10" s="60"/>
      <c r="Q10" s="61"/>
      <c r="R10" s="61"/>
      <c r="S10" s="75" t="str">
        <f t="shared" si="1"/>
        <v xml:space="preserve"> </v>
      </c>
      <c r="T10" s="76" t="str">
        <f t="shared" si="2"/>
        <v/>
      </c>
      <c r="U10" s="135" t="s">
        <v>132</v>
      </c>
      <c r="V10" s="62" t="str">
        <f>IF(H10=0," ",IF(E10="H",IF(AND(H10&gt;2005,H10&lt;2009),VLOOKUP(K10,Minimas!$A$15:$C$29,3),IF(AND(H10&gt;2008,H10&lt;2011),VLOOKUP(K10,Minimas!$A$15:$C$29,2),"ERREUR")),IF(AND(H10&gt;2005,H10&lt;2009),VLOOKUP(K10,Minimas!$H$15:J$29,3),IF(AND(H10&gt;2008,H10&lt;2011),VLOOKUP(K10,Minimas!$H$15:$J$29,2),"ERREUR"))))</f>
        <v xml:space="preserve"> </v>
      </c>
      <c r="W10" s="63" t="str">
        <f t="shared" si="3"/>
        <v/>
      </c>
      <c r="X10" s="56"/>
      <c r="Y10" s="56"/>
      <c r="Z10" s="5" t="str">
        <f t="shared" si="4"/>
        <v xml:space="preserve"> </v>
      </c>
      <c r="AA10" s="5" t="str">
        <f t="shared" si="5"/>
        <v xml:space="preserve"> </v>
      </c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</row>
    <row r="11" spans="1:107" s="5" customFormat="1" ht="30" customHeight="1" x14ac:dyDescent="0.2">
      <c r="B11" s="141"/>
      <c r="C11" s="57"/>
      <c r="D11" s="125"/>
      <c r="E11" s="143"/>
      <c r="F11" s="146" t="s">
        <v>31</v>
      </c>
      <c r="G11" s="58" t="s">
        <v>31</v>
      </c>
      <c r="H11" s="147"/>
      <c r="I11" s="122"/>
      <c r="J11" s="148"/>
      <c r="K11" s="59"/>
      <c r="L11" s="60"/>
      <c r="M11" s="61"/>
      <c r="N11" s="61"/>
      <c r="O11" s="75" t="str">
        <f t="shared" si="0"/>
        <v xml:space="preserve"> </v>
      </c>
      <c r="P11" s="60"/>
      <c r="Q11" s="61"/>
      <c r="R11" s="61"/>
      <c r="S11" s="75" t="str">
        <f t="shared" si="1"/>
        <v xml:space="preserve"> </v>
      </c>
      <c r="T11" s="76" t="str">
        <f t="shared" si="2"/>
        <v/>
      </c>
      <c r="U11" s="135" t="s">
        <v>132</v>
      </c>
      <c r="V11" s="62" t="str">
        <f>IF(H11=0," ",IF(E11="H",IF(AND(H11&gt;2005,H11&lt;2009),VLOOKUP(K11,Minimas!$A$15:$C$29,3),IF(AND(H11&gt;2008,H11&lt;2011),VLOOKUP(K11,Minimas!$A$15:$C$29,2),"ERREUR")),IF(AND(H11&gt;2005,H11&lt;2009),VLOOKUP(K11,Minimas!$H$15:J$29,3),IF(AND(H11&gt;2008,H11&lt;2011),VLOOKUP(K11,Minimas!$H$15:$J$29,2),"ERREUR"))))</f>
        <v xml:space="preserve"> </v>
      </c>
      <c r="W11" s="63" t="str">
        <f t="shared" si="3"/>
        <v/>
      </c>
      <c r="X11" s="56"/>
      <c r="Y11" s="56"/>
      <c r="Z11" s="5" t="str">
        <f t="shared" si="4"/>
        <v xml:space="preserve"> </v>
      </c>
      <c r="AA11" s="5" t="str">
        <f t="shared" si="5"/>
        <v xml:space="preserve"> </v>
      </c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</row>
    <row r="12" spans="1:107" s="5" customFormat="1" ht="30" customHeight="1" x14ac:dyDescent="0.2">
      <c r="B12" s="141"/>
      <c r="C12" s="57"/>
      <c r="D12" s="125"/>
      <c r="E12" s="143"/>
      <c r="F12" s="146" t="s">
        <v>31</v>
      </c>
      <c r="G12" s="58" t="s">
        <v>31</v>
      </c>
      <c r="H12" s="147"/>
      <c r="I12" s="122"/>
      <c r="J12" s="148"/>
      <c r="K12" s="59"/>
      <c r="L12" s="60"/>
      <c r="M12" s="61"/>
      <c r="N12" s="61"/>
      <c r="O12" s="75" t="str">
        <f t="shared" si="0"/>
        <v xml:space="preserve"> </v>
      </c>
      <c r="P12" s="60"/>
      <c r="Q12" s="61"/>
      <c r="R12" s="61"/>
      <c r="S12" s="75" t="str">
        <f t="shared" si="1"/>
        <v xml:space="preserve"> </v>
      </c>
      <c r="T12" s="76" t="str">
        <f t="shared" si="2"/>
        <v/>
      </c>
      <c r="U12" s="135" t="s">
        <v>132</v>
      </c>
      <c r="V12" s="62" t="str">
        <f>IF(H12=0," ",IF(E12="H",IF(AND(H12&gt;2005,H12&lt;2009),VLOOKUP(K12,Minimas!$A$15:$C$29,3),IF(AND(H12&gt;2008,H12&lt;2011),VLOOKUP(K12,Minimas!$A$15:$C$29,2),"ERREUR")),IF(AND(H12&gt;2005,H12&lt;2009),VLOOKUP(K12,Minimas!$H$15:J$29,3),IF(AND(H12&gt;2008,H12&lt;2011),VLOOKUP(K12,Minimas!$H$15:$J$29,2),"ERREUR"))))</f>
        <v xml:space="preserve"> </v>
      </c>
      <c r="W12" s="63" t="str">
        <f t="shared" si="3"/>
        <v/>
      </c>
      <c r="X12" s="56"/>
      <c r="Y12" s="56"/>
      <c r="Z12" s="5" t="str">
        <f t="shared" si="4"/>
        <v xml:space="preserve"> </v>
      </c>
      <c r="AA12" s="5" t="str">
        <f t="shared" si="5"/>
        <v xml:space="preserve"> 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spans="1:107" s="5" customFormat="1" ht="30" customHeight="1" x14ac:dyDescent="0.2">
      <c r="B13" s="141"/>
      <c r="C13" s="57"/>
      <c r="D13" s="125"/>
      <c r="E13" s="143"/>
      <c r="F13" s="146" t="s">
        <v>31</v>
      </c>
      <c r="G13" s="58" t="s">
        <v>31</v>
      </c>
      <c r="H13" s="147"/>
      <c r="I13" s="122" t="s">
        <v>31</v>
      </c>
      <c r="J13" s="148" t="s">
        <v>31</v>
      </c>
      <c r="K13" s="59"/>
      <c r="L13" s="60"/>
      <c r="M13" s="61"/>
      <c r="N13" s="61"/>
      <c r="O13" s="75" t="str">
        <f t="shared" si="0"/>
        <v xml:space="preserve"> </v>
      </c>
      <c r="P13" s="60"/>
      <c r="Q13" s="61"/>
      <c r="R13" s="61"/>
      <c r="S13" s="75" t="str">
        <f t="shared" si="1"/>
        <v xml:space="preserve"> </v>
      </c>
      <c r="T13" s="76" t="str">
        <f t="shared" si="2"/>
        <v/>
      </c>
      <c r="U13" s="135" t="s">
        <v>132</v>
      </c>
      <c r="V13" s="62" t="str">
        <f>IF(H13=0," ",IF(E13="H",IF(AND(H13&gt;2005,H13&lt;2009),VLOOKUP(K13,Minimas!$A$15:$C$29,3),IF(AND(H13&gt;2008,H13&lt;2011),VLOOKUP(K13,Minimas!$A$15:$C$29,2),"ERREUR")),IF(AND(H13&gt;2005,H13&lt;2009),VLOOKUP(K13,Minimas!$H$15:J$29,3),IF(AND(H13&gt;2008,H13&lt;2011),VLOOKUP(K13,Minimas!$H$15:$J$29,2),"ERREUR"))))</f>
        <v xml:space="preserve"> </v>
      </c>
      <c r="W13" s="63" t="str">
        <f t="shared" si="3"/>
        <v/>
      </c>
      <c r="X13" s="56"/>
      <c r="Y13" s="56"/>
      <c r="Z13" s="5" t="str">
        <f t="shared" si="4"/>
        <v xml:space="preserve"> </v>
      </c>
      <c r="AA13" s="5" t="str">
        <f t="shared" si="5"/>
        <v xml:space="preserve"> 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</row>
    <row r="14" spans="1:107" s="5" customFormat="1" ht="30" customHeight="1" x14ac:dyDescent="0.2">
      <c r="B14" s="141"/>
      <c r="C14" s="57"/>
      <c r="D14" s="125"/>
      <c r="E14" s="143"/>
      <c r="F14" s="146" t="s">
        <v>31</v>
      </c>
      <c r="G14" s="58" t="s">
        <v>31</v>
      </c>
      <c r="H14" s="147"/>
      <c r="I14" s="122" t="s">
        <v>31</v>
      </c>
      <c r="J14" s="148" t="s">
        <v>31</v>
      </c>
      <c r="K14" s="59"/>
      <c r="L14" s="60"/>
      <c r="M14" s="61"/>
      <c r="N14" s="61"/>
      <c r="O14" s="75" t="str">
        <f t="shared" si="0"/>
        <v xml:space="preserve"> </v>
      </c>
      <c r="P14" s="60"/>
      <c r="Q14" s="61"/>
      <c r="R14" s="61"/>
      <c r="S14" s="75" t="str">
        <f t="shared" si="1"/>
        <v xml:space="preserve"> </v>
      </c>
      <c r="T14" s="76" t="str">
        <f t="shared" si="2"/>
        <v/>
      </c>
      <c r="U14" s="135" t="s">
        <v>132</v>
      </c>
      <c r="V14" s="62" t="str">
        <f>IF(H14=0," ",IF(E14="H",IF(AND(H14&gt;2005,H14&lt;2009),VLOOKUP(K14,Minimas!$A$15:$C$29,3),IF(AND(H14&gt;2008,H14&lt;2011),VLOOKUP(K14,Minimas!$A$15:$C$29,2),"ERREUR")),IF(AND(H14&gt;2005,H14&lt;2009),VLOOKUP(K14,Minimas!$H$15:J$29,3),IF(AND(H14&gt;2008,H14&lt;2011),VLOOKUP(K14,Minimas!$H$15:$J$29,2),"ERREUR"))))</f>
        <v xml:space="preserve"> </v>
      </c>
      <c r="W14" s="63" t="str">
        <f t="shared" si="3"/>
        <v/>
      </c>
      <c r="X14" s="56"/>
      <c r="Y14" s="56"/>
      <c r="Z14" s="5" t="str">
        <f t="shared" si="4"/>
        <v xml:space="preserve"> </v>
      </c>
      <c r="AA14" s="5" t="str">
        <f t="shared" si="5"/>
        <v xml:space="preserve"> 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</row>
    <row r="15" spans="1:107" s="5" customFormat="1" ht="30" customHeight="1" x14ac:dyDescent="0.2">
      <c r="B15" s="141"/>
      <c r="C15" s="57"/>
      <c r="D15" s="125"/>
      <c r="E15" s="143"/>
      <c r="F15" s="146" t="s">
        <v>31</v>
      </c>
      <c r="G15" s="58" t="s">
        <v>31</v>
      </c>
      <c r="H15" s="147"/>
      <c r="I15" s="122" t="s">
        <v>31</v>
      </c>
      <c r="J15" s="148" t="s">
        <v>31</v>
      </c>
      <c r="K15" s="59"/>
      <c r="L15" s="60"/>
      <c r="M15" s="61"/>
      <c r="N15" s="61"/>
      <c r="O15" s="75" t="str">
        <f t="shared" si="0"/>
        <v xml:space="preserve"> </v>
      </c>
      <c r="P15" s="60"/>
      <c r="Q15" s="61"/>
      <c r="R15" s="61"/>
      <c r="S15" s="75" t="str">
        <f t="shared" si="1"/>
        <v xml:space="preserve"> </v>
      </c>
      <c r="T15" s="76" t="str">
        <f t="shared" si="2"/>
        <v/>
      </c>
      <c r="U15" s="135" t="s">
        <v>132</v>
      </c>
      <c r="V15" s="62" t="str">
        <f>IF(H15=0," ",IF(E15="H",IF(AND(H15&gt;2005,H15&lt;2009),VLOOKUP(K15,Minimas!$A$15:$C$29,3),IF(AND(H15&gt;2008,H15&lt;2011),VLOOKUP(K15,Minimas!$A$15:$C$29,2),"ERREUR")),IF(AND(H15&gt;2005,H15&lt;2009),VLOOKUP(K15,Minimas!$H$15:J$29,3),IF(AND(H15&gt;2008,H15&lt;2011),VLOOKUP(K15,Minimas!$H$15:$J$29,2),"ERREUR"))))</f>
        <v xml:space="preserve"> </v>
      </c>
      <c r="W15" s="63" t="str">
        <f t="shared" si="3"/>
        <v/>
      </c>
      <c r="X15" s="56"/>
      <c r="Y15" s="56"/>
      <c r="Z15" s="5" t="str">
        <f t="shared" si="4"/>
        <v xml:space="preserve"> </v>
      </c>
      <c r="AA15" s="5" t="str">
        <f t="shared" si="5"/>
        <v xml:space="preserve"> 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</row>
    <row r="16" spans="1:107" s="5" customFormat="1" ht="30" customHeight="1" x14ac:dyDescent="0.2">
      <c r="B16" s="141"/>
      <c r="C16" s="57"/>
      <c r="D16" s="125"/>
      <c r="E16" s="143"/>
      <c r="F16" s="146" t="s">
        <v>31</v>
      </c>
      <c r="G16" s="58" t="s">
        <v>31</v>
      </c>
      <c r="H16" s="147"/>
      <c r="I16" s="122" t="s">
        <v>31</v>
      </c>
      <c r="J16" s="148" t="s">
        <v>31</v>
      </c>
      <c r="K16" s="59"/>
      <c r="L16" s="60"/>
      <c r="M16" s="61"/>
      <c r="N16" s="61"/>
      <c r="O16" s="75" t="str">
        <f t="shared" si="0"/>
        <v xml:space="preserve"> </v>
      </c>
      <c r="P16" s="60"/>
      <c r="Q16" s="61"/>
      <c r="R16" s="61"/>
      <c r="S16" s="75" t="str">
        <f t="shared" si="1"/>
        <v xml:space="preserve"> </v>
      </c>
      <c r="T16" s="76" t="str">
        <f t="shared" si="2"/>
        <v/>
      </c>
      <c r="U16" s="135" t="s">
        <v>132</v>
      </c>
      <c r="V16" s="62" t="str">
        <f>IF(H16=0," ",IF(E16="H",IF(AND(H16&gt;2005,H16&lt;2009),VLOOKUP(K16,Minimas!$A$15:$C$29,3),IF(AND(H16&gt;2008,H16&lt;2011),VLOOKUP(K16,Minimas!$A$15:$C$29,2),"ERREUR")),IF(AND(H16&gt;2005,H16&lt;2009),VLOOKUP(K16,Minimas!$H$15:J$29,3),IF(AND(H16&gt;2008,H16&lt;2011),VLOOKUP(K16,Minimas!$H$15:$J$29,2),"ERREUR"))))</f>
        <v xml:space="preserve"> </v>
      </c>
      <c r="W16" s="63" t="str">
        <f t="shared" si="3"/>
        <v/>
      </c>
      <c r="X16" s="56"/>
      <c r="Y16" s="56"/>
      <c r="Z16" s="5" t="str">
        <f t="shared" si="4"/>
        <v xml:space="preserve"> </v>
      </c>
      <c r="AA16" s="5" t="str">
        <f t="shared" si="5"/>
        <v xml:space="preserve"> 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</row>
    <row r="17" spans="2:107" s="5" customFormat="1" ht="30" customHeight="1" x14ac:dyDescent="0.2">
      <c r="B17" s="141"/>
      <c r="C17" s="57"/>
      <c r="D17" s="125"/>
      <c r="E17" s="143"/>
      <c r="F17" s="146" t="s">
        <v>31</v>
      </c>
      <c r="G17" s="58" t="s">
        <v>31</v>
      </c>
      <c r="H17" s="147"/>
      <c r="I17" s="122" t="s">
        <v>31</v>
      </c>
      <c r="J17" s="148" t="s">
        <v>31</v>
      </c>
      <c r="K17" s="59"/>
      <c r="L17" s="60"/>
      <c r="M17" s="61"/>
      <c r="N17" s="61"/>
      <c r="O17" s="75" t="str">
        <f t="shared" si="0"/>
        <v xml:space="preserve"> </v>
      </c>
      <c r="P17" s="60"/>
      <c r="Q17" s="61"/>
      <c r="R17" s="61"/>
      <c r="S17" s="75" t="str">
        <f t="shared" si="1"/>
        <v xml:space="preserve"> </v>
      </c>
      <c r="T17" s="76" t="str">
        <f t="shared" si="2"/>
        <v/>
      </c>
      <c r="U17" s="135" t="s">
        <v>132</v>
      </c>
      <c r="V17" s="62" t="str">
        <f>IF(H17=0," ",IF(E17="H",IF(AND(H17&gt;2005,H17&lt;2009),VLOOKUP(K17,Minimas!$A$15:$C$29,3),IF(AND(H17&gt;2008,H17&lt;2011),VLOOKUP(K17,Minimas!$A$15:$C$29,2),"ERREUR")),IF(AND(H17&gt;2005,H17&lt;2009),VLOOKUP(K17,Minimas!$H$15:J$29,3),IF(AND(H17&gt;2008,H17&lt;2011),VLOOKUP(K17,Minimas!$H$15:$J$29,2),"ERREUR"))))</f>
        <v xml:space="preserve"> </v>
      </c>
      <c r="W17" s="63" t="str">
        <f t="shared" si="3"/>
        <v/>
      </c>
      <c r="X17" s="56"/>
      <c r="Y17" s="56"/>
      <c r="Z17" s="5" t="str">
        <f t="shared" si="4"/>
        <v xml:space="preserve"> </v>
      </c>
      <c r="AA17" s="5" t="str">
        <f t="shared" si="5"/>
        <v xml:space="preserve"> 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</row>
    <row r="18" spans="2:107" s="5" customFormat="1" ht="30" customHeight="1" x14ac:dyDescent="0.2">
      <c r="B18" s="141"/>
      <c r="C18" s="57"/>
      <c r="D18" s="125"/>
      <c r="E18" s="143"/>
      <c r="F18" s="146" t="s">
        <v>31</v>
      </c>
      <c r="G18" s="58" t="s">
        <v>31</v>
      </c>
      <c r="H18" s="147"/>
      <c r="I18" s="122" t="s">
        <v>31</v>
      </c>
      <c r="J18" s="148" t="s">
        <v>31</v>
      </c>
      <c r="K18" s="59"/>
      <c r="L18" s="60"/>
      <c r="M18" s="61"/>
      <c r="N18" s="61"/>
      <c r="O18" s="75" t="str">
        <f t="shared" si="0"/>
        <v xml:space="preserve"> </v>
      </c>
      <c r="P18" s="60"/>
      <c r="Q18" s="61"/>
      <c r="R18" s="61"/>
      <c r="S18" s="75" t="str">
        <f t="shared" si="1"/>
        <v xml:space="preserve"> </v>
      </c>
      <c r="T18" s="76" t="str">
        <f t="shared" si="2"/>
        <v/>
      </c>
      <c r="U18" s="135" t="s">
        <v>132</v>
      </c>
      <c r="V18" s="62" t="str">
        <f>IF(H18=0," ",IF(E18="H",IF(AND(H18&gt;2005,H18&lt;2009),VLOOKUP(K18,Minimas!$A$15:$C$29,3),IF(AND(H18&gt;2008,H18&lt;2011),VLOOKUP(K18,Minimas!$A$15:$C$29,2),"ERREUR")),IF(AND(H18&gt;2005,H18&lt;2009),VLOOKUP(K18,Minimas!$H$15:J$29,3),IF(AND(H18&gt;2008,H18&lt;2011),VLOOKUP(K18,Minimas!$H$15:$J$29,2),"ERREUR"))))</f>
        <v xml:space="preserve"> </v>
      </c>
      <c r="W18" s="63" t="str">
        <f t="shared" si="3"/>
        <v/>
      </c>
      <c r="X18" s="56"/>
      <c r="Y18" s="56"/>
      <c r="Z18" s="5" t="str">
        <f t="shared" si="4"/>
        <v xml:space="preserve"> </v>
      </c>
      <c r="AA18" s="5" t="str">
        <f t="shared" si="5"/>
        <v xml:space="preserve"> 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</row>
    <row r="19" spans="2:107" s="5" customFormat="1" ht="30" customHeight="1" x14ac:dyDescent="0.2">
      <c r="B19" s="141"/>
      <c r="C19" s="57"/>
      <c r="D19" s="125"/>
      <c r="E19" s="143"/>
      <c r="F19" s="146" t="s">
        <v>31</v>
      </c>
      <c r="G19" s="58" t="s">
        <v>31</v>
      </c>
      <c r="H19" s="147"/>
      <c r="I19" s="122" t="s">
        <v>31</v>
      </c>
      <c r="J19" s="148" t="s">
        <v>31</v>
      </c>
      <c r="K19" s="59"/>
      <c r="L19" s="60"/>
      <c r="M19" s="61"/>
      <c r="N19" s="61"/>
      <c r="O19" s="75" t="str">
        <f t="shared" si="0"/>
        <v xml:space="preserve"> </v>
      </c>
      <c r="P19" s="60"/>
      <c r="Q19" s="61"/>
      <c r="R19" s="61"/>
      <c r="S19" s="75" t="str">
        <f t="shared" si="1"/>
        <v xml:space="preserve"> </v>
      </c>
      <c r="T19" s="76" t="str">
        <f t="shared" si="2"/>
        <v/>
      </c>
      <c r="U19" s="135" t="s">
        <v>132</v>
      </c>
      <c r="V19" s="62" t="str">
        <f>IF(H19=0," ",IF(E19="H",IF(AND(H19&gt;2005,H19&lt;2009),VLOOKUP(K19,Minimas!$A$15:$C$29,3),IF(AND(H19&gt;2008,H19&lt;2011),VLOOKUP(K19,Minimas!$A$15:$C$29,2),"ERREUR")),IF(AND(H19&gt;2005,H19&lt;2009),VLOOKUP(K19,Minimas!$H$15:J$29,3),IF(AND(H19&gt;2008,H19&lt;2011),VLOOKUP(K19,Minimas!$H$15:$J$29,2),"ERREUR"))))</f>
        <v xml:space="preserve"> </v>
      </c>
      <c r="W19" s="63" t="str">
        <f t="shared" si="3"/>
        <v/>
      </c>
      <c r="X19" s="56"/>
      <c r="Y19" s="56"/>
      <c r="Z19" s="5" t="str">
        <f t="shared" si="4"/>
        <v xml:space="preserve"> </v>
      </c>
      <c r="AA19" s="5" t="str">
        <f t="shared" si="5"/>
        <v xml:space="preserve"> 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</row>
    <row r="20" spans="2:107" s="5" customFormat="1" ht="30" customHeight="1" x14ac:dyDescent="0.2">
      <c r="B20" s="141"/>
      <c r="C20" s="57"/>
      <c r="D20" s="125"/>
      <c r="E20" s="143"/>
      <c r="F20" s="146" t="s">
        <v>31</v>
      </c>
      <c r="G20" s="58" t="s">
        <v>31</v>
      </c>
      <c r="H20" s="147"/>
      <c r="I20" s="122" t="s">
        <v>31</v>
      </c>
      <c r="J20" s="148" t="s">
        <v>31</v>
      </c>
      <c r="K20" s="59"/>
      <c r="L20" s="60"/>
      <c r="M20" s="61"/>
      <c r="N20" s="61"/>
      <c r="O20" s="75" t="str">
        <f t="shared" si="0"/>
        <v xml:space="preserve"> </v>
      </c>
      <c r="P20" s="60"/>
      <c r="Q20" s="61"/>
      <c r="R20" s="61"/>
      <c r="S20" s="75" t="str">
        <f t="shared" si="1"/>
        <v xml:space="preserve"> </v>
      </c>
      <c r="T20" s="76" t="str">
        <f t="shared" si="2"/>
        <v/>
      </c>
      <c r="U20" s="135" t="s">
        <v>132</v>
      </c>
      <c r="V20" s="62" t="str">
        <f>IF(H20=0," ",IF(E20="H",IF(AND(H20&gt;2005,H20&lt;2009),VLOOKUP(K20,Minimas!$A$15:$C$29,3),IF(AND(H20&gt;2008,H20&lt;2011),VLOOKUP(K20,Minimas!$A$15:$C$29,2),"ERREUR")),IF(AND(H20&gt;2005,H20&lt;2009),VLOOKUP(K20,Minimas!$H$15:J$29,3),IF(AND(H20&gt;2008,H20&lt;2011),VLOOKUP(K20,Minimas!$H$15:$J$29,2),"ERREUR"))))</f>
        <v xml:space="preserve"> </v>
      </c>
      <c r="W20" s="63" t="str">
        <f t="shared" si="3"/>
        <v/>
      </c>
      <c r="X20" s="56"/>
      <c r="Y20" s="56"/>
      <c r="Z20" s="5" t="str">
        <f t="shared" si="4"/>
        <v xml:space="preserve"> </v>
      </c>
      <c r="AA20" s="5" t="str">
        <f t="shared" si="5"/>
        <v xml:space="preserve"> 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</row>
    <row r="21" spans="2:107" s="5" customFormat="1" ht="30" customHeight="1" x14ac:dyDescent="0.2">
      <c r="B21" s="141"/>
      <c r="C21" s="57"/>
      <c r="D21" s="125"/>
      <c r="E21" s="143"/>
      <c r="F21" s="146" t="s">
        <v>31</v>
      </c>
      <c r="G21" s="58" t="s">
        <v>31</v>
      </c>
      <c r="H21" s="147"/>
      <c r="I21" s="122" t="s">
        <v>31</v>
      </c>
      <c r="J21" s="148" t="s">
        <v>31</v>
      </c>
      <c r="K21" s="59"/>
      <c r="L21" s="60"/>
      <c r="M21" s="61"/>
      <c r="N21" s="61"/>
      <c r="O21" s="75" t="str">
        <f t="shared" si="0"/>
        <v xml:space="preserve"> </v>
      </c>
      <c r="P21" s="60"/>
      <c r="Q21" s="61"/>
      <c r="R21" s="61"/>
      <c r="S21" s="75" t="str">
        <f t="shared" si="1"/>
        <v xml:space="preserve"> </v>
      </c>
      <c r="T21" s="76" t="str">
        <f t="shared" si="2"/>
        <v/>
      </c>
      <c r="U21" s="135" t="s">
        <v>132</v>
      </c>
      <c r="V21" s="62" t="str">
        <f>IF(H21=0," ",IF(E21="H",IF(AND(H21&gt;2005,H21&lt;2009),VLOOKUP(K21,Minimas!$A$15:$C$29,3),IF(AND(H21&gt;2008,H21&lt;2011),VLOOKUP(K21,Minimas!$A$15:$C$29,2),"ERREUR")),IF(AND(H21&gt;2005,H21&lt;2009),VLOOKUP(K21,Minimas!$H$15:J$29,3),IF(AND(H21&gt;2008,H21&lt;2011),VLOOKUP(K21,Minimas!$H$15:$J$29,2),"ERREUR"))))</f>
        <v xml:space="preserve"> </v>
      </c>
      <c r="W21" s="63" t="str">
        <f t="shared" si="3"/>
        <v/>
      </c>
      <c r="X21" s="56"/>
      <c r="Y21" s="56"/>
      <c r="Z21" s="5" t="str">
        <f t="shared" si="4"/>
        <v xml:space="preserve"> </v>
      </c>
      <c r="AA21" s="5" t="str">
        <f t="shared" si="5"/>
        <v xml:space="preserve"> 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</row>
    <row r="22" spans="2:107" s="5" customFormat="1" ht="30" customHeight="1" x14ac:dyDescent="0.2">
      <c r="B22" s="141"/>
      <c r="C22" s="57"/>
      <c r="D22" s="125"/>
      <c r="E22" s="143"/>
      <c r="F22" s="146" t="s">
        <v>31</v>
      </c>
      <c r="G22" s="58" t="s">
        <v>31</v>
      </c>
      <c r="H22" s="147"/>
      <c r="I22" s="122" t="s">
        <v>31</v>
      </c>
      <c r="J22" s="148" t="s">
        <v>31</v>
      </c>
      <c r="K22" s="59"/>
      <c r="L22" s="60"/>
      <c r="M22" s="61"/>
      <c r="N22" s="61"/>
      <c r="O22" s="75" t="str">
        <f t="shared" si="0"/>
        <v xml:space="preserve"> </v>
      </c>
      <c r="P22" s="60"/>
      <c r="Q22" s="61"/>
      <c r="R22" s="61"/>
      <c r="S22" s="75" t="str">
        <f t="shared" si="1"/>
        <v xml:space="preserve"> </v>
      </c>
      <c r="T22" s="76" t="str">
        <f t="shared" si="2"/>
        <v/>
      </c>
      <c r="U22" s="135" t="s">
        <v>132</v>
      </c>
      <c r="V22" s="62" t="str">
        <f>IF(H22=0," ",IF(E22="H",IF(AND(H22&gt;2005,H22&lt;2009),VLOOKUP(K22,Minimas!$A$15:$C$29,3),IF(AND(H22&gt;2008,H22&lt;2011),VLOOKUP(K22,Minimas!$A$15:$C$29,2),"ERREUR")),IF(AND(H22&gt;2005,H22&lt;2009),VLOOKUP(K22,Minimas!$H$15:J$29,3),IF(AND(H22&gt;2008,H22&lt;2011),VLOOKUP(K22,Minimas!$H$15:$J$29,2),"ERREUR"))))</f>
        <v xml:space="preserve"> </v>
      </c>
      <c r="W22" s="63" t="str">
        <f t="shared" si="3"/>
        <v/>
      </c>
      <c r="X22" s="56"/>
      <c r="Y22" s="56"/>
      <c r="Z22" s="5" t="str">
        <f t="shared" si="4"/>
        <v xml:space="preserve"> </v>
      </c>
      <c r="AA22" s="5" t="str">
        <f t="shared" si="5"/>
        <v xml:space="preserve"> 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</row>
    <row r="23" spans="2:107" s="5" customFormat="1" ht="30" customHeight="1" x14ac:dyDescent="0.2">
      <c r="B23" s="141"/>
      <c r="C23" s="57"/>
      <c r="D23" s="125"/>
      <c r="E23" s="143"/>
      <c r="F23" s="146" t="s">
        <v>31</v>
      </c>
      <c r="G23" s="58" t="s">
        <v>31</v>
      </c>
      <c r="H23" s="147"/>
      <c r="I23" s="122" t="s">
        <v>31</v>
      </c>
      <c r="J23" s="148" t="s">
        <v>31</v>
      </c>
      <c r="K23" s="59"/>
      <c r="L23" s="60"/>
      <c r="M23" s="61"/>
      <c r="N23" s="61"/>
      <c r="O23" s="75" t="str">
        <f t="shared" si="0"/>
        <v xml:space="preserve"> </v>
      </c>
      <c r="P23" s="60"/>
      <c r="Q23" s="61"/>
      <c r="R23" s="61"/>
      <c r="S23" s="75" t="str">
        <f t="shared" si="1"/>
        <v xml:space="preserve"> </v>
      </c>
      <c r="T23" s="76" t="str">
        <f t="shared" si="2"/>
        <v/>
      </c>
      <c r="U23" s="135" t="s">
        <v>132</v>
      </c>
      <c r="V23" s="62" t="str">
        <f>IF(H23=0," ",IF(E23="H",IF(AND(H23&gt;2005,H23&lt;2009),VLOOKUP(K23,Minimas!$A$15:$C$29,3),IF(AND(H23&gt;2008,H23&lt;2011),VLOOKUP(K23,Minimas!$A$15:$C$29,2),"ERREUR")),IF(AND(H23&gt;2005,H23&lt;2009),VLOOKUP(K23,Minimas!$H$15:J$29,3),IF(AND(H23&gt;2008,H23&lt;2011),VLOOKUP(K23,Minimas!$H$15:$J$29,2),"ERREUR"))))</f>
        <v xml:space="preserve"> </v>
      </c>
      <c r="W23" s="63" t="str">
        <f t="shared" si="3"/>
        <v/>
      </c>
      <c r="X23" s="56"/>
      <c r="Y23" s="56"/>
      <c r="Z23" s="5" t="str">
        <f t="shared" si="4"/>
        <v xml:space="preserve"> </v>
      </c>
      <c r="AA23" s="5" t="str">
        <f t="shared" si="5"/>
        <v xml:space="preserve"> 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</row>
    <row r="24" spans="2:107" s="5" customFormat="1" ht="30" customHeight="1" x14ac:dyDescent="0.2">
      <c r="B24" s="141"/>
      <c r="C24" s="57"/>
      <c r="D24" s="125"/>
      <c r="E24" s="143"/>
      <c r="F24" s="146" t="s">
        <v>31</v>
      </c>
      <c r="G24" s="58" t="s">
        <v>31</v>
      </c>
      <c r="H24" s="147"/>
      <c r="I24" s="122" t="s">
        <v>31</v>
      </c>
      <c r="J24" s="148" t="s">
        <v>31</v>
      </c>
      <c r="K24" s="59"/>
      <c r="L24" s="60"/>
      <c r="M24" s="61"/>
      <c r="N24" s="61"/>
      <c r="O24" s="75" t="str">
        <f t="shared" si="0"/>
        <v xml:space="preserve"> </v>
      </c>
      <c r="P24" s="60"/>
      <c r="Q24" s="61"/>
      <c r="R24" s="61"/>
      <c r="S24" s="75" t="str">
        <f t="shared" si="1"/>
        <v xml:space="preserve"> </v>
      </c>
      <c r="T24" s="76" t="str">
        <f t="shared" si="2"/>
        <v/>
      </c>
      <c r="U24" s="135" t="s">
        <v>132</v>
      </c>
      <c r="V24" s="62" t="str">
        <f>IF(H24=0," ",IF(E24="H",IF(AND(H24&gt;2005,H24&lt;2009),VLOOKUP(K24,Minimas!$A$15:$C$29,3),IF(AND(H24&gt;2008,H24&lt;2011),VLOOKUP(K24,Minimas!$A$15:$C$29,2),"ERREUR")),IF(AND(H24&gt;2005,H24&lt;2009),VLOOKUP(K24,Minimas!$H$15:J$29,3),IF(AND(H24&gt;2008,H24&lt;2011),VLOOKUP(K24,Minimas!$H$15:$J$29,2),"ERREUR"))))</f>
        <v xml:space="preserve"> </v>
      </c>
      <c r="W24" s="63" t="str">
        <f t="shared" si="3"/>
        <v/>
      </c>
      <c r="X24" s="56"/>
      <c r="Y24" s="56"/>
      <c r="Z24" s="5" t="str">
        <f t="shared" si="4"/>
        <v xml:space="preserve"> </v>
      </c>
      <c r="AA24" s="5" t="str">
        <f t="shared" si="5"/>
        <v xml:space="preserve"> 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</row>
    <row r="25" spans="2:107" s="5" customFormat="1" ht="30" customHeight="1" x14ac:dyDescent="0.2">
      <c r="B25" s="141"/>
      <c r="C25" s="57"/>
      <c r="D25" s="125"/>
      <c r="E25" s="143"/>
      <c r="F25" s="146" t="s">
        <v>31</v>
      </c>
      <c r="G25" s="58" t="s">
        <v>31</v>
      </c>
      <c r="H25" s="147"/>
      <c r="I25" s="122"/>
      <c r="J25" s="148"/>
      <c r="K25" s="59"/>
      <c r="L25" s="60"/>
      <c r="M25" s="61"/>
      <c r="N25" s="61"/>
      <c r="O25" s="75" t="str">
        <f t="shared" si="0"/>
        <v xml:space="preserve"> </v>
      </c>
      <c r="P25" s="60"/>
      <c r="Q25" s="61"/>
      <c r="R25" s="61"/>
      <c r="S25" s="75" t="str">
        <f t="shared" si="1"/>
        <v xml:space="preserve"> </v>
      </c>
      <c r="T25" s="76" t="str">
        <f t="shared" si="2"/>
        <v/>
      </c>
      <c r="U25" s="135" t="s">
        <v>132</v>
      </c>
      <c r="V25" s="62" t="str">
        <f>IF(H25=0," ",IF(E25="H",IF(AND(H25&gt;2005,H25&lt;2009),VLOOKUP(K25,Minimas!$A$15:$C$29,3),IF(AND(H25&gt;2008,H25&lt;2011),VLOOKUP(K25,Minimas!$A$15:$C$29,2),"ERREUR")),IF(AND(H25&gt;2005,H25&lt;2009),VLOOKUP(K25,Minimas!$H$15:J$29,3),IF(AND(H25&gt;2008,H25&lt;2011),VLOOKUP(K25,Minimas!$H$15:$J$29,2),"ERREUR"))))</f>
        <v xml:space="preserve"> </v>
      </c>
      <c r="W25" s="63" t="str">
        <f t="shared" si="3"/>
        <v/>
      </c>
      <c r="X25" s="56"/>
      <c r="Y25" s="56"/>
      <c r="Z25" s="5" t="str">
        <f t="shared" si="4"/>
        <v xml:space="preserve"> </v>
      </c>
      <c r="AA25" s="5" t="str">
        <f t="shared" si="5"/>
        <v xml:space="preserve"> 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</row>
    <row r="26" spans="2:107" s="5" customFormat="1" ht="30" customHeight="1" x14ac:dyDescent="0.2">
      <c r="B26" s="141"/>
      <c r="C26" s="57"/>
      <c r="D26" s="125"/>
      <c r="E26" s="143"/>
      <c r="F26" s="146" t="s">
        <v>31</v>
      </c>
      <c r="G26" s="58" t="s">
        <v>31</v>
      </c>
      <c r="H26" s="147"/>
      <c r="I26" s="122"/>
      <c r="J26" s="148"/>
      <c r="K26" s="59"/>
      <c r="L26" s="60"/>
      <c r="M26" s="61"/>
      <c r="N26" s="61"/>
      <c r="O26" s="75" t="str">
        <f t="shared" si="0"/>
        <v xml:space="preserve"> </v>
      </c>
      <c r="P26" s="60"/>
      <c r="Q26" s="61"/>
      <c r="R26" s="61"/>
      <c r="S26" s="75" t="str">
        <f t="shared" si="1"/>
        <v xml:space="preserve"> </v>
      </c>
      <c r="T26" s="76" t="str">
        <f t="shared" si="2"/>
        <v/>
      </c>
      <c r="U26" s="135" t="s">
        <v>132</v>
      </c>
      <c r="V26" s="62" t="str">
        <f>IF(H26=0," ",IF(E26="H",IF(AND(H26&gt;2005,H26&lt;2009),VLOOKUP(K26,Minimas!$A$15:$C$29,3),IF(AND(H26&gt;2008,H26&lt;2011),VLOOKUP(K26,Minimas!$A$15:$C$29,2),"ERREUR")),IF(AND(H26&gt;2005,H26&lt;2009),VLOOKUP(K26,Minimas!$H$15:J$29,3),IF(AND(H26&gt;2008,H26&lt;2011),VLOOKUP(K26,Minimas!$H$15:$J$29,2),"ERREUR"))))</f>
        <v xml:space="preserve"> </v>
      </c>
      <c r="W26" s="63" t="str">
        <f t="shared" si="3"/>
        <v/>
      </c>
      <c r="X26" s="56"/>
      <c r="Y26" s="56"/>
      <c r="Z26" s="5" t="str">
        <f t="shared" si="4"/>
        <v xml:space="preserve"> </v>
      </c>
      <c r="AA26" s="5" t="str">
        <f t="shared" si="5"/>
        <v xml:space="preserve"> 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</row>
    <row r="27" spans="2:107" s="5" customFormat="1" ht="30" customHeight="1" x14ac:dyDescent="0.2">
      <c r="B27" s="141"/>
      <c r="C27" s="57"/>
      <c r="D27" s="125"/>
      <c r="E27" s="143"/>
      <c r="F27" s="146" t="s">
        <v>31</v>
      </c>
      <c r="G27" s="58" t="s">
        <v>31</v>
      </c>
      <c r="H27" s="147"/>
      <c r="I27" s="122" t="s">
        <v>31</v>
      </c>
      <c r="J27" s="148" t="s">
        <v>31</v>
      </c>
      <c r="K27" s="59"/>
      <c r="L27" s="60"/>
      <c r="M27" s="61"/>
      <c r="N27" s="61"/>
      <c r="O27" s="75" t="str">
        <f t="shared" si="0"/>
        <v xml:space="preserve"> </v>
      </c>
      <c r="P27" s="60"/>
      <c r="Q27" s="61"/>
      <c r="R27" s="61"/>
      <c r="S27" s="75" t="str">
        <f t="shared" si="1"/>
        <v xml:space="preserve"> </v>
      </c>
      <c r="T27" s="76" t="str">
        <f t="shared" si="2"/>
        <v/>
      </c>
      <c r="U27" s="135" t="s">
        <v>132</v>
      </c>
      <c r="V27" s="62" t="str">
        <f>IF(H27=0," ",IF(E27="H",IF(AND(H27&gt;2005,H27&lt;2009),VLOOKUP(K27,Minimas!$A$15:$C$29,3),IF(AND(H27&gt;2008,H27&lt;2011),VLOOKUP(K27,Minimas!$A$15:$C$29,2),"ERREUR")),IF(AND(H27&gt;2005,H27&lt;2009),VLOOKUP(K27,Minimas!$H$15:J$29,3),IF(AND(H27&gt;2008,H27&lt;2011),VLOOKUP(K27,Minimas!$H$15:$J$29,2),"ERREUR"))))</f>
        <v xml:space="preserve"> </v>
      </c>
      <c r="W27" s="63" t="str">
        <f t="shared" si="3"/>
        <v/>
      </c>
      <c r="X27" s="56"/>
      <c r="Y27" s="56"/>
      <c r="Z27" s="5" t="str">
        <f t="shared" si="4"/>
        <v xml:space="preserve"> </v>
      </c>
      <c r="AA27" s="5" t="str">
        <f t="shared" si="5"/>
        <v xml:space="preserve"> 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</row>
    <row r="28" spans="2:107" s="5" customFormat="1" ht="30" customHeight="1" x14ac:dyDescent="0.2">
      <c r="B28" s="141"/>
      <c r="C28" s="57"/>
      <c r="D28" s="125"/>
      <c r="E28" s="143"/>
      <c r="F28" s="146" t="s">
        <v>31</v>
      </c>
      <c r="G28" s="58" t="s">
        <v>31</v>
      </c>
      <c r="H28" s="147"/>
      <c r="I28" s="122" t="s">
        <v>31</v>
      </c>
      <c r="J28" s="148" t="s">
        <v>31</v>
      </c>
      <c r="K28" s="59"/>
      <c r="L28" s="60"/>
      <c r="M28" s="61"/>
      <c r="N28" s="61"/>
      <c r="O28" s="75" t="str">
        <f t="shared" si="0"/>
        <v xml:space="preserve"> </v>
      </c>
      <c r="P28" s="60"/>
      <c r="Q28" s="61"/>
      <c r="R28" s="61"/>
      <c r="S28" s="75" t="str">
        <f t="shared" si="1"/>
        <v xml:space="preserve"> </v>
      </c>
      <c r="T28" s="76" t="str">
        <f t="shared" si="2"/>
        <v/>
      </c>
      <c r="U28" s="135" t="s">
        <v>132</v>
      </c>
      <c r="V28" s="62" t="str">
        <f>IF(H28=0," ",IF(E28="H",IF(AND(H28&gt;2005,H28&lt;2009),VLOOKUP(K28,Minimas!$A$15:$C$29,3),IF(AND(H28&gt;2008,H28&lt;2011),VLOOKUP(K28,Minimas!$A$15:$C$29,2),"ERREUR")),IF(AND(H28&gt;2005,H28&lt;2009),VLOOKUP(K28,Minimas!$H$15:J$29,3),IF(AND(H28&gt;2008,H28&lt;2011),VLOOKUP(K28,Minimas!$H$15:$J$29,2),"ERREUR"))))</f>
        <v xml:space="preserve"> </v>
      </c>
      <c r="W28" s="63" t="str">
        <f t="shared" si="3"/>
        <v/>
      </c>
      <c r="X28" s="56"/>
      <c r="Y28" s="56"/>
      <c r="Z28" s="5" t="str">
        <f t="shared" si="4"/>
        <v xml:space="preserve"> </v>
      </c>
      <c r="AA28" s="5" t="str">
        <f t="shared" si="5"/>
        <v xml:space="preserve"> 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</row>
    <row r="29" spans="2:107" s="5" customFormat="1" ht="30" customHeight="1" x14ac:dyDescent="0.2">
      <c r="B29" s="141"/>
      <c r="C29" s="57"/>
      <c r="D29" s="125"/>
      <c r="E29" s="143"/>
      <c r="F29" s="146" t="s">
        <v>31</v>
      </c>
      <c r="G29" s="58" t="s">
        <v>31</v>
      </c>
      <c r="H29" s="147"/>
      <c r="I29" s="122" t="s">
        <v>31</v>
      </c>
      <c r="J29" s="148" t="s">
        <v>31</v>
      </c>
      <c r="K29" s="59"/>
      <c r="L29" s="60"/>
      <c r="M29" s="61"/>
      <c r="N29" s="61"/>
      <c r="O29" s="75" t="str">
        <f t="shared" si="0"/>
        <v xml:space="preserve"> </v>
      </c>
      <c r="P29" s="60"/>
      <c r="Q29" s="61"/>
      <c r="R29" s="61"/>
      <c r="S29" s="75" t="str">
        <f t="shared" si="1"/>
        <v xml:space="preserve"> </v>
      </c>
      <c r="T29" s="76" t="str">
        <f t="shared" si="2"/>
        <v/>
      </c>
      <c r="U29" s="135" t="s">
        <v>132</v>
      </c>
      <c r="V29" s="62" t="str">
        <f>IF(H29=0," ",IF(E29="H",IF(AND(H29&gt;2005,H29&lt;2009),VLOOKUP(K29,Minimas!$A$15:$C$29,3),IF(AND(H29&gt;2008,H29&lt;2011),VLOOKUP(K29,Minimas!$A$15:$C$29,2),"ERREUR")),IF(AND(H29&gt;2005,H29&lt;2009),VLOOKUP(K29,Minimas!$H$15:J$29,3),IF(AND(H29&gt;2008,H29&lt;2011),VLOOKUP(K29,Minimas!$H$15:$J$29,2),"ERREUR"))))</f>
        <v xml:space="preserve"> </v>
      </c>
      <c r="W29" s="63" t="str">
        <f t="shared" si="3"/>
        <v/>
      </c>
      <c r="X29" s="56"/>
      <c r="Y29" s="56"/>
      <c r="Z29" s="5" t="str">
        <f t="shared" si="4"/>
        <v xml:space="preserve"> </v>
      </c>
      <c r="AA29" s="5" t="str">
        <f t="shared" si="5"/>
        <v xml:space="preserve"> 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</row>
    <row r="30" spans="2:107" s="5" customFormat="1" ht="30" customHeight="1" x14ac:dyDescent="0.2">
      <c r="B30" s="141"/>
      <c r="C30" s="57"/>
      <c r="D30" s="125"/>
      <c r="E30" s="143"/>
      <c r="F30" s="146" t="s">
        <v>31</v>
      </c>
      <c r="G30" s="58" t="s">
        <v>31</v>
      </c>
      <c r="H30" s="147"/>
      <c r="I30" s="122" t="s">
        <v>31</v>
      </c>
      <c r="J30" s="148" t="s">
        <v>31</v>
      </c>
      <c r="K30" s="59"/>
      <c r="L30" s="60"/>
      <c r="M30" s="61"/>
      <c r="N30" s="61"/>
      <c r="O30" s="75" t="str">
        <f t="shared" si="0"/>
        <v xml:space="preserve"> </v>
      </c>
      <c r="P30" s="60"/>
      <c r="Q30" s="61"/>
      <c r="R30" s="61"/>
      <c r="S30" s="75" t="str">
        <f t="shared" si="1"/>
        <v xml:space="preserve"> </v>
      </c>
      <c r="T30" s="76" t="str">
        <f t="shared" si="2"/>
        <v/>
      </c>
      <c r="U30" s="135" t="s">
        <v>132</v>
      </c>
      <c r="V30" s="62" t="str">
        <f>IF(H30=0," ",IF(E30="H",IF(AND(H30&gt;2005,H30&lt;2009),VLOOKUP(K30,Minimas!$A$15:$C$29,3),IF(AND(H30&gt;2008,H30&lt;2011),VLOOKUP(K30,Minimas!$A$15:$C$29,2),"ERREUR")),IF(AND(H30&gt;2005,H30&lt;2009),VLOOKUP(K30,Minimas!$H$15:J$29,3),IF(AND(H30&gt;2008,H30&lt;2011),VLOOKUP(K30,Minimas!$H$15:$J$29,2),"ERREUR"))))</f>
        <v xml:space="preserve"> </v>
      </c>
      <c r="W30" s="63" t="str">
        <f t="shared" si="3"/>
        <v/>
      </c>
      <c r="X30" s="56"/>
      <c r="Y30" s="56"/>
      <c r="Z30" s="5" t="str">
        <f t="shared" si="4"/>
        <v xml:space="preserve"> </v>
      </c>
      <c r="AA30" s="5" t="str">
        <f t="shared" si="5"/>
        <v xml:space="preserve"> 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</row>
    <row r="31" spans="2:107" s="5" customFormat="1" ht="30" customHeight="1" x14ac:dyDescent="0.2">
      <c r="B31" s="141"/>
      <c r="C31" s="57"/>
      <c r="D31" s="125"/>
      <c r="E31" s="143"/>
      <c r="F31" s="146" t="s">
        <v>31</v>
      </c>
      <c r="G31" s="58" t="s">
        <v>31</v>
      </c>
      <c r="H31" s="147"/>
      <c r="I31" s="122" t="s">
        <v>31</v>
      </c>
      <c r="J31" s="148" t="s">
        <v>31</v>
      </c>
      <c r="K31" s="59"/>
      <c r="L31" s="60"/>
      <c r="M31" s="61"/>
      <c r="N31" s="61"/>
      <c r="O31" s="75" t="str">
        <f t="shared" si="0"/>
        <v xml:space="preserve"> </v>
      </c>
      <c r="P31" s="60"/>
      <c r="Q31" s="61"/>
      <c r="R31" s="61"/>
      <c r="S31" s="75" t="str">
        <f t="shared" si="1"/>
        <v xml:space="preserve"> </v>
      </c>
      <c r="T31" s="76" t="str">
        <f t="shared" si="2"/>
        <v/>
      </c>
      <c r="U31" s="135" t="s">
        <v>132</v>
      </c>
      <c r="V31" s="62" t="str">
        <f>IF(H31=0," ",IF(E31="H",IF(AND(H31&gt;2005,H31&lt;2009),VLOOKUP(K31,Minimas!$A$15:$C$29,3),IF(AND(H31&gt;2008,H31&lt;2011),VLOOKUP(K31,Minimas!$A$15:$C$29,2),"ERREUR")),IF(AND(H31&gt;2005,H31&lt;2009),VLOOKUP(K31,Minimas!$H$15:J$29,3),IF(AND(H31&gt;2008,H31&lt;2011),VLOOKUP(K31,Minimas!$H$15:$J$29,2),"ERREUR"))))</f>
        <v xml:space="preserve"> </v>
      </c>
      <c r="W31" s="63" t="str">
        <f t="shared" si="3"/>
        <v/>
      </c>
      <c r="X31" s="56"/>
      <c r="Y31" s="56"/>
      <c r="Z31" s="5" t="str">
        <f t="shared" si="4"/>
        <v xml:space="preserve"> </v>
      </c>
      <c r="AA31" s="5" t="str">
        <f t="shared" si="5"/>
        <v xml:space="preserve"> 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</row>
    <row r="32" spans="2:107" s="5" customFormat="1" ht="30" customHeight="1" x14ac:dyDescent="0.2">
      <c r="B32" s="141"/>
      <c r="C32" s="57"/>
      <c r="D32" s="125"/>
      <c r="E32" s="143"/>
      <c r="F32" s="146" t="s">
        <v>31</v>
      </c>
      <c r="G32" s="58" t="s">
        <v>31</v>
      </c>
      <c r="H32" s="147"/>
      <c r="I32" s="122" t="s">
        <v>31</v>
      </c>
      <c r="J32" s="148" t="s">
        <v>31</v>
      </c>
      <c r="K32" s="59"/>
      <c r="L32" s="60"/>
      <c r="M32" s="61"/>
      <c r="N32" s="61"/>
      <c r="O32" s="75" t="str">
        <f t="shared" si="0"/>
        <v xml:space="preserve"> </v>
      </c>
      <c r="P32" s="60"/>
      <c r="Q32" s="61"/>
      <c r="R32" s="61"/>
      <c r="S32" s="75" t="str">
        <f t="shared" si="1"/>
        <v xml:space="preserve"> </v>
      </c>
      <c r="T32" s="76" t="str">
        <f t="shared" si="2"/>
        <v/>
      </c>
      <c r="U32" s="135" t="s">
        <v>132</v>
      </c>
      <c r="V32" s="62" t="str">
        <f>IF(H32=0," ",IF(E32="H",IF(AND(H32&gt;2005,H32&lt;2009),VLOOKUP(K32,Minimas!$A$15:$C$29,3),IF(AND(H32&gt;2008,H32&lt;2011),VLOOKUP(K32,Minimas!$A$15:$C$29,2),"ERREUR")),IF(AND(H32&gt;2005,H32&lt;2009),VLOOKUP(K32,Minimas!$H$15:J$29,3),IF(AND(H32&gt;2008,H32&lt;2011),VLOOKUP(K32,Minimas!$H$15:$J$29,2),"ERREUR"))))</f>
        <v xml:space="preserve"> </v>
      </c>
      <c r="W32" s="63" t="str">
        <f t="shared" si="3"/>
        <v/>
      </c>
      <c r="X32" s="56"/>
      <c r="Y32" s="56"/>
      <c r="Z32" s="5" t="str">
        <f t="shared" si="4"/>
        <v xml:space="preserve"> </v>
      </c>
      <c r="AA32" s="5" t="str">
        <f t="shared" si="5"/>
        <v xml:space="preserve"> 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</row>
    <row r="33" spans="2:107" s="5" customFormat="1" ht="30" customHeight="1" x14ac:dyDescent="0.2">
      <c r="B33" s="141"/>
      <c r="C33" s="57"/>
      <c r="D33" s="125"/>
      <c r="E33" s="143"/>
      <c r="F33" s="146" t="s">
        <v>31</v>
      </c>
      <c r="G33" s="58" t="s">
        <v>31</v>
      </c>
      <c r="H33" s="147"/>
      <c r="I33" s="122" t="s">
        <v>31</v>
      </c>
      <c r="J33" s="148" t="s">
        <v>31</v>
      </c>
      <c r="K33" s="59"/>
      <c r="L33" s="60"/>
      <c r="M33" s="61"/>
      <c r="N33" s="61"/>
      <c r="O33" s="75" t="str">
        <f t="shared" si="0"/>
        <v xml:space="preserve"> </v>
      </c>
      <c r="P33" s="60"/>
      <c r="Q33" s="61"/>
      <c r="R33" s="61"/>
      <c r="S33" s="75" t="str">
        <f t="shared" si="1"/>
        <v xml:space="preserve"> </v>
      </c>
      <c r="T33" s="76" t="str">
        <f t="shared" si="2"/>
        <v/>
      </c>
      <c r="U33" s="135" t="s">
        <v>132</v>
      </c>
      <c r="V33" s="62" t="str">
        <f>IF(H33=0," ",IF(E33="H",IF(AND(H33&gt;2005,H33&lt;2009),VLOOKUP(K33,Minimas!$A$15:$C$29,3),IF(AND(H33&gt;2008,H33&lt;2011),VLOOKUP(K33,Minimas!$A$15:$C$29,2),"ERREUR")),IF(AND(H33&gt;2005,H33&lt;2009),VLOOKUP(K33,Minimas!$H$15:J$29,3),IF(AND(H33&gt;2008,H33&lt;2011),VLOOKUP(K33,Minimas!$H$15:$J$29,2),"ERREUR"))))</f>
        <v xml:space="preserve"> </v>
      </c>
      <c r="W33" s="63" t="str">
        <f t="shared" si="3"/>
        <v/>
      </c>
      <c r="X33" s="56"/>
      <c r="Y33" s="56"/>
      <c r="Z33" s="5" t="str">
        <f t="shared" si="4"/>
        <v xml:space="preserve"> </v>
      </c>
      <c r="AA33" s="5" t="str">
        <f t="shared" si="5"/>
        <v xml:space="preserve"> 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</row>
    <row r="34" spans="2:107" s="5" customFormat="1" ht="30" customHeight="1" x14ac:dyDescent="0.2">
      <c r="B34" s="141"/>
      <c r="C34" s="57"/>
      <c r="D34" s="125"/>
      <c r="E34" s="143"/>
      <c r="F34" s="146" t="s">
        <v>31</v>
      </c>
      <c r="G34" s="58" t="s">
        <v>31</v>
      </c>
      <c r="H34" s="147"/>
      <c r="I34" s="122" t="s">
        <v>31</v>
      </c>
      <c r="J34" s="148" t="s">
        <v>31</v>
      </c>
      <c r="K34" s="59"/>
      <c r="L34" s="60"/>
      <c r="M34" s="61"/>
      <c r="N34" s="61"/>
      <c r="O34" s="75" t="str">
        <f t="shared" si="0"/>
        <v xml:space="preserve"> </v>
      </c>
      <c r="P34" s="60"/>
      <c r="Q34" s="61"/>
      <c r="R34" s="61"/>
      <c r="S34" s="75" t="str">
        <f t="shared" si="1"/>
        <v xml:space="preserve"> </v>
      </c>
      <c r="T34" s="76" t="str">
        <f t="shared" si="2"/>
        <v/>
      </c>
      <c r="U34" s="135" t="s">
        <v>132</v>
      </c>
      <c r="V34" s="62" t="str">
        <f>IF(H34=0," ",IF(E34="H",IF(AND(H34&gt;2005,H34&lt;2009),VLOOKUP(K34,Minimas!$A$15:$C$29,3),IF(AND(H34&gt;2008,H34&lt;2011),VLOOKUP(K34,Minimas!$A$15:$C$29,2),"ERREUR")),IF(AND(H34&gt;2005,H34&lt;2009),VLOOKUP(K34,Minimas!$H$15:J$29,3),IF(AND(H34&gt;2008,H34&lt;2011),VLOOKUP(K34,Minimas!$H$15:$J$29,2),"ERREUR"))))</f>
        <v xml:space="preserve"> </v>
      </c>
      <c r="W34" s="63" t="str">
        <f t="shared" si="3"/>
        <v/>
      </c>
      <c r="X34" s="56"/>
      <c r="Y34" s="56"/>
      <c r="Z34" s="5" t="str">
        <f t="shared" si="4"/>
        <v xml:space="preserve"> </v>
      </c>
      <c r="AA34" s="5" t="str">
        <f t="shared" si="5"/>
        <v xml:space="preserve"> 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</row>
    <row r="35" spans="2:107" s="5" customFormat="1" ht="30" customHeight="1" x14ac:dyDescent="0.2">
      <c r="B35" s="141"/>
      <c r="C35" s="57"/>
      <c r="D35" s="125"/>
      <c r="E35" s="143"/>
      <c r="F35" s="146" t="s">
        <v>31</v>
      </c>
      <c r="G35" s="58" t="s">
        <v>31</v>
      </c>
      <c r="H35" s="147"/>
      <c r="I35" s="122" t="s">
        <v>31</v>
      </c>
      <c r="J35" s="148" t="s">
        <v>31</v>
      </c>
      <c r="K35" s="59"/>
      <c r="L35" s="60"/>
      <c r="M35" s="61"/>
      <c r="N35" s="61"/>
      <c r="O35" s="75" t="str">
        <f t="shared" si="0"/>
        <v xml:space="preserve"> </v>
      </c>
      <c r="P35" s="60"/>
      <c r="Q35" s="61"/>
      <c r="R35" s="61"/>
      <c r="S35" s="75" t="str">
        <f t="shared" si="1"/>
        <v xml:space="preserve"> </v>
      </c>
      <c r="T35" s="76" t="str">
        <f t="shared" si="2"/>
        <v/>
      </c>
      <c r="U35" s="135" t="s">
        <v>132</v>
      </c>
      <c r="V35" s="62" t="str">
        <f>IF(H35=0," ",IF(E35="H",IF(AND(H35&gt;2005,H35&lt;2009),VLOOKUP(K35,Minimas!$A$15:$C$29,3),IF(AND(H35&gt;2008,H35&lt;2011),VLOOKUP(K35,Minimas!$A$15:$C$29,2),"ERREUR")),IF(AND(H35&gt;2005,H35&lt;2009),VLOOKUP(K35,Minimas!$H$15:J$29,3),IF(AND(H35&gt;2008,H35&lt;2011),VLOOKUP(K35,Minimas!$H$15:$J$29,2),"ERREUR"))))</f>
        <v xml:space="preserve"> </v>
      </c>
      <c r="W35" s="63" t="str">
        <f t="shared" si="3"/>
        <v/>
      </c>
      <c r="X35" s="56"/>
      <c r="Y35" s="56"/>
      <c r="Z35" s="5" t="str">
        <f t="shared" si="4"/>
        <v xml:space="preserve"> </v>
      </c>
      <c r="AA35" s="5" t="str">
        <f t="shared" si="5"/>
        <v xml:space="preserve"> 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</row>
    <row r="36" spans="2:107" s="5" customFormat="1" ht="30" customHeight="1" x14ac:dyDescent="0.2">
      <c r="B36" s="141"/>
      <c r="C36" s="57"/>
      <c r="D36" s="125"/>
      <c r="E36" s="143"/>
      <c r="F36" s="146" t="s">
        <v>31</v>
      </c>
      <c r="G36" s="58" t="s">
        <v>31</v>
      </c>
      <c r="H36" s="147"/>
      <c r="I36" s="122" t="s">
        <v>31</v>
      </c>
      <c r="J36" s="148" t="s">
        <v>31</v>
      </c>
      <c r="K36" s="59"/>
      <c r="L36" s="60"/>
      <c r="M36" s="61"/>
      <c r="N36" s="61"/>
      <c r="O36" s="75" t="str">
        <f t="shared" si="0"/>
        <v xml:space="preserve"> </v>
      </c>
      <c r="P36" s="60"/>
      <c r="Q36" s="61"/>
      <c r="R36" s="61"/>
      <c r="S36" s="75" t="str">
        <f t="shared" si="1"/>
        <v xml:space="preserve"> </v>
      </c>
      <c r="T36" s="76" t="str">
        <f t="shared" si="2"/>
        <v/>
      </c>
      <c r="U36" s="135" t="s">
        <v>132</v>
      </c>
      <c r="V36" s="62" t="str">
        <f>IF(H36=0," ",IF(E36="H",IF(AND(H36&gt;2005,H36&lt;2009),VLOOKUP(K36,Minimas!$A$15:$C$29,3),IF(AND(H36&gt;2008,H36&lt;2011),VLOOKUP(K36,Minimas!$A$15:$C$29,2),"ERREUR")),IF(AND(H36&gt;2005,H36&lt;2009),VLOOKUP(K36,Minimas!$H$15:J$29,3),IF(AND(H36&gt;2008,H36&lt;2011),VLOOKUP(K36,Minimas!$H$15:$J$29,2),"ERREUR"))))</f>
        <v xml:space="preserve"> </v>
      </c>
      <c r="W36" s="63" t="str">
        <f t="shared" si="3"/>
        <v/>
      </c>
      <c r="X36" s="56"/>
      <c r="Y36" s="56"/>
      <c r="Z36" s="5" t="str">
        <f t="shared" si="4"/>
        <v xml:space="preserve"> </v>
      </c>
      <c r="AA36" s="5" t="str">
        <f t="shared" si="5"/>
        <v xml:space="preserve"> 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2:107" s="5" customFormat="1" ht="30" customHeight="1" x14ac:dyDescent="0.2">
      <c r="B37" s="141"/>
      <c r="C37" s="57"/>
      <c r="D37" s="125"/>
      <c r="E37" s="143"/>
      <c r="F37" s="146" t="s">
        <v>31</v>
      </c>
      <c r="G37" s="58" t="s">
        <v>31</v>
      </c>
      <c r="H37" s="147"/>
      <c r="I37" s="122" t="s">
        <v>31</v>
      </c>
      <c r="J37" s="148" t="s">
        <v>31</v>
      </c>
      <c r="K37" s="59"/>
      <c r="L37" s="60"/>
      <c r="M37" s="61"/>
      <c r="N37" s="61"/>
      <c r="O37" s="75" t="str">
        <f t="shared" si="0"/>
        <v xml:space="preserve"> </v>
      </c>
      <c r="P37" s="60"/>
      <c r="Q37" s="61"/>
      <c r="R37" s="61"/>
      <c r="S37" s="75" t="str">
        <f t="shared" si="1"/>
        <v xml:space="preserve"> </v>
      </c>
      <c r="T37" s="76" t="str">
        <f t="shared" si="2"/>
        <v/>
      </c>
      <c r="U37" s="135" t="s">
        <v>132</v>
      </c>
      <c r="V37" s="62" t="str">
        <f>IF(H37=0," ",IF(E37="H",IF(AND(H37&gt;2005,H37&lt;2009),VLOOKUP(K37,Minimas!$A$15:$C$29,3),IF(AND(H37&gt;2008,H37&lt;2011),VLOOKUP(K37,Minimas!$A$15:$C$29,2),"ERREUR")),IF(AND(H37&gt;2005,H37&lt;2009),VLOOKUP(K37,Minimas!$H$15:J$29,3),IF(AND(H37&gt;2008,H37&lt;2011),VLOOKUP(K37,Minimas!$H$15:$J$29,2),"ERREUR"))))</f>
        <v xml:space="preserve"> </v>
      </c>
      <c r="W37" s="63" t="str">
        <f t="shared" si="3"/>
        <v/>
      </c>
      <c r="X37" s="56"/>
      <c r="Y37" s="56"/>
      <c r="Z37" s="5" t="str">
        <f t="shared" si="4"/>
        <v xml:space="preserve"> </v>
      </c>
      <c r="AA37" s="5" t="str">
        <f t="shared" si="5"/>
        <v xml:space="preserve"> 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</row>
    <row r="38" spans="2:107" s="5" customFormat="1" ht="30" customHeight="1" x14ac:dyDescent="0.2">
      <c r="B38" s="141"/>
      <c r="C38" s="57"/>
      <c r="D38" s="125"/>
      <c r="E38" s="143"/>
      <c r="F38" s="146" t="s">
        <v>31</v>
      </c>
      <c r="G38" s="58" t="s">
        <v>31</v>
      </c>
      <c r="H38" s="147"/>
      <c r="I38" s="122" t="s">
        <v>31</v>
      </c>
      <c r="J38" s="148" t="s">
        <v>31</v>
      </c>
      <c r="K38" s="59"/>
      <c r="L38" s="60"/>
      <c r="M38" s="61"/>
      <c r="N38" s="61"/>
      <c r="O38" s="75" t="str">
        <f t="shared" si="0"/>
        <v xml:space="preserve"> </v>
      </c>
      <c r="P38" s="60"/>
      <c r="Q38" s="61"/>
      <c r="R38" s="61"/>
      <c r="S38" s="75" t="str">
        <f t="shared" si="1"/>
        <v xml:space="preserve"> </v>
      </c>
      <c r="T38" s="76" t="str">
        <f t="shared" si="2"/>
        <v/>
      </c>
      <c r="U38" s="135" t="s">
        <v>132</v>
      </c>
      <c r="V38" s="62" t="str">
        <f>IF(H38=0," ",IF(E38="H",IF(AND(H38&gt;2005,H38&lt;2009),VLOOKUP(K38,Minimas!$A$15:$C$29,3),IF(AND(H38&gt;2008,H38&lt;2011),VLOOKUP(K38,Minimas!$A$15:$C$29,2),"ERREUR")),IF(AND(H38&gt;2005,H38&lt;2009),VLOOKUP(K38,Minimas!$H$15:J$29,3),IF(AND(H38&gt;2008,H38&lt;2011),VLOOKUP(K38,Minimas!$H$15:$J$29,2),"ERREUR"))))</f>
        <v xml:space="preserve"> </v>
      </c>
      <c r="W38" s="63" t="str">
        <f t="shared" si="3"/>
        <v/>
      </c>
      <c r="X38" s="56"/>
      <c r="Y38" s="56"/>
      <c r="Z38" s="5" t="str">
        <f t="shared" si="4"/>
        <v xml:space="preserve"> </v>
      </c>
      <c r="AA38" s="5" t="str">
        <f t="shared" si="5"/>
        <v xml:space="preserve"> 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</row>
    <row r="39" spans="2:107" s="5" customFormat="1" ht="30" customHeight="1" x14ac:dyDescent="0.2">
      <c r="B39" s="141"/>
      <c r="C39" s="57"/>
      <c r="D39" s="125"/>
      <c r="E39" s="143"/>
      <c r="F39" s="146" t="s">
        <v>31</v>
      </c>
      <c r="G39" s="58" t="s">
        <v>31</v>
      </c>
      <c r="H39" s="147"/>
      <c r="I39" s="122"/>
      <c r="J39" s="148"/>
      <c r="K39" s="59"/>
      <c r="L39" s="60"/>
      <c r="M39" s="61"/>
      <c r="N39" s="61"/>
      <c r="O39" s="75" t="str">
        <f t="shared" si="0"/>
        <v xml:space="preserve"> </v>
      </c>
      <c r="P39" s="60"/>
      <c r="Q39" s="61"/>
      <c r="R39" s="61"/>
      <c r="S39" s="75" t="str">
        <f t="shared" si="1"/>
        <v xml:space="preserve"> </v>
      </c>
      <c r="T39" s="76" t="str">
        <f t="shared" si="2"/>
        <v/>
      </c>
      <c r="U39" s="135" t="s">
        <v>132</v>
      </c>
      <c r="V39" s="62" t="str">
        <f>IF(H39=0," ",IF(E39="H",IF(AND(H39&gt;2005,H39&lt;2009),VLOOKUP(K39,Minimas!$A$15:$C$29,3),IF(AND(H39&gt;2008,H39&lt;2011),VLOOKUP(K39,Minimas!$A$15:$C$29,2),"ERREUR")),IF(AND(H39&gt;2005,H39&lt;2009),VLOOKUP(K39,Minimas!$H$15:J$29,3),IF(AND(H39&gt;2008,H39&lt;2011),VLOOKUP(K39,Minimas!$H$15:$J$29,2),"ERREUR"))))</f>
        <v xml:space="preserve"> </v>
      </c>
      <c r="W39" s="63" t="str">
        <f t="shared" si="3"/>
        <v/>
      </c>
      <c r="X39" s="56"/>
      <c r="Y39" s="56"/>
      <c r="Z39" s="5" t="str">
        <f t="shared" si="4"/>
        <v xml:space="preserve"> </v>
      </c>
      <c r="AA39" s="5" t="str">
        <f t="shared" si="5"/>
        <v xml:space="preserve"> 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</row>
    <row r="40" spans="2:107" s="5" customFormat="1" ht="30" customHeight="1" x14ac:dyDescent="0.2">
      <c r="B40" s="141"/>
      <c r="C40" s="57"/>
      <c r="D40" s="125"/>
      <c r="E40" s="143"/>
      <c r="F40" s="146" t="s">
        <v>31</v>
      </c>
      <c r="G40" s="58" t="s">
        <v>31</v>
      </c>
      <c r="H40" s="147"/>
      <c r="I40" s="122"/>
      <c r="J40" s="148"/>
      <c r="K40" s="59"/>
      <c r="L40" s="60"/>
      <c r="M40" s="61"/>
      <c r="N40" s="61"/>
      <c r="O40" s="75" t="str">
        <f t="shared" si="0"/>
        <v xml:space="preserve"> </v>
      </c>
      <c r="P40" s="60"/>
      <c r="Q40" s="61"/>
      <c r="R40" s="61"/>
      <c r="S40" s="75" t="str">
        <f t="shared" si="1"/>
        <v xml:space="preserve"> </v>
      </c>
      <c r="T40" s="76" t="str">
        <f t="shared" si="2"/>
        <v/>
      </c>
      <c r="U40" s="135" t="s">
        <v>132</v>
      </c>
      <c r="V40" s="62" t="str">
        <f>IF(H40=0," ",IF(E40="H",IF(AND(H40&gt;2005,H40&lt;2009),VLOOKUP(K40,Minimas!$A$15:$C$29,3),IF(AND(H40&gt;2008,H40&lt;2011),VLOOKUP(K40,Minimas!$A$15:$C$29,2),"ERREUR")),IF(AND(H40&gt;2005,H40&lt;2009),VLOOKUP(K40,Minimas!$H$15:J$29,3),IF(AND(H40&gt;2008,H40&lt;2011),VLOOKUP(K40,Minimas!$H$15:$J$29,2),"ERREUR"))))</f>
        <v xml:space="preserve"> </v>
      </c>
      <c r="W40" s="63" t="str">
        <f t="shared" si="3"/>
        <v/>
      </c>
      <c r="X40" s="56"/>
      <c r="Y40" s="56"/>
      <c r="Z40" s="5" t="str">
        <f t="shared" si="4"/>
        <v xml:space="preserve"> </v>
      </c>
      <c r="AA40" s="5" t="str">
        <f t="shared" si="5"/>
        <v xml:space="preserve"> 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</row>
    <row r="41" spans="2:107" s="5" customFormat="1" ht="30" customHeight="1" x14ac:dyDescent="0.2">
      <c r="B41" s="141"/>
      <c r="C41" s="57"/>
      <c r="D41" s="125"/>
      <c r="E41" s="143"/>
      <c r="F41" s="146" t="s">
        <v>31</v>
      </c>
      <c r="G41" s="58" t="s">
        <v>31</v>
      </c>
      <c r="H41" s="147"/>
      <c r="I41" s="122" t="s">
        <v>31</v>
      </c>
      <c r="J41" s="148" t="s">
        <v>31</v>
      </c>
      <c r="K41" s="59"/>
      <c r="L41" s="60"/>
      <c r="M41" s="61"/>
      <c r="N41" s="61"/>
      <c r="O41" s="75" t="str">
        <f t="shared" si="0"/>
        <v xml:space="preserve"> </v>
      </c>
      <c r="P41" s="60"/>
      <c r="Q41" s="61"/>
      <c r="R41" s="61"/>
      <c r="S41" s="75" t="str">
        <f t="shared" si="1"/>
        <v xml:space="preserve"> </v>
      </c>
      <c r="T41" s="76" t="str">
        <f t="shared" si="2"/>
        <v/>
      </c>
      <c r="U41" s="135" t="s">
        <v>132</v>
      </c>
      <c r="V41" s="62" t="str">
        <f>IF(H41=0," ",IF(E41="H",IF(AND(H41&gt;2005,H41&lt;2009),VLOOKUP(K41,Minimas!$A$15:$C$29,3),IF(AND(H41&gt;2008,H41&lt;2011),VLOOKUP(K41,Minimas!$A$15:$C$29,2),"ERREUR")),IF(AND(H41&gt;2005,H41&lt;2009),VLOOKUP(K41,Minimas!$H$15:J$29,3),IF(AND(H41&gt;2008,H41&lt;2011),VLOOKUP(K41,Minimas!$H$15:$J$29,2),"ERREUR"))))</f>
        <v xml:space="preserve"> </v>
      </c>
      <c r="W41" s="63" t="str">
        <f t="shared" si="3"/>
        <v/>
      </c>
      <c r="X41" s="56"/>
      <c r="Y41" s="56"/>
      <c r="Z41" s="5" t="str">
        <f t="shared" si="4"/>
        <v xml:space="preserve"> </v>
      </c>
      <c r="AA41" s="5" t="str">
        <f t="shared" si="5"/>
        <v xml:space="preserve"> 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2:107" s="5" customFormat="1" ht="30" customHeight="1" x14ac:dyDescent="0.2">
      <c r="B42" s="141"/>
      <c r="C42" s="57"/>
      <c r="D42" s="125"/>
      <c r="E42" s="143"/>
      <c r="F42" s="146" t="s">
        <v>31</v>
      </c>
      <c r="G42" s="58" t="s">
        <v>31</v>
      </c>
      <c r="H42" s="147"/>
      <c r="I42" s="122" t="s">
        <v>31</v>
      </c>
      <c r="J42" s="148" t="s">
        <v>31</v>
      </c>
      <c r="K42" s="59"/>
      <c r="L42" s="60"/>
      <c r="M42" s="61"/>
      <c r="N42" s="61"/>
      <c r="O42" s="75" t="str">
        <f t="shared" si="0"/>
        <v xml:space="preserve"> </v>
      </c>
      <c r="P42" s="60"/>
      <c r="Q42" s="61"/>
      <c r="R42" s="61"/>
      <c r="S42" s="75" t="str">
        <f t="shared" si="1"/>
        <v xml:space="preserve"> </v>
      </c>
      <c r="T42" s="76" t="str">
        <f t="shared" si="2"/>
        <v/>
      </c>
      <c r="U42" s="135" t="s">
        <v>132</v>
      </c>
      <c r="V42" s="62" t="str">
        <f>IF(H42=0," ",IF(E42="H",IF(AND(H42&gt;2005,H42&lt;2009),VLOOKUP(K42,Minimas!$A$15:$C$29,3),IF(AND(H42&gt;2008,H42&lt;2011),VLOOKUP(K42,Minimas!$A$15:$C$29,2),"ERREUR")),IF(AND(H42&gt;2005,H42&lt;2009),VLOOKUP(K42,Minimas!$H$15:J$29,3),IF(AND(H42&gt;2008,H42&lt;2011),VLOOKUP(K42,Minimas!$H$15:$J$29,2),"ERREUR"))))</f>
        <v xml:space="preserve"> </v>
      </c>
      <c r="W42" s="63" t="str">
        <f t="shared" si="3"/>
        <v/>
      </c>
      <c r="X42" s="56"/>
      <c r="Y42" s="56"/>
      <c r="Z42" s="5" t="str">
        <f t="shared" si="4"/>
        <v xml:space="preserve"> </v>
      </c>
      <c r="AA42" s="5" t="str">
        <f t="shared" si="5"/>
        <v xml:space="preserve"> 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2:107" s="5" customFormat="1" ht="30" customHeight="1" x14ac:dyDescent="0.2">
      <c r="B43" s="141"/>
      <c r="C43" s="57"/>
      <c r="D43" s="125"/>
      <c r="E43" s="143"/>
      <c r="F43" s="146" t="s">
        <v>31</v>
      </c>
      <c r="G43" s="58" t="s">
        <v>31</v>
      </c>
      <c r="H43" s="147"/>
      <c r="I43" s="122" t="s">
        <v>31</v>
      </c>
      <c r="J43" s="148" t="s">
        <v>31</v>
      </c>
      <c r="K43" s="59"/>
      <c r="L43" s="60"/>
      <c r="M43" s="61"/>
      <c r="N43" s="61"/>
      <c r="O43" s="75" t="str">
        <f t="shared" si="0"/>
        <v xml:space="preserve"> </v>
      </c>
      <c r="P43" s="60"/>
      <c r="Q43" s="61"/>
      <c r="R43" s="61"/>
      <c r="S43" s="75" t="str">
        <f t="shared" si="1"/>
        <v xml:space="preserve"> </v>
      </c>
      <c r="T43" s="76" t="str">
        <f t="shared" si="2"/>
        <v/>
      </c>
      <c r="U43" s="135" t="s">
        <v>132</v>
      </c>
      <c r="V43" s="62" t="str">
        <f>IF(H43=0," ",IF(E43="H",IF(AND(H43&gt;2005,H43&lt;2009),VLOOKUP(K43,Minimas!$A$15:$C$29,3),IF(AND(H43&gt;2008,H43&lt;2011),VLOOKUP(K43,Minimas!$A$15:$C$29,2),"ERREUR")),IF(AND(H43&gt;2005,H43&lt;2009),VLOOKUP(K43,Minimas!$H$15:J$29,3),IF(AND(H43&gt;2008,H43&lt;2011),VLOOKUP(K43,Minimas!$H$15:$J$29,2),"ERREUR"))))</f>
        <v xml:space="preserve"> </v>
      </c>
      <c r="W43" s="63" t="str">
        <f t="shared" si="3"/>
        <v/>
      </c>
      <c r="X43" s="56"/>
      <c r="Y43" s="56"/>
      <c r="Z43" s="5" t="str">
        <f t="shared" si="4"/>
        <v xml:space="preserve"> </v>
      </c>
      <c r="AA43" s="5" t="str">
        <f t="shared" si="5"/>
        <v xml:space="preserve"> 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2:107" s="5" customFormat="1" ht="30" customHeight="1" x14ac:dyDescent="0.2">
      <c r="B44" s="141"/>
      <c r="C44" s="57"/>
      <c r="D44" s="125"/>
      <c r="E44" s="143"/>
      <c r="F44" s="146" t="s">
        <v>31</v>
      </c>
      <c r="G44" s="58" t="s">
        <v>31</v>
      </c>
      <c r="H44" s="147"/>
      <c r="I44" s="122" t="s">
        <v>31</v>
      </c>
      <c r="J44" s="148" t="s">
        <v>31</v>
      </c>
      <c r="K44" s="59"/>
      <c r="L44" s="60"/>
      <c r="M44" s="61"/>
      <c r="N44" s="61"/>
      <c r="O44" s="75" t="str">
        <f t="shared" si="0"/>
        <v xml:space="preserve"> </v>
      </c>
      <c r="P44" s="60"/>
      <c r="Q44" s="61"/>
      <c r="R44" s="61"/>
      <c r="S44" s="75" t="str">
        <f t="shared" si="1"/>
        <v xml:space="preserve"> </v>
      </c>
      <c r="T44" s="76" t="str">
        <f t="shared" si="2"/>
        <v/>
      </c>
      <c r="U44" s="135" t="s">
        <v>132</v>
      </c>
      <c r="V44" s="62" t="str">
        <f>IF(H44=0," ",IF(E44="H",IF(AND(H44&gt;2005,H44&lt;2009),VLOOKUP(K44,Minimas!$A$15:$C$29,3),IF(AND(H44&gt;2008,H44&lt;2011),VLOOKUP(K44,Minimas!$A$15:$C$29,2),"ERREUR")),IF(AND(H44&gt;2005,H44&lt;2009),VLOOKUP(K44,Minimas!$H$15:J$29,3),IF(AND(H44&gt;2008,H44&lt;2011),VLOOKUP(K44,Minimas!$H$15:$J$29,2),"ERREUR"))))</f>
        <v xml:space="preserve"> </v>
      </c>
      <c r="W44" s="63" t="str">
        <f t="shared" si="3"/>
        <v/>
      </c>
      <c r="X44" s="56"/>
      <c r="Y44" s="56"/>
      <c r="Z44" s="5" t="str">
        <f t="shared" si="4"/>
        <v xml:space="preserve"> </v>
      </c>
      <c r="AA44" s="5" t="str">
        <f t="shared" si="5"/>
        <v xml:space="preserve"> 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2:107" s="5" customFormat="1" ht="30" customHeight="1" x14ac:dyDescent="0.2">
      <c r="B45" s="141"/>
      <c r="C45" s="57"/>
      <c r="D45" s="125"/>
      <c r="E45" s="143"/>
      <c r="F45" s="146" t="s">
        <v>31</v>
      </c>
      <c r="G45" s="58" t="s">
        <v>31</v>
      </c>
      <c r="H45" s="147"/>
      <c r="I45" s="122" t="s">
        <v>31</v>
      </c>
      <c r="J45" s="148" t="s">
        <v>31</v>
      </c>
      <c r="K45" s="59"/>
      <c r="L45" s="60"/>
      <c r="M45" s="61"/>
      <c r="N45" s="61"/>
      <c r="O45" s="75" t="str">
        <f t="shared" si="0"/>
        <v xml:space="preserve"> </v>
      </c>
      <c r="P45" s="60"/>
      <c r="Q45" s="61"/>
      <c r="R45" s="61"/>
      <c r="S45" s="75" t="str">
        <f t="shared" si="1"/>
        <v xml:space="preserve"> </v>
      </c>
      <c r="T45" s="76" t="str">
        <f t="shared" si="2"/>
        <v/>
      </c>
      <c r="U45" s="135" t="s">
        <v>132</v>
      </c>
      <c r="V45" s="62" t="str">
        <f>IF(H45=0," ",IF(E45="H",IF(AND(H45&gt;2005,H45&lt;2009),VLOOKUP(K45,Minimas!$A$15:$C$29,3),IF(AND(H45&gt;2008,H45&lt;2011),VLOOKUP(K45,Minimas!$A$15:$C$29,2),"ERREUR")),IF(AND(H45&gt;2005,H45&lt;2009),VLOOKUP(K45,Minimas!$H$15:J$29,3),IF(AND(H45&gt;2008,H45&lt;2011),VLOOKUP(K45,Minimas!$H$15:$J$29,2),"ERREUR"))))</f>
        <v xml:space="preserve"> </v>
      </c>
      <c r="W45" s="63" t="str">
        <f t="shared" si="3"/>
        <v/>
      </c>
      <c r="X45" s="56"/>
      <c r="Y45" s="56"/>
      <c r="Z45" s="5" t="str">
        <f t="shared" si="4"/>
        <v xml:space="preserve"> </v>
      </c>
      <c r="AA45" s="5" t="str">
        <f t="shared" si="5"/>
        <v xml:space="preserve"> 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2:107" s="5" customFormat="1" ht="30" customHeight="1" x14ac:dyDescent="0.2">
      <c r="B46" s="141"/>
      <c r="C46" s="57"/>
      <c r="D46" s="125"/>
      <c r="E46" s="143"/>
      <c r="F46" s="146" t="s">
        <v>31</v>
      </c>
      <c r="G46" s="58" t="s">
        <v>31</v>
      </c>
      <c r="H46" s="147"/>
      <c r="I46" s="122" t="s">
        <v>31</v>
      </c>
      <c r="J46" s="148" t="s">
        <v>31</v>
      </c>
      <c r="K46" s="59"/>
      <c r="L46" s="60"/>
      <c r="M46" s="61"/>
      <c r="N46" s="61"/>
      <c r="O46" s="75" t="str">
        <f t="shared" si="0"/>
        <v xml:space="preserve"> </v>
      </c>
      <c r="P46" s="60"/>
      <c r="Q46" s="61"/>
      <c r="R46" s="61"/>
      <c r="S46" s="75" t="str">
        <f t="shared" si="1"/>
        <v xml:space="preserve"> </v>
      </c>
      <c r="T46" s="76" t="str">
        <f t="shared" si="2"/>
        <v/>
      </c>
      <c r="U46" s="135" t="s">
        <v>132</v>
      </c>
      <c r="V46" s="62" t="str">
        <f>IF(H46=0," ",IF(E46="H",IF(AND(H46&gt;2005,H46&lt;2009),VLOOKUP(K46,Minimas!$A$15:$C$29,3),IF(AND(H46&gt;2008,H46&lt;2011),VLOOKUP(K46,Minimas!$A$15:$C$29,2),"ERREUR")),IF(AND(H46&gt;2005,H46&lt;2009),VLOOKUP(K46,Minimas!$H$15:J$29,3),IF(AND(H46&gt;2008,H46&lt;2011),VLOOKUP(K46,Minimas!$H$15:$J$29,2),"ERREUR"))))</f>
        <v xml:space="preserve"> </v>
      </c>
      <c r="W46" s="63" t="str">
        <f t="shared" si="3"/>
        <v/>
      </c>
      <c r="X46" s="56"/>
      <c r="Y46" s="56"/>
      <c r="Z46" s="5" t="str">
        <f t="shared" si="4"/>
        <v xml:space="preserve"> </v>
      </c>
      <c r="AA46" s="5" t="str">
        <f t="shared" si="5"/>
        <v xml:space="preserve"> 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2:107" s="5" customFormat="1" ht="30" customHeight="1" x14ac:dyDescent="0.2">
      <c r="B47" s="141"/>
      <c r="C47" s="57"/>
      <c r="D47" s="125"/>
      <c r="E47" s="143"/>
      <c r="F47" s="146" t="s">
        <v>31</v>
      </c>
      <c r="G47" s="58" t="s">
        <v>31</v>
      </c>
      <c r="H47" s="147"/>
      <c r="I47" s="122" t="s">
        <v>31</v>
      </c>
      <c r="J47" s="148" t="s">
        <v>31</v>
      </c>
      <c r="K47" s="59"/>
      <c r="L47" s="60"/>
      <c r="M47" s="61"/>
      <c r="N47" s="61"/>
      <c r="O47" s="75" t="str">
        <f t="shared" si="0"/>
        <v xml:space="preserve"> </v>
      </c>
      <c r="P47" s="60"/>
      <c r="Q47" s="61"/>
      <c r="R47" s="61"/>
      <c r="S47" s="75" t="str">
        <f t="shared" si="1"/>
        <v xml:space="preserve"> </v>
      </c>
      <c r="T47" s="76" t="str">
        <f t="shared" si="2"/>
        <v/>
      </c>
      <c r="U47" s="135" t="s">
        <v>132</v>
      </c>
      <c r="V47" s="62" t="str">
        <f>IF(H47=0," ",IF(E47="H",IF(AND(H47&gt;2005,H47&lt;2009),VLOOKUP(K47,Minimas!$A$15:$C$29,3),IF(AND(H47&gt;2008,H47&lt;2011),VLOOKUP(K47,Minimas!$A$15:$C$29,2),"ERREUR")),IF(AND(H47&gt;2005,H47&lt;2009),VLOOKUP(K47,Minimas!$H$15:J$29,3),IF(AND(H47&gt;2008,H47&lt;2011),VLOOKUP(K47,Minimas!$H$15:$J$29,2),"ERREUR"))))</f>
        <v xml:space="preserve"> </v>
      </c>
      <c r="W47" s="63" t="str">
        <f t="shared" si="3"/>
        <v/>
      </c>
      <c r="X47" s="56"/>
      <c r="Y47" s="56"/>
      <c r="Z47" s="5" t="str">
        <f t="shared" si="4"/>
        <v xml:space="preserve"> </v>
      </c>
      <c r="AA47" s="5" t="str">
        <f t="shared" si="5"/>
        <v xml:space="preserve"> 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2:107" s="5" customFormat="1" ht="30" customHeight="1" x14ac:dyDescent="0.2">
      <c r="B48" s="141"/>
      <c r="C48" s="57"/>
      <c r="D48" s="125"/>
      <c r="E48" s="143"/>
      <c r="F48" s="146" t="s">
        <v>31</v>
      </c>
      <c r="G48" s="58" t="s">
        <v>31</v>
      </c>
      <c r="H48" s="147"/>
      <c r="I48" s="122" t="s">
        <v>31</v>
      </c>
      <c r="J48" s="148" t="s">
        <v>31</v>
      </c>
      <c r="K48" s="59"/>
      <c r="L48" s="60"/>
      <c r="M48" s="61"/>
      <c r="N48" s="61"/>
      <c r="O48" s="75" t="str">
        <f t="shared" si="0"/>
        <v xml:space="preserve"> </v>
      </c>
      <c r="P48" s="60"/>
      <c r="Q48" s="61"/>
      <c r="R48" s="61"/>
      <c r="S48" s="75" t="str">
        <f t="shared" si="1"/>
        <v xml:space="preserve"> </v>
      </c>
      <c r="T48" s="76" t="str">
        <f t="shared" si="2"/>
        <v/>
      </c>
      <c r="U48" s="135" t="s">
        <v>132</v>
      </c>
      <c r="V48" s="62" t="str">
        <f>IF(H48=0," ",IF(E48="H",IF(AND(H48&gt;2005,H48&lt;2009),VLOOKUP(K48,Minimas!$A$15:$C$29,3),IF(AND(H48&gt;2008,H48&lt;2011),VLOOKUP(K48,Minimas!$A$15:$C$29,2),"ERREUR")),IF(AND(H48&gt;2005,H48&lt;2009),VLOOKUP(K48,Minimas!$H$15:J$29,3),IF(AND(H48&gt;2008,H48&lt;2011),VLOOKUP(K48,Minimas!$H$15:$J$29,2),"ERREUR"))))</f>
        <v xml:space="preserve"> </v>
      </c>
      <c r="W48" s="63" t="str">
        <f t="shared" si="3"/>
        <v/>
      </c>
      <c r="X48" s="56"/>
      <c r="Y48" s="56"/>
      <c r="Z48" s="5" t="str">
        <f t="shared" si="4"/>
        <v xml:space="preserve"> </v>
      </c>
      <c r="AA48" s="5" t="str">
        <f t="shared" si="5"/>
        <v xml:space="preserve"> 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2:107" s="5" customFormat="1" ht="30" customHeight="1" x14ac:dyDescent="0.2">
      <c r="B49" s="141"/>
      <c r="C49" s="57"/>
      <c r="D49" s="125"/>
      <c r="E49" s="143"/>
      <c r="F49" s="146" t="s">
        <v>31</v>
      </c>
      <c r="G49" s="58" t="s">
        <v>31</v>
      </c>
      <c r="H49" s="147"/>
      <c r="I49" s="122" t="s">
        <v>31</v>
      </c>
      <c r="J49" s="148" t="s">
        <v>31</v>
      </c>
      <c r="K49" s="59"/>
      <c r="L49" s="60"/>
      <c r="M49" s="61"/>
      <c r="N49" s="61"/>
      <c r="O49" s="75" t="str">
        <f t="shared" si="0"/>
        <v xml:space="preserve"> </v>
      </c>
      <c r="P49" s="60"/>
      <c r="Q49" s="61"/>
      <c r="R49" s="61"/>
      <c r="S49" s="75" t="str">
        <f t="shared" si="1"/>
        <v xml:space="preserve"> </v>
      </c>
      <c r="T49" s="76" t="str">
        <f t="shared" si="2"/>
        <v/>
      </c>
      <c r="U49" s="135" t="s">
        <v>132</v>
      </c>
      <c r="V49" s="62" t="str">
        <f>IF(H49=0," ",IF(E49="H",IF(AND(H49&gt;2005,H49&lt;2009),VLOOKUP(K49,Minimas!$A$15:$C$29,3),IF(AND(H49&gt;2008,H49&lt;2011),VLOOKUP(K49,Minimas!$A$15:$C$29,2),"ERREUR")),IF(AND(H49&gt;2005,H49&lt;2009),VLOOKUP(K49,Minimas!$H$15:J$29,3),IF(AND(H49&gt;2008,H49&lt;2011),VLOOKUP(K49,Minimas!$H$15:$J$29,2),"ERREUR"))))</f>
        <v xml:space="preserve"> </v>
      </c>
      <c r="W49" s="63" t="str">
        <f t="shared" si="3"/>
        <v/>
      </c>
      <c r="X49" s="56"/>
      <c r="Y49" s="56"/>
      <c r="Z49" s="5" t="str">
        <f t="shared" si="4"/>
        <v xml:space="preserve"> </v>
      </c>
      <c r="AA49" s="5" t="str">
        <f t="shared" si="5"/>
        <v xml:space="preserve"> 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2:107" s="5" customFormat="1" ht="30" customHeight="1" x14ac:dyDescent="0.2">
      <c r="B50" s="141"/>
      <c r="C50" s="57"/>
      <c r="D50" s="125"/>
      <c r="E50" s="143"/>
      <c r="F50" s="146" t="s">
        <v>31</v>
      </c>
      <c r="G50" s="58" t="s">
        <v>31</v>
      </c>
      <c r="H50" s="147"/>
      <c r="I50" s="122" t="s">
        <v>31</v>
      </c>
      <c r="J50" s="148" t="s">
        <v>31</v>
      </c>
      <c r="K50" s="59"/>
      <c r="L50" s="60"/>
      <c r="M50" s="61"/>
      <c r="N50" s="61"/>
      <c r="O50" s="75" t="str">
        <f t="shared" si="0"/>
        <v xml:space="preserve"> </v>
      </c>
      <c r="P50" s="60"/>
      <c r="Q50" s="61"/>
      <c r="R50" s="61"/>
      <c r="S50" s="75" t="str">
        <f t="shared" si="1"/>
        <v xml:space="preserve"> </v>
      </c>
      <c r="T50" s="76" t="str">
        <f t="shared" si="2"/>
        <v/>
      </c>
      <c r="U50" s="135" t="s">
        <v>132</v>
      </c>
      <c r="V50" s="62" t="str">
        <f>IF(H50=0," ",IF(E50="H",IF(AND(H50&gt;2005,H50&lt;2009),VLOOKUP(K50,Minimas!$A$15:$C$29,3),IF(AND(H50&gt;2008,H50&lt;2011),VLOOKUP(K50,Minimas!$A$15:$C$29,2),"ERREUR")),IF(AND(H50&gt;2005,H50&lt;2009),VLOOKUP(K50,Minimas!$H$15:J$29,3),IF(AND(H50&gt;2008,H50&lt;2011),VLOOKUP(K50,Minimas!$H$15:$J$29,2),"ERREUR"))))</f>
        <v xml:space="preserve"> </v>
      </c>
      <c r="W50" s="63" t="str">
        <f t="shared" si="3"/>
        <v/>
      </c>
      <c r="X50" s="56"/>
      <c r="Y50" s="56"/>
      <c r="Z50" s="5" t="str">
        <f t="shared" si="4"/>
        <v xml:space="preserve"> </v>
      </c>
      <c r="AA50" s="5" t="str">
        <f t="shared" si="5"/>
        <v xml:space="preserve"> 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2:107" s="5" customFormat="1" ht="30" customHeight="1" x14ac:dyDescent="0.2">
      <c r="B51" s="141"/>
      <c r="C51" s="57"/>
      <c r="D51" s="125"/>
      <c r="E51" s="143"/>
      <c r="F51" s="146" t="s">
        <v>31</v>
      </c>
      <c r="G51" s="58" t="s">
        <v>31</v>
      </c>
      <c r="H51" s="147"/>
      <c r="I51" s="122" t="s">
        <v>31</v>
      </c>
      <c r="J51" s="148" t="s">
        <v>31</v>
      </c>
      <c r="K51" s="59"/>
      <c r="L51" s="60"/>
      <c r="M51" s="61"/>
      <c r="N51" s="61"/>
      <c r="O51" s="75" t="str">
        <f t="shared" si="0"/>
        <v xml:space="preserve"> </v>
      </c>
      <c r="P51" s="60"/>
      <c r="Q51" s="61"/>
      <c r="R51" s="61"/>
      <c r="S51" s="75" t="str">
        <f t="shared" si="1"/>
        <v xml:space="preserve"> </v>
      </c>
      <c r="T51" s="76" t="str">
        <f t="shared" si="2"/>
        <v/>
      </c>
      <c r="U51" s="135" t="s">
        <v>132</v>
      </c>
      <c r="V51" s="62" t="str">
        <f>IF(H51=0," ",IF(E51="H",IF(AND(H51&gt;2005,H51&lt;2009),VLOOKUP(K51,Minimas!$A$15:$C$29,3),IF(AND(H51&gt;2008,H51&lt;2011),VLOOKUP(K51,Minimas!$A$15:$C$29,2),"ERREUR")),IF(AND(H51&gt;2005,H51&lt;2009),VLOOKUP(K51,Minimas!$H$15:J$29,3),IF(AND(H51&gt;2008,H51&lt;2011),VLOOKUP(K51,Minimas!$H$15:$J$29,2),"ERREUR"))))</f>
        <v xml:space="preserve"> </v>
      </c>
      <c r="W51" s="63" t="str">
        <f t="shared" si="3"/>
        <v/>
      </c>
      <c r="X51" s="56"/>
      <c r="Y51" s="56"/>
      <c r="Z51" s="5" t="str">
        <f t="shared" si="4"/>
        <v xml:space="preserve"> </v>
      </c>
      <c r="AA51" s="5" t="str">
        <f t="shared" si="5"/>
        <v xml:space="preserve"> 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2:107" s="5" customFormat="1" ht="30" customHeight="1" x14ac:dyDescent="0.2">
      <c r="B52" s="141"/>
      <c r="C52" s="57"/>
      <c r="D52" s="125"/>
      <c r="E52" s="143"/>
      <c r="F52" s="146" t="s">
        <v>31</v>
      </c>
      <c r="G52" s="58" t="s">
        <v>31</v>
      </c>
      <c r="H52" s="147"/>
      <c r="I52" s="122" t="s">
        <v>31</v>
      </c>
      <c r="J52" s="148" t="s">
        <v>31</v>
      </c>
      <c r="K52" s="59"/>
      <c r="L52" s="60"/>
      <c r="M52" s="61"/>
      <c r="N52" s="61"/>
      <c r="O52" s="75" t="str">
        <f t="shared" si="0"/>
        <v xml:space="preserve"> </v>
      </c>
      <c r="P52" s="60"/>
      <c r="Q52" s="61"/>
      <c r="R52" s="61"/>
      <c r="S52" s="75" t="str">
        <f t="shared" si="1"/>
        <v xml:space="preserve"> </v>
      </c>
      <c r="T52" s="76" t="str">
        <f t="shared" si="2"/>
        <v/>
      </c>
      <c r="U52" s="135" t="s">
        <v>132</v>
      </c>
      <c r="V52" s="62" t="str">
        <f>IF(H52=0," ",IF(E52="H",IF(AND(H52&gt;2005,H52&lt;2009),VLOOKUP(K52,Minimas!$A$15:$C$29,3),IF(AND(H52&gt;2008,H52&lt;2011),VLOOKUP(K52,Minimas!$A$15:$C$29,2),"ERREUR")),IF(AND(H52&gt;2005,H52&lt;2009),VLOOKUP(K52,Minimas!$H$15:J$29,3),IF(AND(H52&gt;2008,H52&lt;2011),VLOOKUP(K52,Minimas!$H$15:$J$29,2),"ERREUR"))))</f>
        <v xml:space="preserve"> </v>
      </c>
      <c r="W52" s="63" t="str">
        <f t="shared" si="3"/>
        <v/>
      </c>
      <c r="X52" s="56"/>
      <c r="Y52" s="56"/>
      <c r="Z52" s="5" t="str">
        <f t="shared" si="4"/>
        <v xml:space="preserve"> </v>
      </c>
      <c r="AA52" s="5" t="str">
        <f t="shared" si="5"/>
        <v xml:space="preserve"> 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2:107" s="5" customFormat="1" ht="30" customHeight="1" x14ac:dyDescent="0.2">
      <c r="B53" s="141"/>
      <c r="C53" s="57"/>
      <c r="D53" s="125"/>
      <c r="E53" s="143"/>
      <c r="F53" s="146" t="s">
        <v>31</v>
      </c>
      <c r="G53" s="58" t="s">
        <v>31</v>
      </c>
      <c r="H53" s="147"/>
      <c r="I53" s="122"/>
      <c r="J53" s="148"/>
      <c r="K53" s="59"/>
      <c r="L53" s="60"/>
      <c r="M53" s="61"/>
      <c r="N53" s="61"/>
      <c r="O53" s="75" t="str">
        <f t="shared" si="0"/>
        <v xml:space="preserve"> </v>
      </c>
      <c r="P53" s="60"/>
      <c r="Q53" s="61"/>
      <c r="R53" s="61"/>
      <c r="S53" s="75" t="str">
        <f t="shared" si="1"/>
        <v xml:space="preserve"> </v>
      </c>
      <c r="T53" s="76" t="str">
        <f t="shared" si="2"/>
        <v/>
      </c>
      <c r="U53" s="135" t="s">
        <v>132</v>
      </c>
      <c r="V53" s="62" t="str">
        <f>IF(H53=0," ",IF(E53="H",IF(AND(H53&gt;2005,H53&lt;2009),VLOOKUP(K53,Minimas!$A$15:$C$29,3),IF(AND(H53&gt;2008,H53&lt;2011),VLOOKUP(K53,Minimas!$A$15:$C$29,2),"ERREUR")),IF(AND(H53&gt;2005,H53&lt;2009),VLOOKUP(K53,Minimas!$H$15:J$29,3),IF(AND(H53&gt;2008,H53&lt;2011),VLOOKUP(K53,Minimas!$H$15:$J$29,2),"ERREUR"))))</f>
        <v xml:space="preserve"> </v>
      </c>
      <c r="W53" s="63" t="str">
        <f t="shared" si="3"/>
        <v/>
      </c>
      <c r="X53" s="56"/>
      <c r="Y53" s="56"/>
      <c r="Z53" s="5" t="str">
        <f t="shared" si="4"/>
        <v xml:space="preserve"> </v>
      </c>
      <c r="AA53" s="5" t="str">
        <f t="shared" si="5"/>
        <v xml:space="preserve"> 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2:107" s="5" customFormat="1" ht="30" customHeight="1" x14ac:dyDescent="0.2">
      <c r="B54" s="141"/>
      <c r="C54" s="57"/>
      <c r="D54" s="125"/>
      <c r="E54" s="143"/>
      <c r="F54" s="146" t="s">
        <v>31</v>
      </c>
      <c r="G54" s="58" t="s">
        <v>31</v>
      </c>
      <c r="H54" s="147"/>
      <c r="I54" s="122"/>
      <c r="J54" s="148"/>
      <c r="K54" s="59"/>
      <c r="L54" s="60"/>
      <c r="M54" s="61"/>
      <c r="N54" s="61"/>
      <c r="O54" s="75" t="str">
        <f t="shared" si="0"/>
        <v xml:space="preserve"> </v>
      </c>
      <c r="P54" s="60"/>
      <c r="Q54" s="61"/>
      <c r="R54" s="61"/>
      <c r="S54" s="75" t="str">
        <f t="shared" si="1"/>
        <v xml:space="preserve"> </v>
      </c>
      <c r="T54" s="76" t="str">
        <f t="shared" si="2"/>
        <v/>
      </c>
      <c r="U54" s="135" t="s">
        <v>132</v>
      </c>
      <c r="V54" s="62" t="str">
        <f>IF(H54=0," ",IF(E54="H",IF(AND(H54&gt;2005,H54&lt;2009),VLOOKUP(K54,Minimas!$A$15:$C$29,3),IF(AND(H54&gt;2008,H54&lt;2011),VLOOKUP(K54,Minimas!$A$15:$C$29,2),"ERREUR")),IF(AND(H54&gt;2005,H54&lt;2009),VLOOKUP(K54,Minimas!$H$15:J$29,3),IF(AND(H54&gt;2008,H54&lt;2011),VLOOKUP(K54,Minimas!$H$15:$J$29,2),"ERREUR"))))</f>
        <v xml:space="preserve"> </v>
      </c>
      <c r="W54" s="63" t="str">
        <f t="shared" si="3"/>
        <v/>
      </c>
      <c r="X54" s="56"/>
      <c r="Y54" s="56"/>
      <c r="Z54" s="5" t="str">
        <f t="shared" si="4"/>
        <v xml:space="preserve"> </v>
      </c>
      <c r="AA54" s="5" t="str">
        <f t="shared" si="5"/>
        <v xml:space="preserve"> 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2:107" s="5" customFormat="1" ht="30" customHeight="1" x14ac:dyDescent="0.2">
      <c r="B55" s="141"/>
      <c r="C55" s="57"/>
      <c r="D55" s="125"/>
      <c r="E55" s="143"/>
      <c r="F55" s="146" t="s">
        <v>31</v>
      </c>
      <c r="G55" s="58" t="s">
        <v>31</v>
      </c>
      <c r="H55" s="147"/>
      <c r="I55" s="122" t="s">
        <v>31</v>
      </c>
      <c r="J55" s="148" t="s">
        <v>31</v>
      </c>
      <c r="K55" s="59"/>
      <c r="L55" s="60"/>
      <c r="M55" s="61"/>
      <c r="N55" s="61"/>
      <c r="O55" s="75" t="str">
        <f t="shared" si="0"/>
        <v xml:space="preserve"> </v>
      </c>
      <c r="P55" s="60"/>
      <c r="Q55" s="61"/>
      <c r="R55" s="61"/>
      <c r="S55" s="75" t="str">
        <f t="shared" si="1"/>
        <v xml:space="preserve"> </v>
      </c>
      <c r="T55" s="76" t="str">
        <f t="shared" si="2"/>
        <v/>
      </c>
      <c r="U55" s="135" t="s">
        <v>132</v>
      </c>
      <c r="V55" s="62" t="str">
        <f>IF(H55=0," ",IF(E55="H",IF(AND(H55&gt;2005,H55&lt;2009),VLOOKUP(K55,Minimas!$A$15:$C$29,3),IF(AND(H55&gt;2008,H55&lt;2011),VLOOKUP(K55,Minimas!$A$15:$C$29,2),"ERREUR")),IF(AND(H55&gt;2005,H55&lt;2009),VLOOKUP(K55,Minimas!$H$15:J$29,3),IF(AND(H55&gt;2008,H55&lt;2011),VLOOKUP(K55,Minimas!$H$15:$J$29,2),"ERREUR"))))</f>
        <v xml:space="preserve"> </v>
      </c>
      <c r="W55" s="63" t="str">
        <f t="shared" si="3"/>
        <v/>
      </c>
      <c r="X55" s="56"/>
      <c r="Y55" s="56"/>
      <c r="Z55" s="5" t="str">
        <f t="shared" si="4"/>
        <v xml:space="preserve"> </v>
      </c>
      <c r="AA55" s="5" t="str">
        <f t="shared" si="5"/>
        <v xml:space="preserve"> 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2:107" s="5" customFormat="1" ht="30" customHeight="1" x14ac:dyDescent="0.2">
      <c r="B56" s="141"/>
      <c r="C56" s="57"/>
      <c r="D56" s="125"/>
      <c r="E56" s="143"/>
      <c r="F56" s="146" t="s">
        <v>31</v>
      </c>
      <c r="G56" s="58" t="s">
        <v>31</v>
      </c>
      <c r="H56" s="147"/>
      <c r="I56" s="122" t="s">
        <v>31</v>
      </c>
      <c r="J56" s="148" t="s">
        <v>31</v>
      </c>
      <c r="K56" s="59"/>
      <c r="L56" s="60"/>
      <c r="M56" s="61"/>
      <c r="N56" s="61"/>
      <c r="O56" s="75" t="str">
        <f t="shared" si="0"/>
        <v xml:space="preserve"> </v>
      </c>
      <c r="P56" s="60"/>
      <c r="Q56" s="61"/>
      <c r="R56" s="61"/>
      <c r="S56" s="75" t="str">
        <f t="shared" si="1"/>
        <v xml:space="preserve"> </v>
      </c>
      <c r="T56" s="76" t="str">
        <f t="shared" si="2"/>
        <v/>
      </c>
      <c r="U56" s="135" t="s">
        <v>132</v>
      </c>
      <c r="V56" s="62" t="str">
        <f>IF(H56=0," ",IF(E56="H",IF(AND(H56&gt;2005,H56&lt;2009),VLOOKUP(K56,Minimas!$A$15:$C$29,3),IF(AND(H56&gt;2008,H56&lt;2011),VLOOKUP(K56,Minimas!$A$15:$C$29,2),"ERREUR")),IF(AND(H56&gt;2005,H56&lt;2009),VLOOKUP(K56,Minimas!$H$15:J$29,3),IF(AND(H56&gt;2008,H56&lt;2011),VLOOKUP(K56,Minimas!$H$15:$J$29,2),"ERREUR"))))</f>
        <v xml:space="preserve"> </v>
      </c>
      <c r="W56" s="63" t="str">
        <f t="shared" si="3"/>
        <v/>
      </c>
      <c r="X56" s="56"/>
      <c r="Y56" s="56"/>
      <c r="Z56" s="5" t="str">
        <f t="shared" si="4"/>
        <v xml:space="preserve"> </v>
      </c>
      <c r="AA56" s="5" t="str">
        <f t="shared" si="5"/>
        <v xml:space="preserve"> 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2:107" s="5" customFormat="1" ht="30" customHeight="1" x14ac:dyDescent="0.2">
      <c r="B57" s="141"/>
      <c r="C57" s="57"/>
      <c r="D57" s="125"/>
      <c r="E57" s="143"/>
      <c r="F57" s="146" t="s">
        <v>31</v>
      </c>
      <c r="G57" s="58" t="s">
        <v>31</v>
      </c>
      <c r="H57" s="147"/>
      <c r="I57" s="122" t="s">
        <v>31</v>
      </c>
      <c r="J57" s="148" t="s">
        <v>31</v>
      </c>
      <c r="K57" s="59"/>
      <c r="L57" s="60"/>
      <c r="M57" s="61"/>
      <c r="N57" s="61"/>
      <c r="O57" s="75" t="str">
        <f t="shared" si="0"/>
        <v xml:space="preserve"> </v>
      </c>
      <c r="P57" s="60"/>
      <c r="Q57" s="61"/>
      <c r="R57" s="61"/>
      <c r="S57" s="75" t="str">
        <f t="shared" si="1"/>
        <v xml:space="preserve"> </v>
      </c>
      <c r="T57" s="76" t="str">
        <f t="shared" si="2"/>
        <v/>
      </c>
      <c r="U57" s="135" t="s">
        <v>132</v>
      </c>
      <c r="V57" s="62" t="str">
        <f>IF(H57=0," ",IF(E57="H",IF(AND(H57&gt;2005,H57&lt;2009),VLOOKUP(K57,Minimas!$A$15:$C$29,3),IF(AND(H57&gt;2008,H57&lt;2011),VLOOKUP(K57,Minimas!$A$15:$C$29,2),"ERREUR")),IF(AND(H57&gt;2005,H57&lt;2009),VLOOKUP(K57,Minimas!$H$15:J$29,3),IF(AND(H57&gt;2008,H57&lt;2011),VLOOKUP(K57,Minimas!$H$15:$J$29,2),"ERREUR"))))</f>
        <v xml:space="preserve"> </v>
      </c>
      <c r="W57" s="63" t="str">
        <f t="shared" si="3"/>
        <v/>
      </c>
      <c r="X57" s="56"/>
      <c r="Y57" s="56"/>
      <c r="Z57" s="5" t="str">
        <f t="shared" si="4"/>
        <v xml:space="preserve"> </v>
      </c>
      <c r="AA57" s="5" t="str">
        <f t="shared" si="5"/>
        <v xml:space="preserve"> 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2:107" s="5" customFormat="1" ht="30" customHeight="1" x14ac:dyDescent="0.2">
      <c r="B58" s="141"/>
      <c r="C58" s="57"/>
      <c r="D58" s="125"/>
      <c r="E58" s="143"/>
      <c r="F58" s="146" t="s">
        <v>31</v>
      </c>
      <c r="G58" s="58" t="s">
        <v>31</v>
      </c>
      <c r="H58" s="147"/>
      <c r="I58" s="122" t="s">
        <v>31</v>
      </c>
      <c r="J58" s="148" t="s">
        <v>31</v>
      </c>
      <c r="K58" s="59"/>
      <c r="L58" s="60"/>
      <c r="M58" s="61"/>
      <c r="N58" s="61"/>
      <c r="O58" s="75" t="str">
        <f t="shared" si="0"/>
        <v xml:space="preserve"> </v>
      </c>
      <c r="P58" s="60"/>
      <c r="Q58" s="61"/>
      <c r="R58" s="61"/>
      <c r="S58" s="75" t="str">
        <f t="shared" si="1"/>
        <v xml:space="preserve"> </v>
      </c>
      <c r="T58" s="76" t="str">
        <f t="shared" si="2"/>
        <v/>
      </c>
      <c r="U58" s="135" t="s">
        <v>132</v>
      </c>
      <c r="V58" s="62" t="str">
        <f>IF(H58=0," ",IF(E58="H",IF(AND(H58&gt;2005,H58&lt;2009),VLOOKUP(K58,Minimas!$A$15:$C$29,3),IF(AND(H58&gt;2008,H58&lt;2011),VLOOKUP(K58,Minimas!$A$15:$C$29,2),"ERREUR")),IF(AND(H58&gt;2005,H58&lt;2009),VLOOKUP(K58,Minimas!$H$15:J$29,3),IF(AND(H58&gt;2008,H58&lt;2011),VLOOKUP(K58,Minimas!$H$15:$J$29,2),"ERREUR"))))</f>
        <v xml:space="preserve"> </v>
      </c>
      <c r="W58" s="63" t="str">
        <f t="shared" si="3"/>
        <v/>
      </c>
      <c r="X58" s="56"/>
      <c r="Y58" s="56"/>
      <c r="Z58" s="5" t="str">
        <f t="shared" si="4"/>
        <v xml:space="preserve"> </v>
      </c>
      <c r="AA58" s="5" t="str">
        <f t="shared" si="5"/>
        <v xml:space="preserve"> 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2:107" s="5" customFormat="1" ht="30" customHeight="1" x14ac:dyDescent="0.2">
      <c r="B59" s="141"/>
      <c r="C59" s="57"/>
      <c r="D59" s="125"/>
      <c r="E59" s="143"/>
      <c r="F59" s="146" t="s">
        <v>31</v>
      </c>
      <c r="G59" s="58" t="s">
        <v>31</v>
      </c>
      <c r="H59" s="147"/>
      <c r="I59" s="122" t="s">
        <v>31</v>
      </c>
      <c r="J59" s="148" t="s">
        <v>31</v>
      </c>
      <c r="K59" s="59"/>
      <c r="L59" s="60"/>
      <c r="M59" s="61"/>
      <c r="N59" s="61"/>
      <c r="O59" s="75" t="str">
        <f t="shared" si="0"/>
        <v xml:space="preserve"> </v>
      </c>
      <c r="P59" s="60"/>
      <c r="Q59" s="61"/>
      <c r="R59" s="61"/>
      <c r="S59" s="75" t="str">
        <f t="shared" si="1"/>
        <v xml:space="preserve"> </v>
      </c>
      <c r="T59" s="76" t="str">
        <f t="shared" si="2"/>
        <v/>
      </c>
      <c r="U59" s="135" t="s">
        <v>132</v>
      </c>
      <c r="V59" s="62" t="str">
        <f>IF(H59=0," ",IF(E59="H",IF(AND(H59&gt;2005,H59&lt;2009),VLOOKUP(K59,Minimas!$A$15:$C$29,3),IF(AND(H59&gt;2008,H59&lt;2011),VLOOKUP(K59,Minimas!$A$15:$C$29,2),"ERREUR")),IF(AND(H59&gt;2005,H59&lt;2009),VLOOKUP(K59,Minimas!$H$15:J$29,3),IF(AND(H59&gt;2008,H59&lt;2011),VLOOKUP(K59,Minimas!$H$15:$J$29,2),"ERREUR"))))</f>
        <v xml:space="preserve"> </v>
      </c>
      <c r="W59" s="63" t="str">
        <f t="shared" si="3"/>
        <v/>
      </c>
      <c r="X59" s="56"/>
      <c r="Y59" s="56"/>
      <c r="Z59" s="5" t="str">
        <f t="shared" si="4"/>
        <v xml:space="preserve"> </v>
      </c>
      <c r="AA59" s="5" t="str">
        <f t="shared" si="5"/>
        <v xml:space="preserve"> 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2:107" s="5" customFormat="1" ht="30" customHeight="1" x14ac:dyDescent="0.2">
      <c r="B60" s="141"/>
      <c r="C60" s="57"/>
      <c r="D60" s="125"/>
      <c r="E60" s="143"/>
      <c r="F60" s="146" t="s">
        <v>31</v>
      </c>
      <c r="G60" s="58" t="s">
        <v>31</v>
      </c>
      <c r="H60" s="147"/>
      <c r="I60" s="122" t="s">
        <v>31</v>
      </c>
      <c r="J60" s="148" t="s">
        <v>31</v>
      </c>
      <c r="K60" s="59"/>
      <c r="L60" s="60"/>
      <c r="M60" s="61"/>
      <c r="N60" s="61"/>
      <c r="O60" s="75" t="str">
        <f t="shared" si="0"/>
        <v xml:space="preserve"> </v>
      </c>
      <c r="P60" s="60"/>
      <c r="Q60" s="61"/>
      <c r="R60" s="61"/>
      <c r="S60" s="75" t="str">
        <f t="shared" si="1"/>
        <v xml:space="preserve"> </v>
      </c>
      <c r="T60" s="76" t="str">
        <f t="shared" si="2"/>
        <v/>
      </c>
      <c r="U60" s="135" t="s">
        <v>132</v>
      </c>
      <c r="V60" s="62" t="str">
        <f>IF(H60=0," ",IF(E60="H",IF(AND(H60&gt;2005,H60&lt;2009),VLOOKUP(K60,Minimas!$A$15:$C$29,3),IF(AND(H60&gt;2008,H60&lt;2011),VLOOKUP(K60,Minimas!$A$15:$C$29,2),"ERREUR")),IF(AND(H60&gt;2005,H60&lt;2009),VLOOKUP(K60,Minimas!$H$15:J$29,3),IF(AND(H60&gt;2008,H60&lt;2011),VLOOKUP(K60,Minimas!$H$15:$J$29,2),"ERREUR"))))</f>
        <v xml:space="preserve"> </v>
      </c>
      <c r="W60" s="63" t="str">
        <f t="shared" si="3"/>
        <v/>
      </c>
      <c r="X60" s="56"/>
      <c r="Y60" s="56"/>
      <c r="Z60" s="5" t="str">
        <f t="shared" si="4"/>
        <v xml:space="preserve"> </v>
      </c>
      <c r="AA60" s="5" t="str">
        <f t="shared" si="5"/>
        <v xml:space="preserve"> 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2:107" s="5" customFormat="1" ht="30" customHeight="1" x14ac:dyDescent="0.2">
      <c r="B61" s="141"/>
      <c r="C61" s="57"/>
      <c r="D61" s="125"/>
      <c r="E61" s="143"/>
      <c r="F61" s="146" t="s">
        <v>31</v>
      </c>
      <c r="G61" s="58" t="s">
        <v>31</v>
      </c>
      <c r="H61" s="147"/>
      <c r="I61" s="122" t="s">
        <v>31</v>
      </c>
      <c r="J61" s="148" t="s">
        <v>31</v>
      </c>
      <c r="K61" s="59"/>
      <c r="L61" s="60"/>
      <c r="M61" s="61"/>
      <c r="N61" s="61"/>
      <c r="O61" s="75" t="str">
        <f t="shared" si="0"/>
        <v xml:space="preserve"> </v>
      </c>
      <c r="P61" s="60"/>
      <c r="Q61" s="61"/>
      <c r="R61" s="61"/>
      <c r="S61" s="75" t="str">
        <f t="shared" si="1"/>
        <v xml:space="preserve"> </v>
      </c>
      <c r="T61" s="76" t="str">
        <f t="shared" si="2"/>
        <v/>
      </c>
      <c r="U61" s="135" t="s">
        <v>132</v>
      </c>
      <c r="V61" s="62" t="str">
        <f>IF(H61=0," ",IF(E61="H",IF(AND(H61&gt;2005,H61&lt;2009),VLOOKUP(K61,Minimas!$A$15:$C$29,3),IF(AND(H61&gt;2008,H61&lt;2011),VLOOKUP(K61,Minimas!$A$15:$C$29,2),"ERREUR")),IF(AND(H61&gt;2005,H61&lt;2009),VLOOKUP(K61,Minimas!$H$15:J$29,3),IF(AND(H61&gt;2008,H61&lt;2011),VLOOKUP(K61,Minimas!$H$15:$J$29,2),"ERREUR"))))</f>
        <v xml:space="preserve"> </v>
      </c>
      <c r="W61" s="63" t="str">
        <f t="shared" si="3"/>
        <v/>
      </c>
      <c r="X61" s="56"/>
      <c r="Y61" s="56"/>
      <c r="Z61" s="5" t="str">
        <f t="shared" si="4"/>
        <v xml:space="preserve"> </v>
      </c>
      <c r="AA61" s="5" t="str">
        <f t="shared" si="5"/>
        <v xml:space="preserve"> 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2:107" s="5" customFormat="1" ht="30" customHeight="1" x14ac:dyDescent="0.2">
      <c r="B62" s="141"/>
      <c r="C62" s="57"/>
      <c r="D62" s="125"/>
      <c r="E62" s="143"/>
      <c r="F62" s="146" t="s">
        <v>31</v>
      </c>
      <c r="G62" s="58" t="s">
        <v>31</v>
      </c>
      <c r="H62" s="147"/>
      <c r="I62" s="122" t="s">
        <v>31</v>
      </c>
      <c r="J62" s="148" t="s">
        <v>31</v>
      </c>
      <c r="K62" s="59"/>
      <c r="L62" s="60"/>
      <c r="M62" s="61"/>
      <c r="N62" s="61"/>
      <c r="O62" s="75" t="str">
        <f t="shared" si="0"/>
        <v xml:space="preserve"> </v>
      </c>
      <c r="P62" s="60"/>
      <c r="Q62" s="61"/>
      <c r="R62" s="61"/>
      <c r="S62" s="75" t="str">
        <f t="shared" si="1"/>
        <v xml:space="preserve"> </v>
      </c>
      <c r="T62" s="76" t="str">
        <f t="shared" si="2"/>
        <v/>
      </c>
      <c r="U62" s="135" t="s">
        <v>132</v>
      </c>
      <c r="V62" s="62" t="str">
        <f>IF(H62=0," ",IF(E62="H",IF(AND(H62&gt;2005,H62&lt;2009),VLOOKUP(K62,Minimas!$A$15:$C$29,3),IF(AND(H62&gt;2008,H62&lt;2011),VLOOKUP(K62,Minimas!$A$15:$C$29,2),"ERREUR")),IF(AND(H62&gt;2005,H62&lt;2009),VLOOKUP(K62,Minimas!$H$15:J$29,3),IF(AND(H62&gt;2008,H62&lt;2011),VLOOKUP(K62,Minimas!$H$15:$J$29,2),"ERREUR"))))</f>
        <v xml:space="preserve"> </v>
      </c>
      <c r="W62" s="63" t="str">
        <f t="shared" si="3"/>
        <v/>
      </c>
      <c r="X62" s="56"/>
      <c r="Y62" s="56"/>
      <c r="Z62" s="5" t="str">
        <f t="shared" si="4"/>
        <v xml:space="preserve"> </v>
      </c>
      <c r="AA62" s="5" t="str">
        <f t="shared" si="5"/>
        <v xml:space="preserve"> 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2:107" s="5" customFormat="1" ht="30" customHeight="1" x14ac:dyDescent="0.2">
      <c r="B63" s="141"/>
      <c r="C63" s="57"/>
      <c r="D63" s="125"/>
      <c r="E63" s="143"/>
      <c r="F63" s="146" t="s">
        <v>31</v>
      </c>
      <c r="G63" s="58" t="s">
        <v>31</v>
      </c>
      <c r="H63" s="147"/>
      <c r="I63" s="122" t="s">
        <v>31</v>
      </c>
      <c r="J63" s="148" t="s">
        <v>31</v>
      </c>
      <c r="K63" s="59"/>
      <c r="L63" s="60"/>
      <c r="M63" s="61"/>
      <c r="N63" s="61"/>
      <c r="O63" s="75" t="str">
        <f t="shared" si="0"/>
        <v xml:space="preserve"> </v>
      </c>
      <c r="P63" s="60"/>
      <c r="Q63" s="61"/>
      <c r="R63" s="61"/>
      <c r="S63" s="75" t="str">
        <f t="shared" si="1"/>
        <v xml:space="preserve"> </v>
      </c>
      <c r="T63" s="76" t="str">
        <f t="shared" si="2"/>
        <v/>
      </c>
      <c r="U63" s="135" t="s">
        <v>132</v>
      </c>
      <c r="V63" s="62" t="str">
        <f>IF(H63=0," ",IF(E63="H",IF(AND(H63&gt;2005,H63&lt;2009),VLOOKUP(K63,Minimas!$A$15:$C$29,3),IF(AND(H63&gt;2008,H63&lt;2011),VLOOKUP(K63,Minimas!$A$15:$C$29,2),"ERREUR")),IF(AND(H63&gt;2005,H63&lt;2009),VLOOKUP(K63,Minimas!$H$15:J$29,3),IF(AND(H63&gt;2008,H63&lt;2011),VLOOKUP(K63,Minimas!$H$15:$J$29,2),"ERREUR"))))</f>
        <v xml:space="preserve"> </v>
      </c>
      <c r="W63" s="63" t="str">
        <f t="shared" si="3"/>
        <v/>
      </c>
      <c r="X63" s="56"/>
      <c r="Y63" s="56"/>
      <c r="Z63" s="5" t="str">
        <f t="shared" si="4"/>
        <v xml:space="preserve"> </v>
      </c>
      <c r="AA63" s="5" t="str">
        <f t="shared" si="5"/>
        <v xml:space="preserve"> 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2:107" s="5" customFormat="1" ht="30" customHeight="1" x14ac:dyDescent="0.2">
      <c r="B64" s="141"/>
      <c r="C64" s="57"/>
      <c r="D64" s="125"/>
      <c r="E64" s="143"/>
      <c r="F64" s="146" t="s">
        <v>31</v>
      </c>
      <c r="G64" s="58" t="s">
        <v>31</v>
      </c>
      <c r="H64" s="147"/>
      <c r="I64" s="122" t="s">
        <v>31</v>
      </c>
      <c r="J64" s="148" t="s">
        <v>31</v>
      </c>
      <c r="K64" s="59"/>
      <c r="L64" s="60"/>
      <c r="M64" s="61"/>
      <c r="N64" s="61"/>
      <c r="O64" s="75" t="str">
        <f t="shared" si="0"/>
        <v xml:space="preserve"> </v>
      </c>
      <c r="P64" s="60"/>
      <c r="Q64" s="61"/>
      <c r="R64" s="61"/>
      <c r="S64" s="75" t="str">
        <f t="shared" si="1"/>
        <v xml:space="preserve"> </v>
      </c>
      <c r="T64" s="76" t="str">
        <f t="shared" si="2"/>
        <v/>
      </c>
      <c r="U64" s="135" t="s">
        <v>132</v>
      </c>
      <c r="V64" s="62" t="str">
        <f>IF(H64=0," ",IF(E64="H",IF(AND(H64&gt;2005,H64&lt;2009),VLOOKUP(K64,Minimas!$A$15:$C$29,3),IF(AND(H64&gt;2008,H64&lt;2011),VLOOKUP(K64,Minimas!$A$15:$C$29,2),"ERREUR")),IF(AND(H64&gt;2005,H64&lt;2009),VLOOKUP(K64,Minimas!$H$15:J$29,3),IF(AND(H64&gt;2008,H64&lt;2011),VLOOKUP(K64,Minimas!$H$15:$J$29,2),"ERREUR"))))</f>
        <v xml:space="preserve"> </v>
      </c>
      <c r="W64" s="63" t="str">
        <f t="shared" si="3"/>
        <v/>
      </c>
      <c r="X64" s="56"/>
      <c r="Y64" s="56"/>
      <c r="Z64" s="5" t="str">
        <f t="shared" si="4"/>
        <v xml:space="preserve"> </v>
      </c>
      <c r="AA64" s="5" t="str">
        <f t="shared" si="5"/>
        <v xml:space="preserve"> 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</row>
    <row r="65" spans="2:107" s="5" customFormat="1" ht="30" customHeight="1" x14ac:dyDescent="0.2">
      <c r="B65" s="141"/>
      <c r="C65" s="57"/>
      <c r="D65" s="125"/>
      <c r="E65" s="143"/>
      <c r="F65" s="146" t="s">
        <v>31</v>
      </c>
      <c r="G65" s="58" t="s">
        <v>31</v>
      </c>
      <c r="H65" s="147"/>
      <c r="I65" s="122" t="s">
        <v>31</v>
      </c>
      <c r="J65" s="148" t="s">
        <v>31</v>
      </c>
      <c r="K65" s="59"/>
      <c r="L65" s="60"/>
      <c r="M65" s="61"/>
      <c r="N65" s="61"/>
      <c r="O65" s="75" t="str">
        <f t="shared" si="0"/>
        <v xml:space="preserve"> </v>
      </c>
      <c r="P65" s="60"/>
      <c r="Q65" s="61"/>
      <c r="R65" s="61"/>
      <c r="S65" s="75" t="str">
        <f t="shared" si="1"/>
        <v xml:space="preserve"> </v>
      </c>
      <c r="T65" s="76" t="str">
        <f t="shared" si="2"/>
        <v/>
      </c>
      <c r="U65" s="135" t="s">
        <v>132</v>
      </c>
      <c r="V65" s="62" t="str">
        <f>IF(H65=0," ",IF(E65="H",IF(AND(H65&gt;2005,H65&lt;2009),VLOOKUP(K65,Minimas!$A$15:$C$29,3),IF(AND(H65&gt;2008,H65&lt;2011),VLOOKUP(K65,Minimas!$A$15:$C$29,2),"ERREUR")),IF(AND(H65&gt;2005,H65&lt;2009),VLOOKUP(K65,Minimas!$H$15:J$29,3),IF(AND(H65&gt;2008,H65&lt;2011),VLOOKUP(K65,Minimas!$H$15:$J$29,2),"ERREUR"))))</f>
        <v xml:space="preserve"> </v>
      </c>
      <c r="W65" s="63" t="str">
        <f t="shared" si="3"/>
        <v/>
      </c>
      <c r="X65" s="56"/>
      <c r="Y65" s="56"/>
      <c r="Z65" s="5" t="str">
        <f t="shared" si="4"/>
        <v xml:space="preserve"> </v>
      </c>
      <c r="AA65" s="5" t="str">
        <f t="shared" si="5"/>
        <v xml:space="preserve"> 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</row>
    <row r="66" spans="2:107" s="5" customFormat="1" ht="30" customHeight="1" x14ac:dyDescent="0.2">
      <c r="B66" s="141"/>
      <c r="C66" s="57"/>
      <c r="D66" s="125"/>
      <c r="E66" s="143"/>
      <c r="F66" s="146" t="s">
        <v>31</v>
      </c>
      <c r="G66" s="58" t="s">
        <v>31</v>
      </c>
      <c r="H66" s="147"/>
      <c r="I66" s="122" t="s">
        <v>31</v>
      </c>
      <c r="J66" s="148" t="s">
        <v>31</v>
      </c>
      <c r="K66" s="59"/>
      <c r="L66" s="60"/>
      <c r="M66" s="61"/>
      <c r="N66" s="61"/>
      <c r="O66" s="75" t="str">
        <f t="shared" si="0"/>
        <v xml:space="preserve"> </v>
      </c>
      <c r="P66" s="60"/>
      <c r="Q66" s="61"/>
      <c r="R66" s="61"/>
      <c r="S66" s="75" t="str">
        <f t="shared" si="1"/>
        <v xml:space="preserve"> </v>
      </c>
      <c r="T66" s="76" t="str">
        <f t="shared" si="2"/>
        <v/>
      </c>
      <c r="U66" s="135" t="s">
        <v>132</v>
      </c>
      <c r="V66" s="62" t="str">
        <f>IF(H66=0," ",IF(E66="H",IF(AND(H66&gt;2005,H66&lt;2009),VLOOKUP(K66,Minimas!$A$15:$C$29,3),IF(AND(H66&gt;2008,H66&lt;2011),VLOOKUP(K66,Minimas!$A$15:$C$29,2),"ERREUR")),IF(AND(H66&gt;2005,H66&lt;2009),VLOOKUP(K66,Minimas!$H$15:J$29,3),IF(AND(H66&gt;2008,H66&lt;2011),VLOOKUP(K66,Minimas!$H$15:$J$29,2),"ERREUR"))))</f>
        <v xml:space="preserve"> </v>
      </c>
      <c r="W66" s="63" t="str">
        <f t="shared" si="3"/>
        <v/>
      </c>
      <c r="X66" s="56"/>
      <c r="Y66" s="56"/>
      <c r="Z66" s="5" t="str">
        <f t="shared" si="4"/>
        <v xml:space="preserve"> </v>
      </c>
      <c r="AA66" s="5" t="str">
        <f t="shared" si="5"/>
        <v xml:space="preserve"> 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</row>
    <row r="67" spans="2:107" s="5" customFormat="1" ht="30" customHeight="1" x14ac:dyDescent="0.2">
      <c r="B67" s="141"/>
      <c r="C67" s="57"/>
      <c r="D67" s="125"/>
      <c r="E67" s="143"/>
      <c r="F67" s="146" t="s">
        <v>31</v>
      </c>
      <c r="G67" s="58" t="s">
        <v>31</v>
      </c>
      <c r="H67" s="147"/>
      <c r="I67" s="122"/>
      <c r="J67" s="148"/>
      <c r="K67" s="59"/>
      <c r="L67" s="60"/>
      <c r="M67" s="61"/>
      <c r="N67" s="61"/>
      <c r="O67" s="75" t="str">
        <f t="shared" si="0"/>
        <v xml:space="preserve"> </v>
      </c>
      <c r="P67" s="60"/>
      <c r="Q67" s="61"/>
      <c r="R67" s="61"/>
      <c r="S67" s="75" t="str">
        <f t="shared" si="1"/>
        <v xml:space="preserve"> </v>
      </c>
      <c r="T67" s="76" t="str">
        <f t="shared" si="2"/>
        <v/>
      </c>
      <c r="U67" s="135" t="s">
        <v>132</v>
      </c>
      <c r="V67" s="62" t="str">
        <f>IF(H67=0," ",IF(E67="H",IF(AND(H67&gt;2005,H67&lt;2009),VLOOKUP(K67,Minimas!$A$15:$C$29,3),IF(AND(H67&gt;2008,H67&lt;2011),VLOOKUP(K67,Minimas!$A$15:$C$29,2),"ERREUR")),IF(AND(H67&gt;2005,H67&lt;2009),VLOOKUP(K67,Minimas!$H$15:J$29,3),IF(AND(H67&gt;2008,H67&lt;2011),VLOOKUP(K67,Minimas!$H$15:$J$29,2),"ERREUR"))))</f>
        <v xml:space="preserve"> </v>
      </c>
      <c r="W67" s="63" t="str">
        <f t="shared" si="3"/>
        <v/>
      </c>
      <c r="X67" s="56"/>
      <c r="Y67" s="56"/>
      <c r="Z67" s="5" t="str">
        <f t="shared" si="4"/>
        <v xml:space="preserve"> </v>
      </c>
      <c r="AA67" s="5" t="str">
        <f t="shared" si="5"/>
        <v xml:space="preserve"> 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</row>
    <row r="68" spans="2:107" s="5" customFormat="1" ht="30" customHeight="1" x14ac:dyDescent="0.2">
      <c r="B68" s="141"/>
      <c r="C68" s="57"/>
      <c r="D68" s="125"/>
      <c r="E68" s="143"/>
      <c r="F68" s="146" t="s">
        <v>31</v>
      </c>
      <c r="G68" s="58" t="s">
        <v>31</v>
      </c>
      <c r="H68" s="147"/>
      <c r="I68" s="122"/>
      <c r="J68" s="148"/>
      <c r="K68" s="59"/>
      <c r="L68" s="60"/>
      <c r="M68" s="61"/>
      <c r="N68" s="61"/>
      <c r="O68" s="75" t="str">
        <f t="shared" si="0"/>
        <v xml:space="preserve"> </v>
      </c>
      <c r="P68" s="60"/>
      <c r="Q68" s="61"/>
      <c r="R68" s="61"/>
      <c r="S68" s="75" t="str">
        <f t="shared" si="1"/>
        <v xml:space="preserve"> </v>
      </c>
      <c r="T68" s="76" t="str">
        <f t="shared" si="2"/>
        <v/>
      </c>
      <c r="U68" s="135" t="s">
        <v>132</v>
      </c>
      <c r="V68" s="62" t="str">
        <f>IF(H68=0," ",IF(E68="H",IF(AND(H68&gt;2005,H68&lt;2009),VLOOKUP(K68,Minimas!$A$15:$C$29,3),IF(AND(H68&gt;2008,H68&lt;2011),VLOOKUP(K68,Minimas!$A$15:$C$29,2),"ERREUR")),IF(AND(H68&gt;2005,H68&lt;2009),VLOOKUP(K68,Minimas!$H$15:J$29,3),IF(AND(H68&gt;2008,H68&lt;2011),VLOOKUP(K68,Minimas!$H$15:$J$29,2),"ERREUR"))))</f>
        <v xml:space="preserve"> </v>
      </c>
      <c r="W68" s="63" t="str">
        <f t="shared" si="3"/>
        <v/>
      </c>
      <c r="X68" s="56"/>
      <c r="Y68" s="56"/>
      <c r="Z68" s="5" t="str">
        <f t="shared" si="4"/>
        <v xml:space="preserve"> </v>
      </c>
      <c r="AA68" s="5" t="str">
        <f t="shared" si="5"/>
        <v xml:space="preserve"> 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</row>
    <row r="69" spans="2:107" s="5" customFormat="1" ht="30" customHeight="1" x14ac:dyDescent="0.2">
      <c r="B69" s="141"/>
      <c r="C69" s="57"/>
      <c r="D69" s="125"/>
      <c r="E69" s="143"/>
      <c r="F69" s="146" t="s">
        <v>31</v>
      </c>
      <c r="G69" s="58" t="s">
        <v>31</v>
      </c>
      <c r="H69" s="147"/>
      <c r="I69" s="122" t="s">
        <v>31</v>
      </c>
      <c r="J69" s="148" t="s">
        <v>31</v>
      </c>
      <c r="K69" s="59"/>
      <c r="L69" s="60"/>
      <c r="M69" s="61"/>
      <c r="N69" s="61"/>
      <c r="O69" s="75" t="str">
        <f t="shared" si="0"/>
        <v xml:space="preserve"> </v>
      </c>
      <c r="P69" s="60"/>
      <c r="Q69" s="61"/>
      <c r="R69" s="61"/>
      <c r="S69" s="75" t="str">
        <f t="shared" si="1"/>
        <v xml:space="preserve"> </v>
      </c>
      <c r="T69" s="76" t="str">
        <f t="shared" si="2"/>
        <v/>
      </c>
      <c r="U69" s="135" t="s">
        <v>132</v>
      </c>
      <c r="V69" s="62" t="str">
        <f>IF(H69=0," ",IF(E69="H",IF(AND(H69&gt;2005,H69&lt;2009),VLOOKUP(K69,Minimas!$A$15:$C$29,3),IF(AND(H69&gt;2008,H69&lt;2011),VLOOKUP(K69,Minimas!$A$15:$C$29,2),"ERREUR")),IF(AND(H69&gt;2005,H69&lt;2009),VLOOKUP(K69,Minimas!$H$15:J$29,3),IF(AND(H69&gt;2008,H69&lt;2011),VLOOKUP(K69,Minimas!$H$15:$J$29,2),"ERREUR"))))</f>
        <v xml:space="preserve"> </v>
      </c>
      <c r="W69" s="63" t="str">
        <f t="shared" si="3"/>
        <v/>
      </c>
      <c r="X69" s="56"/>
      <c r="Y69" s="56"/>
      <c r="Z69" s="5" t="str">
        <f t="shared" si="4"/>
        <v xml:space="preserve"> </v>
      </c>
      <c r="AA69" s="5" t="str">
        <f t="shared" si="5"/>
        <v xml:space="preserve"> 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</row>
    <row r="70" spans="2:107" s="5" customFormat="1" ht="30" customHeight="1" x14ac:dyDescent="0.2">
      <c r="B70" s="141"/>
      <c r="C70" s="57"/>
      <c r="D70" s="125"/>
      <c r="E70" s="143"/>
      <c r="F70" s="146" t="s">
        <v>31</v>
      </c>
      <c r="G70" s="58" t="s">
        <v>31</v>
      </c>
      <c r="H70" s="147"/>
      <c r="I70" s="122" t="s">
        <v>31</v>
      </c>
      <c r="J70" s="148" t="s">
        <v>31</v>
      </c>
      <c r="K70" s="59"/>
      <c r="L70" s="60"/>
      <c r="M70" s="61"/>
      <c r="N70" s="61"/>
      <c r="O70" s="75" t="str">
        <f t="shared" si="0"/>
        <v xml:space="preserve"> </v>
      </c>
      <c r="P70" s="60"/>
      <c r="Q70" s="61"/>
      <c r="R70" s="61"/>
      <c r="S70" s="75" t="str">
        <f t="shared" si="1"/>
        <v xml:space="preserve"> </v>
      </c>
      <c r="T70" s="76" t="str">
        <f t="shared" si="2"/>
        <v/>
      </c>
      <c r="U70" s="135" t="s">
        <v>132</v>
      </c>
      <c r="V70" s="62" t="str">
        <f>IF(H70=0," ",IF(E70="H",IF(AND(H70&gt;2005,H70&lt;2009),VLOOKUP(K70,Minimas!$A$15:$C$29,3),IF(AND(H70&gt;2008,H70&lt;2011),VLOOKUP(K70,Minimas!$A$15:$C$29,2),"ERREUR")),IF(AND(H70&gt;2005,H70&lt;2009),VLOOKUP(K70,Minimas!$H$15:J$29,3),IF(AND(H70&gt;2008,H70&lt;2011),VLOOKUP(K70,Minimas!$H$15:$J$29,2),"ERREUR"))))</f>
        <v xml:space="preserve"> </v>
      </c>
      <c r="W70" s="63" t="str">
        <f t="shared" si="3"/>
        <v/>
      </c>
      <c r="X70" s="56"/>
      <c r="Y70" s="56"/>
      <c r="Z70" s="5" t="str">
        <f t="shared" si="4"/>
        <v xml:space="preserve"> </v>
      </c>
      <c r="AA70" s="5" t="str">
        <f t="shared" si="5"/>
        <v xml:space="preserve"> 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</row>
    <row r="71" spans="2:107" s="5" customFormat="1" ht="30" customHeight="1" x14ac:dyDescent="0.2">
      <c r="B71" s="141"/>
      <c r="C71" s="57"/>
      <c r="D71" s="125"/>
      <c r="E71" s="143"/>
      <c r="F71" s="146" t="s">
        <v>31</v>
      </c>
      <c r="G71" s="58" t="s">
        <v>31</v>
      </c>
      <c r="H71" s="147"/>
      <c r="I71" s="122" t="s">
        <v>31</v>
      </c>
      <c r="J71" s="148" t="s">
        <v>31</v>
      </c>
      <c r="K71" s="59"/>
      <c r="L71" s="60"/>
      <c r="M71" s="61"/>
      <c r="N71" s="61"/>
      <c r="O71" s="75" t="str">
        <f t="shared" si="0"/>
        <v xml:space="preserve"> </v>
      </c>
      <c r="P71" s="60"/>
      <c r="Q71" s="61"/>
      <c r="R71" s="61"/>
      <c r="S71" s="75" t="str">
        <f t="shared" si="1"/>
        <v xml:space="preserve"> </v>
      </c>
      <c r="T71" s="76" t="str">
        <f t="shared" si="2"/>
        <v/>
      </c>
      <c r="U71" s="135" t="s">
        <v>132</v>
      </c>
      <c r="V71" s="62" t="str">
        <f>IF(H71=0," ",IF(E71="H",IF(AND(H71&gt;2005,H71&lt;2009),VLOOKUP(K71,Minimas!$A$15:$C$29,3),IF(AND(H71&gt;2008,H71&lt;2011),VLOOKUP(K71,Minimas!$A$15:$C$29,2),"ERREUR")),IF(AND(H71&gt;2005,H71&lt;2009),VLOOKUP(K71,Minimas!$H$15:J$29,3),IF(AND(H71&gt;2008,H71&lt;2011),VLOOKUP(K71,Minimas!$H$15:$J$29,2),"ERREUR"))))</f>
        <v xml:space="preserve"> </v>
      </c>
      <c r="W71" s="63" t="str">
        <f t="shared" si="3"/>
        <v/>
      </c>
      <c r="X71" s="56"/>
      <c r="Y71" s="56"/>
      <c r="Z71" s="5" t="str">
        <f t="shared" si="4"/>
        <v xml:space="preserve"> </v>
      </c>
      <c r="AA71" s="5" t="str">
        <f t="shared" si="5"/>
        <v xml:space="preserve"> 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</row>
    <row r="72" spans="2:107" s="5" customFormat="1" ht="30" customHeight="1" x14ac:dyDescent="0.2">
      <c r="B72" s="141"/>
      <c r="C72" s="57"/>
      <c r="D72" s="125"/>
      <c r="E72" s="143"/>
      <c r="F72" s="146" t="s">
        <v>31</v>
      </c>
      <c r="G72" s="58" t="s">
        <v>31</v>
      </c>
      <c r="H72" s="147"/>
      <c r="I72" s="122" t="s">
        <v>31</v>
      </c>
      <c r="J72" s="148" t="s">
        <v>31</v>
      </c>
      <c r="K72" s="59"/>
      <c r="L72" s="60"/>
      <c r="M72" s="61"/>
      <c r="N72" s="61"/>
      <c r="O72" s="75" t="str">
        <f t="shared" si="0"/>
        <v xml:space="preserve"> </v>
      </c>
      <c r="P72" s="60"/>
      <c r="Q72" s="61"/>
      <c r="R72" s="61"/>
      <c r="S72" s="75" t="str">
        <f t="shared" si="1"/>
        <v xml:space="preserve"> </v>
      </c>
      <c r="T72" s="76" t="str">
        <f t="shared" si="2"/>
        <v/>
      </c>
      <c r="U72" s="135" t="s">
        <v>132</v>
      </c>
      <c r="V72" s="62" t="str">
        <f>IF(H72=0," ",IF(E72="H",IF(AND(H72&gt;2005,H72&lt;2009),VLOOKUP(K72,Minimas!$A$15:$C$29,3),IF(AND(H72&gt;2008,H72&lt;2011),VLOOKUP(K72,Minimas!$A$15:$C$29,2),"ERREUR")),IF(AND(H72&gt;2005,H72&lt;2009),VLOOKUP(K72,Minimas!$H$15:J$29,3),IF(AND(H72&gt;2008,H72&lt;2011),VLOOKUP(K72,Minimas!$H$15:$J$29,2),"ERREUR"))))</f>
        <v xml:space="preserve"> </v>
      </c>
      <c r="W72" s="63" t="str">
        <f t="shared" si="3"/>
        <v/>
      </c>
      <c r="X72" s="56"/>
      <c r="Y72" s="56"/>
      <c r="Z72" s="5" t="str">
        <f t="shared" si="4"/>
        <v xml:space="preserve"> </v>
      </c>
      <c r="AA72" s="5" t="str">
        <f t="shared" si="5"/>
        <v xml:space="preserve"> 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</row>
    <row r="73" spans="2:107" s="5" customFormat="1" ht="30" customHeight="1" x14ac:dyDescent="0.2">
      <c r="B73" s="141"/>
      <c r="C73" s="57"/>
      <c r="D73" s="125"/>
      <c r="E73" s="143"/>
      <c r="F73" s="146" t="s">
        <v>31</v>
      </c>
      <c r="G73" s="58" t="s">
        <v>31</v>
      </c>
      <c r="H73" s="147"/>
      <c r="I73" s="122" t="s">
        <v>31</v>
      </c>
      <c r="J73" s="148" t="s">
        <v>31</v>
      </c>
      <c r="K73" s="59"/>
      <c r="L73" s="60"/>
      <c r="M73" s="61"/>
      <c r="N73" s="61"/>
      <c r="O73" s="75" t="str">
        <f t="shared" si="0"/>
        <v xml:space="preserve"> </v>
      </c>
      <c r="P73" s="60"/>
      <c r="Q73" s="61"/>
      <c r="R73" s="61"/>
      <c r="S73" s="75" t="str">
        <f t="shared" si="1"/>
        <v xml:space="preserve"> </v>
      </c>
      <c r="T73" s="76" t="str">
        <f t="shared" si="2"/>
        <v/>
      </c>
      <c r="U73" s="135" t="s">
        <v>132</v>
      </c>
      <c r="V73" s="62" t="str">
        <f>IF(H73=0," ",IF(E73="H",IF(AND(H73&gt;2005,H73&lt;2009),VLOOKUP(K73,Minimas!$A$15:$C$29,3),IF(AND(H73&gt;2008,H73&lt;2011),VLOOKUP(K73,Minimas!$A$15:$C$29,2),"ERREUR")),IF(AND(H73&gt;2005,H73&lt;2009),VLOOKUP(K73,Minimas!$H$15:J$29,3),IF(AND(H73&gt;2008,H73&lt;2011),VLOOKUP(K73,Minimas!$H$15:$J$29,2),"ERREUR"))))</f>
        <v xml:space="preserve"> </v>
      </c>
      <c r="W73" s="63" t="str">
        <f t="shared" si="3"/>
        <v/>
      </c>
      <c r="X73" s="56"/>
      <c r="Y73" s="56"/>
      <c r="Z73" s="5" t="str">
        <f t="shared" si="4"/>
        <v xml:space="preserve"> </v>
      </c>
      <c r="AA73" s="5" t="str">
        <f t="shared" si="5"/>
        <v xml:space="preserve"> 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</row>
    <row r="74" spans="2:107" s="5" customFormat="1" ht="30" customHeight="1" x14ac:dyDescent="0.2">
      <c r="B74" s="141"/>
      <c r="C74" s="57"/>
      <c r="D74" s="125"/>
      <c r="E74" s="143"/>
      <c r="F74" s="146" t="s">
        <v>31</v>
      </c>
      <c r="G74" s="58" t="s">
        <v>31</v>
      </c>
      <c r="H74" s="147"/>
      <c r="I74" s="122" t="s">
        <v>31</v>
      </c>
      <c r="J74" s="148" t="s">
        <v>31</v>
      </c>
      <c r="K74" s="59"/>
      <c r="L74" s="60"/>
      <c r="M74" s="61"/>
      <c r="N74" s="61"/>
      <c r="O74" s="75" t="str">
        <f t="shared" si="0"/>
        <v xml:space="preserve"> </v>
      </c>
      <c r="P74" s="60"/>
      <c r="Q74" s="61"/>
      <c r="R74" s="61"/>
      <c r="S74" s="75" t="str">
        <f t="shared" si="1"/>
        <v xml:space="preserve"> </v>
      </c>
      <c r="T74" s="76" t="str">
        <f t="shared" si="2"/>
        <v/>
      </c>
      <c r="U74" s="135" t="s">
        <v>132</v>
      </c>
      <c r="V74" s="62" t="str">
        <f>IF(H74=0," ",IF(E74="H",IF(AND(H74&gt;2005,H74&lt;2009),VLOOKUP(K74,Minimas!$A$15:$C$29,3),IF(AND(H74&gt;2008,H74&lt;2011),VLOOKUP(K74,Minimas!$A$15:$C$29,2),"ERREUR")),IF(AND(H74&gt;2005,H74&lt;2009),VLOOKUP(K74,Minimas!$H$15:J$29,3),IF(AND(H74&gt;2008,H74&lt;2011),VLOOKUP(K74,Minimas!$H$15:$J$29,2),"ERREUR"))))</f>
        <v xml:space="preserve"> </v>
      </c>
      <c r="W74" s="63" t="str">
        <f t="shared" si="3"/>
        <v/>
      </c>
      <c r="X74" s="56"/>
      <c r="Y74" s="56"/>
      <c r="Z74" s="5" t="str">
        <f t="shared" si="4"/>
        <v xml:space="preserve"> </v>
      </c>
      <c r="AA74" s="5" t="str">
        <f t="shared" si="5"/>
        <v xml:space="preserve"> 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</row>
    <row r="75" spans="2:107" s="5" customFormat="1" ht="30" customHeight="1" x14ac:dyDescent="0.2">
      <c r="B75" s="141"/>
      <c r="C75" s="57"/>
      <c r="D75" s="125"/>
      <c r="E75" s="143"/>
      <c r="F75" s="146" t="s">
        <v>31</v>
      </c>
      <c r="G75" s="58" t="s">
        <v>31</v>
      </c>
      <c r="H75" s="147"/>
      <c r="I75" s="122" t="s">
        <v>31</v>
      </c>
      <c r="J75" s="148" t="s">
        <v>31</v>
      </c>
      <c r="K75" s="59"/>
      <c r="L75" s="60"/>
      <c r="M75" s="61"/>
      <c r="N75" s="61"/>
      <c r="O75" s="75" t="str">
        <f t="shared" si="0"/>
        <v xml:space="preserve"> </v>
      </c>
      <c r="P75" s="60"/>
      <c r="Q75" s="61"/>
      <c r="R75" s="61"/>
      <c r="S75" s="75" t="str">
        <f t="shared" si="1"/>
        <v xml:space="preserve"> </v>
      </c>
      <c r="T75" s="76" t="str">
        <f t="shared" si="2"/>
        <v/>
      </c>
      <c r="U75" s="135" t="s">
        <v>132</v>
      </c>
      <c r="V75" s="62" t="str">
        <f>IF(H75=0," ",IF(E75="H",IF(AND(H75&gt;2005,H75&lt;2009),VLOOKUP(K75,Minimas!$A$15:$C$29,3),IF(AND(H75&gt;2008,H75&lt;2011),VLOOKUP(K75,Minimas!$A$15:$C$29,2),"ERREUR")),IF(AND(H75&gt;2005,H75&lt;2009),VLOOKUP(K75,Minimas!$H$15:J$29,3),IF(AND(H75&gt;2008,H75&lt;2011),VLOOKUP(K75,Minimas!$H$15:$J$29,2),"ERREUR"))))</f>
        <v xml:space="preserve"> </v>
      </c>
      <c r="W75" s="63" t="str">
        <f t="shared" si="3"/>
        <v/>
      </c>
      <c r="X75" s="56"/>
      <c r="Y75" s="56"/>
      <c r="Z75" s="5" t="str">
        <f t="shared" si="4"/>
        <v xml:space="preserve"> </v>
      </c>
      <c r="AA75" s="5" t="str">
        <f t="shared" si="5"/>
        <v xml:space="preserve"> 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</row>
    <row r="76" spans="2:107" s="5" customFormat="1" ht="30" customHeight="1" x14ac:dyDescent="0.2">
      <c r="B76" s="141"/>
      <c r="C76" s="57"/>
      <c r="D76" s="125"/>
      <c r="E76" s="143"/>
      <c r="F76" s="146" t="s">
        <v>31</v>
      </c>
      <c r="G76" s="58" t="s">
        <v>31</v>
      </c>
      <c r="H76" s="147"/>
      <c r="I76" s="122" t="s">
        <v>31</v>
      </c>
      <c r="J76" s="148" t="s">
        <v>31</v>
      </c>
      <c r="K76" s="59"/>
      <c r="L76" s="60"/>
      <c r="M76" s="61"/>
      <c r="N76" s="61"/>
      <c r="O76" s="75" t="str">
        <f t="shared" si="0"/>
        <v xml:space="preserve"> </v>
      </c>
      <c r="P76" s="60"/>
      <c r="Q76" s="61"/>
      <c r="R76" s="61"/>
      <c r="S76" s="75" t="str">
        <f t="shared" si="1"/>
        <v xml:space="preserve"> </v>
      </c>
      <c r="T76" s="76" t="str">
        <f t="shared" si="2"/>
        <v/>
      </c>
      <c r="U76" s="135" t="s">
        <v>132</v>
      </c>
      <c r="V76" s="62" t="str">
        <f>IF(H76=0," ",IF(E76="H",IF(AND(H76&gt;2005,H76&lt;2009),VLOOKUP(K76,Minimas!$A$15:$C$29,3),IF(AND(H76&gt;2008,H76&lt;2011),VLOOKUP(K76,Minimas!$A$15:$C$29,2),"ERREUR")),IF(AND(H76&gt;2005,H76&lt;2009),VLOOKUP(K76,Minimas!$H$15:J$29,3),IF(AND(H76&gt;2008,H76&lt;2011),VLOOKUP(K76,Minimas!$H$15:$J$29,2),"ERREUR"))))</f>
        <v xml:space="preserve"> </v>
      </c>
      <c r="W76" s="63" t="str">
        <f t="shared" si="3"/>
        <v/>
      </c>
      <c r="X76" s="56"/>
      <c r="Y76" s="56"/>
      <c r="Z76" s="5" t="str">
        <f t="shared" si="4"/>
        <v xml:space="preserve"> </v>
      </c>
      <c r="AA76" s="5" t="str">
        <f t="shared" si="5"/>
        <v xml:space="preserve"> 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</row>
    <row r="77" spans="2:107" s="5" customFormat="1" ht="30" customHeight="1" x14ac:dyDescent="0.2">
      <c r="B77" s="141"/>
      <c r="C77" s="57"/>
      <c r="D77" s="125"/>
      <c r="E77" s="143"/>
      <c r="F77" s="146" t="s">
        <v>31</v>
      </c>
      <c r="G77" s="58" t="s">
        <v>31</v>
      </c>
      <c r="H77" s="147"/>
      <c r="I77" s="122" t="s">
        <v>31</v>
      </c>
      <c r="J77" s="148" t="s">
        <v>31</v>
      </c>
      <c r="K77" s="59"/>
      <c r="L77" s="60"/>
      <c r="M77" s="61"/>
      <c r="N77" s="61"/>
      <c r="O77" s="75" t="str">
        <f t="shared" si="0"/>
        <v xml:space="preserve"> </v>
      </c>
      <c r="P77" s="60"/>
      <c r="Q77" s="61"/>
      <c r="R77" s="61"/>
      <c r="S77" s="75" t="str">
        <f t="shared" si="1"/>
        <v xml:space="preserve"> </v>
      </c>
      <c r="T77" s="76" t="str">
        <f t="shared" si="2"/>
        <v/>
      </c>
      <c r="U77" s="135" t="s">
        <v>132</v>
      </c>
      <c r="V77" s="62" t="str">
        <f>IF(H77=0," ",IF(E77="H",IF(AND(H77&gt;2005,H77&lt;2009),VLOOKUP(K77,Minimas!$A$15:$C$29,3),IF(AND(H77&gt;2008,H77&lt;2011),VLOOKUP(K77,Minimas!$A$15:$C$29,2),"ERREUR")),IF(AND(H77&gt;2005,H77&lt;2009),VLOOKUP(K77,Minimas!$H$15:J$29,3),IF(AND(H77&gt;2008,H77&lt;2011),VLOOKUP(K77,Minimas!$H$15:$J$29,2),"ERREUR"))))</f>
        <v xml:space="preserve"> </v>
      </c>
      <c r="W77" s="63" t="str">
        <f t="shared" si="3"/>
        <v/>
      </c>
      <c r="X77" s="56"/>
      <c r="Y77" s="56"/>
      <c r="Z77" s="5" t="str">
        <f t="shared" si="4"/>
        <v xml:space="preserve"> </v>
      </c>
      <c r="AA77" s="5" t="str">
        <f t="shared" si="5"/>
        <v xml:space="preserve"> 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</row>
    <row r="78" spans="2:107" s="5" customFormat="1" ht="30" customHeight="1" x14ac:dyDescent="0.2">
      <c r="B78" s="141"/>
      <c r="C78" s="57"/>
      <c r="D78" s="125"/>
      <c r="E78" s="143"/>
      <c r="F78" s="146" t="s">
        <v>31</v>
      </c>
      <c r="G78" s="58" t="s">
        <v>31</v>
      </c>
      <c r="H78" s="147"/>
      <c r="I78" s="122" t="s">
        <v>31</v>
      </c>
      <c r="J78" s="148" t="s">
        <v>31</v>
      </c>
      <c r="K78" s="59"/>
      <c r="L78" s="60"/>
      <c r="M78" s="61"/>
      <c r="N78" s="61"/>
      <c r="O78" s="75" t="str">
        <f t="shared" si="0"/>
        <v xml:space="preserve"> </v>
      </c>
      <c r="P78" s="60"/>
      <c r="Q78" s="61"/>
      <c r="R78" s="61"/>
      <c r="S78" s="75" t="str">
        <f t="shared" si="1"/>
        <v xml:space="preserve"> </v>
      </c>
      <c r="T78" s="76" t="str">
        <f t="shared" si="2"/>
        <v/>
      </c>
      <c r="U78" s="135" t="s">
        <v>132</v>
      </c>
      <c r="V78" s="62" t="str">
        <f>IF(H78=0," ",IF(E78="H",IF(AND(H78&gt;2005,H78&lt;2009),VLOOKUP(K78,Minimas!$A$15:$C$29,3),IF(AND(H78&gt;2008,H78&lt;2011),VLOOKUP(K78,Minimas!$A$15:$C$29,2),"ERREUR")),IF(AND(H78&gt;2005,H78&lt;2009),VLOOKUP(K78,Minimas!$H$15:J$29,3),IF(AND(H78&gt;2008,H78&lt;2011),VLOOKUP(K78,Minimas!$H$15:$J$29,2),"ERREUR"))))</f>
        <v xml:space="preserve"> </v>
      </c>
      <c r="W78" s="63" t="str">
        <f t="shared" si="3"/>
        <v/>
      </c>
      <c r="X78" s="56"/>
      <c r="Y78" s="56"/>
      <c r="Z78" s="5" t="str">
        <f t="shared" si="4"/>
        <v xml:space="preserve"> </v>
      </c>
      <c r="AA78" s="5" t="str">
        <f t="shared" si="5"/>
        <v xml:space="preserve"> 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</row>
    <row r="79" spans="2:107" s="5" customFormat="1" ht="30" customHeight="1" x14ac:dyDescent="0.2">
      <c r="B79" s="141"/>
      <c r="C79" s="57"/>
      <c r="D79" s="125"/>
      <c r="E79" s="143"/>
      <c r="F79" s="146" t="s">
        <v>31</v>
      </c>
      <c r="G79" s="58" t="s">
        <v>31</v>
      </c>
      <c r="H79" s="147"/>
      <c r="I79" s="122" t="s">
        <v>31</v>
      </c>
      <c r="J79" s="148" t="s">
        <v>31</v>
      </c>
      <c r="K79" s="59"/>
      <c r="L79" s="60"/>
      <c r="M79" s="61"/>
      <c r="N79" s="61"/>
      <c r="O79" s="75" t="str">
        <f t="shared" si="0"/>
        <v xml:space="preserve"> </v>
      </c>
      <c r="P79" s="60"/>
      <c r="Q79" s="61"/>
      <c r="R79" s="61"/>
      <c r="S79" s="75" t="str">
        <f t="shared" si="1"/>
        <v xml:space="preserve"> </v>
      </c>
      <c r="T79" s="76" t="str">
        <f t="shared" si="2"/>
        <v/>
      </c>
      <c r="U79" s="135" t="s">
        <v>132</v>
      </c>
      <c r="V79" s="62" t="str">
        <f>IF(H79=0," ",IF(E79="H",IF(AND(H79&gt;2005,H79&lt;2009),VLOOKUP(K79,Minimas!$A$15:$C$29,3),IF(AND(H79&gt;2008,H79&lt;2011),VLOOKUP(K79,Minimas!$A$15:$C$29,2),"ERREUR")),IF(AND(H79&gt;2005,H79&lt;2009),VLOOKUP(K79,Minimas!$H$15:J$29,3),IF(AND(H79&gt;2008,H79&lt;2011),VLOOKUP(K79,Minimas!$H$15:$J$29,2),"ERREUR"))))</f>
        <v xml:space="preserve"> </v>
      </c>
      <c r="W79" s="63" t="str">
        <f t="shared" si="3"/>
        <v/>
      </c>
      <c r="X79" s="56"/>
      <c r="Y79" s="56"/>
      <c r="Z79" s="5" t="str">
        <f t="shared" si="4"/>
        <v xml:space="preserve"> </v>
      </c>
      <c r="AA79" s="5" t="str">
        <f t="shared" si="5"/>
        <v xml:space="preserve"> </v>
      </c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</row>
    <row r="80" spans="2:107" s="5" customFormat="1" ht="30" customHeight="1" x14ac:dyDescent="0.2">
      <c r="B80" s="141"/>
      <c r="C80" s="57"/>
      <c r="D80" s="125"/>
      <c r="E80" s="143"/>
      <c r="F80" s="146" t="s">
        <v>31</v>
      </c>
      <c r="G80" s="58" t="s">
        <v>31</v>
      </c>
      <c r="H80" s="147"/>
      <c r="I80" s="122" t="s">
        <v>31</v>
      </c>
      <c r="J80" s="148" t="s">
        <v>31</v>
      </c>
      <c r="K80" s="59"/>
      <c r="L80" s="60"/>
      <c r="M80" s="61"/>
      <c r="N80" s="61"/>
      <c r="O80" s="75" t="str">
        <f t="shared" si="0"/>
        <v xml:space="preserve"> </v>
      </c>
      <c r="P80" s="60"/>
      <c r="Q80" s="61"/>
      <c r="R80" s="61"/>
      <c r="S80" s="75" t="str">
        <f t="shared" si="1"/>
        <v xml:space="preserve"> </v>
      </c>
      <c r="T80" s="76" t="str">
        <f t="shared" si="2"/>
        <v/>
      </c>
      <c r="U80" s="135" t="s">
        <v>132</v>
      </c>
      <c r="V80" s="62" t="str">
        <f>IF(H80=0," ",IF(E80="H",IF(AND(H80&gt;2005,H80&lt;2009),VLOOKUP(K80,Minimas!$A$15:$C$29,3),IF(AND(H80&gt;2008,H80&lt;2011),VLOOKUP(K80,Minimas!$A$15:$C$29,2),"ERREUR")),IF(AND(H80&gt;2005,H80&lt;2009),VLOOKUP(K80,Minimas!$H$15:J$29,3),IF(AND(H80&gt;2008,H80&lt;2011),VLOOKUP(K80,Minimas!$H$15:$J$29,2),"ERREUR"))))</f>
        <v xml:space="preserve"> </v>
      </c>
      <c r="W80" s="63" t="str">
        <f t="shared" si="3"/>
        <v/>
      </c>
      <c r="X80" s="56"/>
      <c r="Y80" s="56"/>
      <c r="Z80" s="5" t="str">
        <f t="shared" si="4"/>
        <v xml:space="preserve"> </v>
      </c>
      <c r="AA80" s="5" t="str">
        <f t="shared" si="5"/>
        <v xml:space="preserve"> </v>
      </c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</row>
    <row r="81" spans="2:107" s="5" customFormat="1" ht="30" customHeight="1" x14ac:dyDescent="0.2">
      <c r="B81" s="141"/>
      <c r="C81" s="57"/>
      <c r="D81" s="125"/>
      <c r="E81" s="143"/>
      <c r="F81" s="146" t="s">
        <v>31</v>
      </c>
      <c r="G81" s="58" t="s">
        <v>31</v>
      </c>
      <c r="H81" s="147"/>
      <c r="I81" s="122"/>
      <c r="J81" s="148"/>
      <c r="K81" s="59"/>
      <c r="L81" s="60"/>
      <c r="M81" s="61"/>
      <c r="N81" s="61"/>
      <c r="O81" s="75" t="str">
        <f t="shared" si="0"/>
        <v xml:space="preserve"> </v>
      </c>
      <c r="P81" s="60"/>
      <c r="Q81" s="61"/>
      <c r="R81" s="61"/>
      <c r="S81" s="75" t="str">
        <f t="shared" si="1"/>
        <v xml:space="preserve"> </v>
      </c>
      <c r="T81" s="76" t="str">
        <f t="shared" si="2"/>
        <v/>
      </c>
      <c r="U81" s="135" t="s">
        <v>132</v>
      </c>
      <c r="V81" s="62" t="str">
        <f>IF(H81=0," ",IF(E81="H",IF(AND(H81&gt;2005,H81&lt;2009),VLOOKUP(K81,Minimas!$A$15:$C$29,3),IF(AND(H81&gt;2008,H81&lt;2011),VLOOKUP(K81,Minimas!$A$15:$C$29,2),"ERREUR")),IF(AND(H81&gt;2005,H81&lt;2009),VLOOKUP(K81,Minimas!$H$15:J$29,3),IF(AND(H81&gt;2008,H81&lt;2011),VLOOKUP(K81,Minimas!$H$15:$J$29,2),"ERREUR"))))</f>
        <v xml:space="preserve"> </v>
      </c>
      <c r="W81" s="63" t="str">
        <f t="shared" si="3"/>
        <v/>
      </c>
      <c r="X81" s="56"/>
      <c r="Y81" s="56"/>
      <c r="Z81" s="5" t="str">
        <f t="shared" si="4"/>
        <v xml:space="preserve"> </v>
      </c>
      <c r="AA81" s="5" t="str">
        <f t="shared" si="5"/>
        <v xml:space="preserve"> </v>
      </c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</row>
    <row r="82" spans="2:107" s="5" customFormat="1" ht="30" customHeight="1" x14ac:dyDescent="0.2">
      <c r="B82" s="141"/>
      <c r="C82" s="57"/>
      <c r="D82" s="125"/>
      <c r="E82" s="143"/>
      <c r="F82" s="146" t="s">
        <v>31</v>
      </c>
      <c r="G82" s="58" t="s">
        <v>31</v>
      </c>
      <c r="H82" s="147"/>
      <c r="I82" s="122"/>
      <c r="J82" s="148"/>
      <c r="K82" s="59"/>
      <c r="L82" s="60"/>
      <c r="M82" s="61"/>
      <c r="N82" s="61"/>
      <c r="O82" s="75" t="str">
        <f t="shared" si="0"/>
        <v xml:space="preserve"> </v>
      </c>
      <c r="P82" s="60"/>
      <c r="Q82" s="61"/>
      <c r="R82" s="61"/>
      <c r="S82" s="75" t="str">
        <f t="shared" si="1"/>
        <v xml:space="preserve"> </v>
      </c>
      <c r="T82" s="76" t="str">
        <f t="shared" si="2"/>
        <v/>
      </c>
      <c r="U82" s="135" t="s">
        <v>132</v>
      </c>
      <c r="V82" s="62" t="str">
        <f>IF(H82=0," ",IF(E82="H",IF(AND(H82&gt;2005,H82&lt;2009),VLOOKUP(K82,Minimas!$A$15:$C$29,3),IF(AND(H82&gt;2008,H82&lt;2011),VLOOKUP(K82,Minimas!$A$15:$C$29,2),"ERREUR")),IF(AND(H82&gt;2005,H82&lt;2009),VLOOKUP(K82,Minimas!$H$15:J$29,3),IF(AND(H82&gt;2008,H82&lt;2011),VLOOKUP(K82,Minimas!$H$15:$J$29,2),"ERREUR"))))</f>
        <v xml:space="preserve"> </v>
      </c>
      <c r="W82" s="63" t="str">
        <f t="shared" si="3"/>
        <v/>
      </c>
      <c r="X82" s="56"/>
      <c r="Y82" s="56"/>
      <c r="Z82" s="5" t="str">
        <f t="shared" si="4"/>
        <v xml:space="preserve"> </v>
      </c>
      <c r="AA82" s="5" t="str">
        <f t="shared" si="5"/>
        <v xml:space="preserve"> </v>
      </c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</row>
    <row r="83" spans="2:107" s="5" customFormat="1" ht="30" customHeight="1" x14ac:dyDescent="0.2">
      <c r="B83" s="141"/>
      <c r="C83" s="57"/>
      <c r="D83" s="125"/>
      <c r="E83" s="143"/>
      <c r="F83" s="146" t="s">
        <v>31</v>
      </c>
      <c r="G83" s="58" t="s">
        <v>31</v>
      </c>
      <c r="H83" s="147"/>
      <c r="I83" s="122" t="s">
        <v>31</v>
      </c>
      <c r="J83" s="148" t="s">
        <v>31</v>
      </c>
      <c r="K83" s="59"/>
      <c r="L83" s="60"/>
      <c r="M83" s="61"/>
      <c r="N83" s="61"/>
      <c r="O83" s="75" t="str">
        <f t="shared" si="0"/>
        <v xml:space="preserve"> </v>
      </c>
      <c r="P83" s="60"/>
      <c r="Q83" s="61"/>
      <c r="R83" s="61"/>
      <c r="S83" s="75" t="str">
        <f t="shared" si="1"/>
        <v xml:space="preserve"> </v>
      </c>
      <c r="T83" s="76" t="str">
        <f t="shared" si="2"/>
        <v/>
      </c>
      <c r="U83" s="135" t="s">
        <v>132</v>
      </c>
      <c r="V83" s="62" t="str">
        <f>IF(H83=0," ",IF(E83="H",IF(AND(H83&gt;2005,H83&lt;2009),VLOOKUP(K83,Minimas!$A$15:$C$29,3),IF(AND(H83&gt;2008,H83&lt;2011),VLOOKUP(K83,Minimas!$A$15:$C$29,2),"ERREUR")),IF(AND(H83&gt;2005,H83&lt;2009),VLOOKUP(K83,Minimas!$H$15:J$29,3),IF(AND(H83&gt;2008,H83&lt;2011),VLOOKUP(K83,Minimas!$H$15:$J$29,2),"ERREUR"))))</f>
        <v xml:space="preserve"> </v>
      </c>
      <c r="W83" s="63" t="str">
        <f t="shared" si="3"/>
        <v/>
      </c>
      <c r="X83" s="56"/>
      <c r="Y83" s="56"/>
      <c r="Z83" s="5" t="str">
        <f t="shared" si="4"/>
        <v xml:space="preserve"> </v>
      </c>
      <c r="AA83" s="5" t="str">
        <f t="shared" si="5"/>
        <v xml:space="preserve"> </v>
      </c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</row>
    <row r="84" spans="2:107" s="5" customFormat="1" ht="30" customHeight="1" x14ac:dyDescent="0.2">
      <c r="B84" s="141"/>
      <c r="C84" s="57"/>
      <c r="D84" s="125"/>
      <c r="E84" s="143"/>
      <c r="F84" s="146" t="s">
        <v>31</v>
      </c>
      <c r="G84" s="58" t="s">
        <v>31</v>
      </c>
      <c r="H84" s="147"/>
      <c r="I84" s="122" t="s">
        <v>31</v>
      </c>
      <c r="J84" s="148" t="s">
        <v>31</v>
      </c>
      <c r="K84" s="59"/>
      <c r="L84" s="60"/>
      <c r="M84" s="61"/>
      <c r="N84" s="61"/>
      <c r="O84" s="75" t="str">
        <f t="shared" si="0"/>
        <v xml:space="preserve"> </v>
      </c>
      <c r="P84" s="60"/>
      <c r="Q84" s="61"/>
      <c r="R84" s="61"/>
      <c r="S84" s="75" t="str">
        <f t="shared" si="1"/>
        <v xml:space="preserve"> </v>
      </c>
      <c r="T84" s="76" t="str">
        <f t="shared" si="2"/>
        <v/>
      </c>
      <c r="U84" s="135" t="s">
        <v>132</v>
      </c>
      <c r="V84" s="62" t="str">
        <f>IF(H84=0," ",IF(E84="H",IF(AND(H84&gt;2005,H84&lt;2009),VLOOKUP(K84,Minimas!$A$15:$C$29,3),IF(AND(H84&gt;2008,H84&lt;2011),VLOOKUP(K84,Minimas!$A$15:$C$29,2),"ERREUR")),IF(AND(H84&gt;2005,H84&lt;2009),VLOOKUP(K84,Minimas!$H$15:J$29,3),IF(AND(H84&gt;2008,H84&lt;2011),VLOOKUP(K84,Minimas!$H$15:$J$29,2),"ERREUR"))))</f>
        <v xml:space="preserve"> </v>
      </c>
      <c r="W84" s="63" t="str">
        <f t="shared" si="3"/>
        <v/>
      </c>
      <c r="X84" s="56"/>
      <c r="Y84" s="56"/>
      <c r="Z84" s="5" t="str">
        <f t="shared" si="4"/>
        <v xml:space="preserve"> </v>
      </c>
      <c r="AA84" s="5" t="str">
        <f t="shared" si="5"/>
        <v xml:space="preserve"> </v>
      </c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</row>
    <row r="85" spans="2:107" s="5" customFormat="1" ht="30" customHeight="1" x14ac:dyDescent="0.2">
      <c r="B85" s="141"/>
      <c r="C85" s="57"/>
      <c r="D85" s="125"/>
      <c r="E85" s="143"/>
      <c r="F85" s="146" t="s">
        <v>31</v>
      </c>
      <c r="G85" s="58" t="s">
        <v>31</v>
      </c>
      <c r="H85" s="147"/>
      <c r="I85" s="122" t="s">
        <v>31</v>
      </c>
      <c r="J85" s="148" t="s">
        <v>31</v>
      </c>
      <c r="K85" s="59"/>
      <c r="L85" s="60"/>
      <c r="M85" s="61"/>
      <c r="N85" s="61"/>
      <c r="O85" s="75" t="str">
        <f t="shared" si="0"/>
        <v xml:space="preserve"> </v>
      </c>
      <c r="P85" s="60"/>
      <c r="Q85" s="61"/>
      <c r="R85" s="61"/>
      <c r="S85" s="75" t="str">
        <f t="shared" si="1"/>
        <v xml:space="preserve"> </v>
      </c>
      <c r="T85" s="76" t="str">
        <f t="shared" si="2"/>
        <v/>
      </c>
      <c r="U85" s="135" t="s">
        <v>132</v>
      </c>
      <c r="V85" s="62" t="str">
        <f>IF(H85=0," ",IF(E85="H",IF(AND(H85&gt;2005,H85&lt;2009),VLOOKUP(K85,Minimas!$A$15:$C$29,3),IF(AND(H85&gt;2008,H85&lt;2011),VLOOKUP(K85,Minimas!$A$15:$C$29,2),"ERREUR")),IF(AND(H85&gt;2005,H85&lt;2009),VLOOKUP(K85,Minimas!$H$15:J$29,3),IF(AND(H85&gt;2008,H85&lt;2011),VLOOKUP(K85,Minimas!$H$15:$J$29,2),"ERREUR"))))</f>
        <v xml:space="preserve"> </v>
      </c>
      <c r="W85" s="63" t="str">
        <f t="shared" si="3"/>
        <v/>
      </c>
      <c r="X85" s="56"/>
      <c r="Y85" s="56"/>
      <c r="Z85" s="5" t="str">
        <f t="shared" si="4"/>
        <v xml:space="preserve"> </v>
      </c>
      <c r="AA85" s="5" t="str">
        <f t="shared" si="5"/>
        <v xml:space="preserve"> </v>
      </c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</row>
    <row r="86" spans="2:107" s="5" customFormat="1" ht="30" customHeight="1" x14ac:dyDescent="0.2">
      <c r="B86" s="141"/>
      <c r="C86" s="57"/>
      <c r="D86" s="125"/>
      <c r="E86" s="143"/>
      <c r="F86" s="146" t="s">
        <v>31</v>
      </c>
      <c r="G86" s="58" t="s">
        <v>31</v>
      </c>
      <c r="H86" s="147"/>
      <c r="I86" s="122" t="s">
        <v>31</v>
      </c>
      <c r="J86" s="148" t="s">
        <v>31</v>
      </c>
      <c r="K86" s="59"/>
      <c r="L86" s="60"/>
      <c r="M86" s="61"/>
      <c r="N86" s="61"/>
      <c r="O86" s="75" t="str">
        <f t="shared" si="0"/>
        <v xml:space="preserve"> </v>
      </c>
      <c r="P86" s="60"/>
      <c r="Q86" s="61"/>
      <c r="R86" s="61"/>
      <c r="S86" s="75" t="str">
        <f t="shared" si="1"/>
        <v xml:space="preserve"> </v>
      </c>
      <c r="T86" s="76" t="str">
        <f t="shared" si="2"/>
        <v/>
      </c>
      <c r="U86" s="135" t="s">
        <v>132</v>
      </c>
      <c r="V86" s="62" t="str">
        <f>IF(H86=0," ",IF(E86="H",IF(AND(H86&gt;2005,H86&lt;2009),VLOOKUP(K86,Minimas!$A$15:$C$29,3),IF(AND(H86&gt;2008,H86&lt;2011),VLOOKUP(K86,Minimas!$A$15:$C$29,2),"ERREUR")),IF(AND(H86&gt;2005,H86&lt;2009),VLOOKUP(K86,Minimas!$H$15:J$29,3),IF(AND(H86&gt;2008,H86&lt;2011),VLOOKUP(K86,Minimas!$H$15:$J$29,2),"ERREUR"))))</f>
        <v xml:space="preserve"> </v>
      </c>
      <c r="W86" s="63" t="str">
        <f t="shared" si="3"/>
        <v/>
      </c>
      <c r="X86" s="56"/>
      <c r="Y86" s="56"/>
      <c r="Z86" s="5" t="str">
        <f t="shared" si="4"/>
        <v xml:space="preserve"> </v>
      </c>
      <c r="AA86" s="5" t="str">
        <f t="shared" si="5"/>
        <v xml:space="preserve"> </v>
      </c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</row>
    <row r="87" spans="2:107" s="5" customFormat="1" ht="30" customHeight="1" x14ac:dyDescent="0.2">
      <c r="B87" s="141"/>
      <c r="C87" s="57"/>
      <c r="D87" s="125"/>
      <c r="E87" s="143"/>
      <c r="F87" s="146" t="s">
        <v>31</v>
      </c>
      <c r="G87" s="58" t="s">
        <v>31</v>
      </c>
      <c r="H87" s="147"/>
      <c r="I87" s="122" t="s">
        <v>31</v>
      </c>
      <c r="J87" s="148" t="s">
        <v>31</v>
      </c>
      <c r="K87" s="59"/>
      <c r="L87" s="60"/>
      <c r="M87" s="61"/>
      <c r="N87" s="61"/>
      <c r="O87" s="75" t="str">
        <f t="shared" si="0"/>
        <v xml:space="preserve"> </v>
      </c>
      <c r="P87" s="60"/>
      <c r="Q87" s="61"/>
      <c r="R87" s="61"/>
      <c r="S87" s="75" t="str">
        <f t="shared" si="1"/>
        <v xml:space="preserve"> </v>
      </c>
      <c r="T87" s="76" t="str">
        <f t="shared" si="2"/>
        <v/>
      </c>
      <c r="U87" s="135" t="s">
        <v>132</v>
      </c>
      <c r="V87" s="62" t="str">
        <f>IF(H87=0," ",IF(E87="H",IF(AND(H87&gt;2005,H87&lt;2009),VLOOKUP(K87,Minimas!$A$15:$C$29,3),IF(AND(H87&gt;2008,H87&lt;2011),VLOOKUP(K87,Minimas!$A$15:$C$29,2),"ERREUR")),IF(AND(H87&gt;2005,H87&lt;2009),VLOOKUP(K87,Minimas!$H$15:J$29,3),IF(AND(H87&gt;2008,H87&lt;2011),VLOOKUP(K87,Minimas!$H$15:$J$29,2),"ERREUR"))))</f>
        <v xml:space="preserve"> </v>
      </c>
      <c r="W87" s="63" t="str">
        <f t="shared" si="3"/>
        <v/>
      </c>
      <c r="X87" s="56"/>
      <c r="Y87" s="56"/>
      <c r="Z87" s="5" t="str">
        <f t="shared" si="4"/>
        <v xml:space="preserve"> </v>
      </c>
      <c r="AA87" s="5" t="str">
        <f t="shared" si="5"/>
        <v xml:space="preserve"> </v>
      </c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2:107" s="5" customFormat="1" ht="30" customHeight="1" x14ac:dyDescent="0.2">
      <c r="B88" s="141"/>
      <c r="C88" s="57"/>
      <c r="D88" s="125"/>
      <c r="E88" s="143"/>
      <c r="F88" s="146" t="s">
        <v>31</v>
      </c>
      <c r="G88" s="58" t="s">
        <v>31</v>
      </c>
      <c r="H88" s="147"/>
      <c r="I88" s="122" t="s">
        <v>31</v>
      </c>
      <c r="J88" s="148" t="s">
        <v>31</v>
      </c>
      <c r="K88" s="59"/>
      <c r="L88" s="60"/>
      <c r="M88" s="61"/>
      <c r="N88" s="61"/>
      <c r="O88" s="75" t="str">
        <f t="shared" si="0"/>
        <v xml:space="preserve"> </v>
      </c>
      <c r="P88" s="60"/>
      <c r="Q88" s="61"/>
      <c r="R88" s="61"/>
      <c r="S88" s="75" t="str">
        <f t="shared" si="1"/>
        <v xml:space="preserve"> </v>
      </c>
      <c r="T88" s="76" t="str">
        <f t="shared" si="2"/>
        <v/>
      </c>
      <c r="U88" s="135" t="s">
        <v>132</v>
      </c>
      <c r="V88" s="62" t="str">
        <f>IF(H88=0," ",IF(E88="H",IF(AND(H88&gt;2005,H88&lt;2009),VLOOKUP(K88,Minimas!$A$15:$C$29,3),IF(AND(H88&gt;2008,H88&lt;2011),VLOOKUP(K88,Minimas!$A$15:$C$29,2),"ERREUR")),IF(AND(H88&gt;2005,H88&lt;2009),VLOOKUP(K88,Minimas!$H$15:J$29,3),IF(AND(H88&gt;2008,H88&lt;2011),VLOOKUP(K88,Minimas!$H$15:$J$29,2),"ERREUR"))))</f>
        <v xml:space="preserve"> </v>
      </c>
      <c r="W88" s="63" t="str">
        <f t="shared" si="3"/>
        <v/>
      </c>
      <c r="X88" s="56"/>
      <c r="Y88" s="56"/>
      <c r="Z88" s="5" t="str">
        <f t="shared" si="4"/>
        <v xml:space="preserve"> </v>
      </c>
      <c r="AA88" s="5" t="str">
        <f t="shared" si="5"/>
        <v xml:space="preserve"> </v>
      </c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2:107" s="5" customFormat="1" ht="30" customHeight="1" x14ac:dyDescent="0.2">
      <c r="B89" s="141"/>
      <c r="C89" s="57"/>
      <c r="D89" s="125"/>
      <c r="E89" s="143"/>
      <c r="F89" s="146" t="s">
        <v>31</v>
      </c>
      <c r="G89" s="58" t="s">
        <v>31</v>
      </c>
      <c r="H89" s="147"/>
      <c r="I89" s="122" t="s">
        <v>31</v>
      </c>
      <c r="J89" s="148" t="s">
        <v>31</v>
      </c>
      <c r="K89" s="59"/>
      <c r="L89" s="60"/>
      <c r="M89" s="61"/>
      <c r="N89" s="61"/>
      <c r="O89" s="75" t="str">
        <f t="shared" si="0"/>
        <v xml:space="preserve"> </v>
      </c>
      <c r="P89" s="60"/>
      <c r="Q89" s="61"/>
      <c r="R89" s="61"/>
      <c r="S89" s="75" t="str">
        <f t="shared" si="1"/>
        <v xml:space="preserve"> </v>
      </c>
      <c r="T89" s="76" t="str">
        <f t="shared" si="2"/>
        <v/>
      </c>
      <c r="U89" s="135" t="s">
        <v>132</v>
      </c>
      <c r="V89" s="62" t="str">
        <f>IF(H89=0," ",IF(E89="H",IF(AND(H89&gt;2005,H89&lt;2009),VLOOKUP(K89,Minimas!$A$15:$C$29,3),IF(AND(H89&gt;2008,H89&lt;2011),VLOOKUP(K89,Minimas!$A$15:$C$29,2),"ERREUR")),IF(AND(H89&gt;2005,H89&lt;2009),VLOOKUP(K89,Minimas!$H$15:J$29,3),IF(AND(H89&gt;2008,H89&lt;2011),VLOOKUP(K89,Minimas!$H$15:$J$29,2),"ERREUR"))))</f>
        <v xml:space="preserve"> </v>
      </c>
      <c r="W89" s="63" t="str">
        <f t="shared" si="3"/>
        <v/>
      </c>
      <c r="X89" s="56"/>
      <c r="Y89" s="56"/>
      <c r="Z89" s="5" t="str">
        <f t="shared" si="4"/>
        <v xml:space="preserve"> </v>
      </c>
      <c r="AA89" s="5" t="str">
        <f t="shared" si="5"/>
        <v xml:space="preserve"> </v>
      </c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2:107" s="5" customFormat="1" ht="30" customHeight="1" x14ac:dyDescent="0.2">
      <c r="B90" s="141"/>
      <c r="C90" s="57"/>
      <c r="D90" s="125"/>
      <c r="E90" s="143"/>
      <c r="F90" s="146" t="s">
        <v>31</v>
      </c>
      <c r="G90" s="58" t="s">
        <v>31</v>
      </c>
      <c r="H90" s="147"/>
      <c r="I90" s="122" t="s">
        <v>31</v>
      </c>
      <c r="J90" s="148" t="s">
        <v>31</v>
      </c>
      <c r="K90" s="59"/>
      <c r="L90" s="60"/>
      <c r="M90" s="61"/>
      <c r="N90" s="61"/>
      <c r="O90" s="75" t="str">
        <f t="shared" si="0"/>
        <v xml:space="preserve"> </v>
      </c>
      <c r="P90" s="60"/>
      <c r="Q90" s="61"/>
      <c r="R90" s="61"/>
      <c r="S90" s="75" t="str">
        <f t="shared" si="1"/>
        <v xml:space="preserve"> </v>
      </c>
      <c r="T90" s="76" t="str">
        <f t="shared" si="2"/>
        <v/>
      </c>
      <c r="U90" s="135" t="s">
        <v>132</v>
      </c>
      <c r="V90" s="62" t="str">
        <f>IF(H90=0," ",IF(E90="H",IF(AND(H90&gt;2005,H90&lt;2009),VLOOKUP(K90,Minimas!$A$15:$C$29,3),IF(AND(H90&gt;2008,H90&lt;2011),VLOOKUP(K90,Minimas!$A$15:$C$29,2),"ERREUR")),IF(AND(H90&gt;2005,H90&lt;2009),VLOOKUP(K90,Minimas!$H$15:J$29,3),IF(AND(H90&gt;2008,H90&lt;2011),VLOOKUP(K90,Minimas!$H$15:$J$29,2),"ERREUR"))))</f>
        <v xml:space="preserve"> </v>
      </c>
      <c r="W90" s="63" t="str">
        <f t="shared" si="3"/>
        <v/>
      </c>
      <c r="X90" s="56"/>
      <c r="Y90" s="56"/>
      <c r="Z90" s="5" t="str">
        <f t="shared" si="4"/>
        <v xml:space="preserve"> </v>
      </c>
      <c r="AA90" s="5" t="str">
        <f t="shared" si="5"/>
        <v xml:space="preserve"> </v>
      </c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2:107" s="5" customFormat="1" ht="30" customHeight="1" x14ac:dyDescent="0.2">
      <c r="B91" s="141"/>
      <c r="C91" s="57"/>
      <c r="D91" s="125"/>
      <c r="E91" s="143"/>
      <c r="F91" s="146" t="s">
        <v>31</v>
      </c>
      <c r="G91" s="58" t="s">
        <v>31</v>
      </c>
      <c r="H91" s="147"/>
      <c r="I91" s="122" t="s">
        <v>31</v>
      </c>
      <c r="J91" s="148" t="s">
        <v>31</v>
      </c>
      <c r="K91" s="59"/>
      <c r="L91" s="60"/>
      <c r="M91" s="61"/>
      <c r="N91" s="61"/>
      <c r="O91" s="75" t="str">
        <f t="shared" si="0"/>
        <v xml:space="preserve"> </v>
      </c>
      <c r="P91" s="60"/>
      <c r="Q91" s="61"/>
      <c r="R91" s="61"/>
      <c r="S91" s="75" t="str">
        <f t="shared" si="1"/>
        <v xml:space="preserve"> </v>
      </c>
      <c r="T91" s="76" t="str">
        <f t="shared" si="2"/>
        <v/>
      </c>
      <c r="U91" s="135" t="s">
        <v>132</v>
      </c>
      <c r="V91" s="62" t="str">
        <f>IF(H91=0," ",IF(E91="H",IF(AND(H91&gt;2005,H91&lt;2009),VLOOKUP(K91,Minimas!$A$15:$C$29,3),IF(AND(H91&gt;2008,H91&lt;2011),VLOOKUP(K91,Minimas!$A$15:$C$29,2),"ERREUR")),IF(AND(H91&gt;2005,H91&lt;2009),VLOOKUP(K91,Minimas!$H$15:J$29,3),IF(AND(H91&gt;2008,H91&lt;2011),VLOOKUP(K91,Minimas!$H$15:$J$29,2),"ERREUR"))))</f>
        <v xml:space="preserve"> </v>
      </c>
      <c r="W91" s="63" t="str">
        <f t="shared" si="3"/>
        <v/>
      </c>
      <c r="X91" s="56"/>
      <c r="Y91" s="56"/>
      <c r="Z91" s="5" t="str">
        <f t="shared" si="4"/>
        <v xml:space="preserve"> </v>
      </c>
      <c r="AA91" s="5" t="str">
        <f t="shared" si="5"/>
        <v xml:space="preserve"> </v>
      </c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  <row r="92" spans="2:107" s="5" customFormat="1" ht="30" customHeight="1" x14ac:dyDescent="0.2">
      <c r="B92" s="141"/>
      <c r="C92" s="57"/>
      <c r="D92" s="125"/>
      <c r="E92" s="143"/>
      <c r="F92" s="146" t="s">
        <v>31</v>
      </c>
      <c r="G92" s="58" t="s">
        <v>31</v>
      </c>
      <c r="H92" s="147"/>
      <c r="I92" s="122" t="s">
        <v>31</v>
      </c>
      <c r="J92" s="148" t="s">
        <v>31</v>
      </c>
      <c r="K92" s="59"/>
      <c r="L92" s="60"/>
      <c r="M92" s="61"/>
      <c r="N92" s="61"/>
      <c r="O92" s="75" t="str">
        <f t="shared" si="0"/>
        <v xml:space="preserve"> </v>
      </c>
      <c r="P92" s="60"/>
      <c r="Q92" s="61"/>
      <c r="R92" s="61"/>
      <c r="S92" s="75" t="str">
        <f t="shared" si="1"/>
        <v xml:space="preserve"> </v>
      </c>
      <c r="T92" s="76" t="str">
        <f t="shared" si="2"/>
        <v/>
      </c>
      <c r="U92" s="135" t="s">
        <v>132</v>
      </c>
      <c r="V92" s="62" t="str">
        <f>IF(H92=0," ",IF(E92="H",IF(AND(H92&gt;2005,H92&lt;2009),VLOOKUP(K92,Minimas!$A$15:$C$29,3),IF(AND(H92&gt;2008,H92&lt;2011),VLOOKUP(K92,Minimas!$A$15:$C$29,2),"ERREUR")),IF(AND(H92&gt;2005,H92&lt;2009),VLOOKUP(K92,Minimas!$H$15:J$29,3),IF(AND(H92&gt;2008,H92&lt;2011),VLOOKUP(K92,Minimas!$H$15:$J$29,2),"ERREUR"))))</f>
        <v xml:space="preserve"> </v>
      </c>
      <c r="W92" s="63" t="str">
        <f t="shared" si="3"/>
        <v/>
      </c>
      <c r="X92" s="56"/>
      <c r="Y92" s="56"/>
      <c r="Z92" s="5" t="str">
        <f t="shared" si="4"/>
        <v xml:space="preserve"> </v>
      </c>
      <c r="AA92" s="5" t="str">
        <f t="shared" si="5"/>
        <v xml:space="preserve"> </v>
      </c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</row>
    <row r="93" spans="2:107" s="5" customFormat="1" ht="30" customHeight="1" x14ac:dyDescent="0.2">
      <c r="B93" s="141"/>
      <c r="C93" s="57"/>
      <c r="D93" s="125"/>
      <c r="E93" s="143"/>
      <c r="F93" s="146" t="s">
        <v>31</v>
      </c>
      <c r="G93" s="58" t="s">
        <v>31</v>
      </c>
      <c r="H93" s="147"/>
      <c r="I93" s="122" t="s">
        <v>31</v>
      </c>
      <c r="J93" s="148" t="s">
        <v>31</v>
      </c>
      <c r="K93" s="59"/>
      <c r="L93" s="60"/>
      <c r="M93" s="61"/>
      <c r="N93" s="61"/>
      <c r="O93" s="75" t="str">
        <f t="shared" si="0"/>
        <v xml:space="preserve"> </v>
      </c>
      <c r="P93" s="60"/>
      <c r="Q93" s="61"/>
      <c r="R93" s="61"/>
      <c r="S93" s="75" t="str">
        <f t="shared" si="1"/>
        <v xml:space="preserve"> </v>
      </c>
      <c r="T93" s="76" t="str">
        <f t="shared" si="2"/>
        <v/>
      </c>
      <c r="U93" s="135" t="s">
        <v>132</v>
      </c>
      <c r="V93" s="62" t="str">
        <f>IF(H93=0," ",IF(E93="H",IF(AND(H93&gt;2005,H93&lt;2009),VLOOKUP(K93,Minimas!$A$15:$C$29,3),IF(AND(H93&gt;2008,H93&lt;2011),VLOOKUP(K93,Minimas!$A$15:$C$29,2),"ERREUR")),IF(AND(H93&gt;2005,H93&lt;2009),VLOOKUP(K93,Minimas!$H$15:J$29,3),IF(AND(H93&gt;2008,H93&lt;2011),VLOOKUP(K93,Minimas!$H$15:$J$29,2),"ERREUR"))))</f>
        <v xml:space="preserve"> </v>
      </c>
      <c r="W93" s="63" t="str">
        <f t="shared" si="3"/>
        <v/>
      </c>
      <c r="X93" s="56"/>
      <c r="Y93" s="56"/>
      <c r="Z93" s="5" t="str">
        <f t="shared" si="4"/>
        <v xml:space="preserve"> </v>
      </c>
      <c r="AA93" s="5" t="str">
        <f t="shared" si="5"/>
        <v xml:space="preserve"> </v>
      </c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</row>
    <row r="94" spans="2:107" s="5" customFormat="1" ht="30" customHeight="1" x14ac:dyDescent="0.2">
      <c r="B94" s="141"/>
      <c r="C94" s="57"/>
      <c r="D94" s="125"/>
      <c r="E94" s="143"/>
      <c r="F94" s="146" t="s">
        <v>31</v>
      </c>
      <c r="G94" s="58" t="s">
        <v>31</v>
      </c>
      <c r="H94" s="147"/>
      <c r="I94" s="122" t="s">
        <v>31</v>
      </c>
      <c r="J94" s="148" t="s">
        <v>31</v>
      </c>
      <c r="K94" s="59"/>
      <c r="L94" s="60"/>
      <c r="M94" s="61"/>
      <c r="N94" s="61"/>
      <c r="O94" s="75" t="str">
        <f t="shared" si="0"/>
        <v xml:space="preserve"> </v>
      </c>
      <c r="P94" s="60"/>
      <c r="Q94" s="61"/>
      <c r="R94" s="61"/>
      <c r="S94" s="75" t="str">
        <f t="shared" si="1"/>
        <v xml:space="preserve"> </v>
      </c>
      <c r="T94" s="76" t="str">
        <f t="shared" si="2"/>
        <v/>
      </c>
      <c r="U94" s="135" t="s">
        <v>132</v>
      </c>
      <c r="V94" s="62" t="str">
        <f>IF(H94=0," ",IF(E94="H",IF(AND(H94&gt;2005,H94&lt;2009),VLOOKUP(K94,Minimas!$A$15:$C$29,3),IF(AND(H94&gt;2008,H94&lt;2011),VLOOKUP(K94,Minimas!$A$15:$C$29,2),"ERREUR")),IF(AND(H94&gt;2005,H94&lt;2009),VLOOKUP(K94,Minimas!$H$15:J$29,3),IF(AND(H94&gt;2008,H94&lt;2011),VLOOKUP(K94,Minimas!$H$15:$J$29,2),"ERREUR"))))</f>
        <v xml:space="preserve"> </v>
      </c>
      <c r="W94" s="63" t="str">
        <f t="shared" si="3"/>
        <v/>
      </c>
      <c r="X94" s="56"/>
      <c r="Y94" s="56"/>
      <c r="Z94" s="5" t="str">
        <f t="shared" si="4"/>
        <v xml:space="preserve"> </v>
      </c>
      <c r="AA94" s="5" t="str">
        <f t="shared" si="5"/>
        <v xml:space="preserve"> </v>
      </c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</row>
    <row r="95" spans="2:107" s="5" customFormat="1" ht="30" customHeight="1" x14ac:dyDescent="0.2">
      <c r="B95" s="141"/>
      <c r="C95" s="57"/>
      <c r="D95" s="125"/>
      <c r="E95" s="143"/>
      <c r="F95" s="146" t="s">
        <v>31</v>
      </c>
      <c r="G95" s="58" t="s">
        <v>31</v>
      </c>
      <c r="H95" s="147"/>
      <c r="I95" s="122"/>
      <c r="J95" s="148"/>
      <c r="K95" s="59"/>
      <c r="L95" s="60"/>
      <c r="M95" s="61"/>
      <c r="N95" s="61"/>
      <c r="O95" s="75" t="str">
        <f t="shared" si="0"/>
        <v xml:space="preserve"> </v>
      </c>
      <c r="P95" s="60"/>
      <c r="Q95" s="61"/>
      <c r="R95" s="61"/>
      <c r="S95" s="75" t="str">
        <f t="shared" si="1"/>
        <v xml:space="preserve"> </v>
      </c>
      <c r="T95" s="76" t="str">
        <f t="shared" si="2"/>
        <v/>
      </c>
      <c r="U95" s="135" t="s">
        <v>132</v>
      </c>
      <c r="V95" s="62" t="str">
        <f>IF(H95=0," ",IF(E95="H",IF(AND(H95&gt;2005,H95&lt;2009),VLOOKUP(K95,Minimas!$A$15:$C$29,3),IF(AND(H95&gt;2008,H95&lt;2011),VLOOKUP(K95,Minimas!$A$15:$C$29,2),"ERREUR")),IF(AND(H95&gt;2005,H95&lt;2009),VLOOKUP(K95,Minimas!$H$15:J$29,3),IF(AND(H95&gt;2008,H95&lt;2011),VLOOKUP(K95,Minimas!$H$15:$J$29,2),"ERREUR"))))</f>
        <v xml:space="preserve"> </v>
      </c>
      <c r="W95" s="63" t="str">
        <f t="shared" si="3"/>
        <v/>
      </c>
      <c r="X95" s="56"/>
      <c r="Y95" s="56"/>
      <c r="Z95" s="5" t="str">
        <f t="shared" si="4"/>
        <v xml:space="preserve"> </v>
      </c>
      <c r="AA95" s="5" t="str">
        <f t="shared" si="5"/>
        <v xml:space="preserve"> </v>
      </c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</row>
    <row r="96" spans="2:107" s="5" customFormat="1" ht="30" customHeight="1" x14ac:dyDescent="0.2">
      <c r="B96" s="141"/>
      <c r="C96" s="57"/>
      <c r="D96" s="125"/>
      <c r="E96" s="143"/>
      <c r="F96" s="146" t="s">
        <v>31</v>
      </c>
      <c r="G96" s="58" t="s">
        <v>31</v>
      </c>
      <c r="H96" s="147"/>
      <c r="I96" s="122"/>
      <c r="J96" s="148"/>
      <c r="K96" s="59"/>
      <c r="L96" s="60"/>
      <c r="M96" s="61"/>
      <c r="N96" s="61"/>
      <c r="O96" s="75" t="str">
        <f t="shared" si="0"/>
        <v xml:space="preserve"> </v>
      </c>
      <c r="P96" s="60"/>
      <c r="Q96" s="61"/>
      <c r="R96" s="61"/>
      <c r="S96" s="75" t="str">
        <f t="shared" si="1"/>
        <v xml:space="preserve"> </v>
      </c>
      <c r="T96" s="76" t="str">
        <f t="shared" si="2"/>
        <v/>
      </c>
      <c r="U96" s="135" t="s">
        <v>132</v>
      </c>
      <c r="V96" s="62" t="str">
        <f>IF(H96=0," ",IF(E96="H",IF(AND(H96&gt;2005,H96&lt;2009),VLOOKUP(K96,Minimas!$A$15:$C$29,3),IF(AND(H96&gt;2008,H96&lt;2011),VLOOKUP(K96,Minimas!$A$15:$C$29,2),"ERREUR")),IF(AND(H96&gt;2005,H96&lt;2009),VLOOKUP(K96,Minimas!$H$15:J$29,3),IF(AND(H96&gt;2008,H96&lt;2011),VLOOKUP(K96,Minimas!$H$15:$J$29,2),"ERREUR"))))</f>
        <v xml:space="preserve"> </v>
      </c>
      <c r="W96" s="63" t="str">
        <f t="shared" si="3"/>
        <v/>
      </c>
      <c r="X96" s="56"/>
      <c r="Y96" s="56"/>
      <c r="Z96" s="5" t="str">
        <f t="shared" si="4"/>
        <v xml:space="preserve"> </v>
      </c>
      <c r="AA96" s="5" t="str">
        <f t="shared" si="5"/>
        <v xml:space="preserve"> 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</row>
    <row r="97" spans="2:107" s="5" customFormat="1" ht="30" customHeight="1" x14ac:dyDescent="0.2">
      <c r="B97" s="141"/>
      <c r="C97" s="57"/>
      <c r="D97" s="125"/>
      <c r="E97" s="143"/>
      <c r="F97" s="146" t="s">
        <v>31</v>
      </c>
      <c r="G97" s="58" t="s">
        <v>31</v>
      </c>
      <c r="H97" s="147"/>
      <c r="I97" s="122"/>
      <c r="J97" s="148"/>
      <c r="K97" s="59"/>
      <c r="L97" s="60"/>
      <c r="M97" s="61"/>
      <c r="N97" s="61"/>
      <c r="O97" s="75" t="str">
        <f t="shared" si="0"/>
        <v xml:space="preserve"> </v>
      </c>
      <c r="P97" s="60"/>
      <c r="Q97" s="61"/>
      <c r="R97" s="61"/>
      <c r="S97" s="75" t="str">
        <f t="shared" si="1"/>
        <v xml:space="preserve"> </v>
      </c>
      <c r="T97" s="76" t="str">
        <f t="shared" si="2"/>
        <v/>
      </c>
      <c r="U97" s="135" t="s">
        <v>132</v>
      </c>
      <c r="V97" s="62" t="str">
        <f>IF(H97=0," ",IF(E97="H",IF(AND(H97&gt;2005,H97&lt;2009),VLOOKUP(K97,Minimas!$A$15:$C$29,3),IF(AND(H97&gt;2008,H97&lt;2011),VLOOKUP(K97,Minimas!$A$15:$C$29,2),"ERREUR")),IF(AND(H97&gt;2005,H97&lt;2009),VLOOKUP(K97,Minimas!$H$15:J$29,3),IF(AND(H97&gt;2008,H97&lt;2011),VLOOKUP(K97,Minimas!$H$15:$J$29,2),"ERREUR"))))</f>
        <v xml:space="preserve"> </v>
      </c>
      <c r="W97" s="63" t="str">
        <f t="shared" si="3"/>
        <v/>
      </c>
      <c r="X97" s="56"/>
      <c r="Y97" s="56"/>
      <c r="Z97" s="5" t="str">
        <f t="shared" si="4"/>
        <v xml:space="preserve"> </v>
      </c>
      <c r="AA97" s="5" t="str">
        <f t="shared" si="5"/>
        <v xml:space="preserve"> </v>
      </c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</row>
    <row r="98" spans="2:107" s="5" customFormat="1" ht="30" customHeight="1" x14ac:dyDescent="0.2">
      <c r="B98" s="141"/>
      <c r="C98" s="57"/>
      <c r="D98" s="125"/>
      <c r="E98" s="143"/>
      <c r="F98" s="146" t="s">
        <v>31</v>
      </c>
      <c r="G98" s="58" t="s">
        <v>31</v>
      </c>
      <c r="H98" s="147"/>
      <c r="I98" s="122" t="s">
        <v>31</v>
      </c>
      <c r="J98" s="148" t="s">
        <v>31</v>
      </c>
      <c r="K98" s="59"/>
      <c r="L98" s="60"/>
      <c r="M98" s="61"/>
      <c r="N98" s="61"/>
      <c r="O98" s="75" t="str">
        <f t="shared" si="0"/>
        <v xml:space="preserve"> </v>
      </c>
      <c r="P98" s="60"/>
      <c r="Q98" s="61"/>
      <c r="R98" s="61"/>
      <c r="S98" s="75" t="str">
        <f t="shared" si="1"/>
        <v xml:space="preserve"> </v>
      </c>
      <c r="T98" s="76" t="str">
        <f t="shared" si="2"/>
        <v/>
      </c>
      <c r="U98" s="135" t="s">
        <v>132</v>
      </c>
      <c r="V98" s="62" t="str">
        <f>IF(H98=0," ",IF(E98="H",IF(AND(H98&gt;2005,H98&lt;2009),VLOOKUP(K98,Minimas!$A$15:$C$29,3),IF(AND(H98&gt;2008,H98&lt;2011),VLOOKUP(K98,Minimas!$A$15:$C$29,2),"ERREUR")),IF(AND(H98&gt;2005,H98&lt;2009),VLOOKUP(K98,Minimas!$H$15:J$29,3),IF(AND(H98&gt;2008,H98&lt;2011),VLOOKUP(K98,Minimas!$H$15:$J$29,2),"ERREUR"))))</f>
        <v xml:space="preserve"> </v>
      </c>
      <c r="W98" s="63" t="str">
        <f t="shared" si="3"/>
        <v/>
      </c>
      <c r="X98" s="56"/>
      <c r="Y98" s="56"/>
      <c r="Z98" s="5" t="str">
        <f t="shared" si="4"/>
        <v xml:space="preserve"> </v>
      </c>
      <c r="AA98" s="5" t="str">
        <f t="shared" si="5"/>
        <v xml:space="preserve"> </v>
      </c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</row>
    <row r="99" spans="2:107" s="5" customFormat="1" ht="30" customHeight="1" x14ac:dyDescent="0.2">
      <c r="B99" s="141"/>
      <c r="C99" s="57"/>
      <c r="D99" s="125"/>
      <c r="E99" s="143"/>
      <c r="F99" s="146" t="s">
        <v>31</v>
      </c>
      <c r="G99" s="58" t="s">
        <v>31</v>
      </c>
      <c r="H99" s="147"/>
      <c r="I99" s="122" t="s">
        <v>31</v>
      </c>
      <c r="J99" s="148" t="s">
        <v>31</v>
      </c>
      <c r="K99" s="59"/>
      <c r="L99" s="60"/>
      <c r="M99" s="61"/>
      <c r="N99" s="61"/>
      <c r="O99" s="75" t="str">
        <f t="shared" si="0"/>
        <v xml:space="preserve"> </v>
      </c>
      <c r="P99" s="60"/>
      <c r="Q99" s="61"/>
      <c r="R99" s="61"/>
      <c r="S99" s="75" t="str">
        <f t="shared" si="1"/>
        <v xml:space="preserve"> </v>
      </c>
      <c r="T99" s="76" t="str">
        <f t="shared" si="2"/>
        <v/>
      </c>
      <c r="U99" s="135" t="s">
        <v>132</v>
      </c>
      <c r="V99" s="62" t="str">
        <f>IF(H99=0," ",IF(E99="H",IF(AND(H99&gt;2005,H99&lt;2009),VLOOKUP(K99,Minimas!$A$15:$C$29,3),IF(AND(H99&gt;2008,H99&lt;2011),VLOOKUP(K99,Minimas!$A$15:$C$29,2),"ERREUR")),IF(AND(H99&gt;2005,H99&lt;2009),VLOOKUP(K99,Minimas!$H$15:J$29,3),IF(AND(H99&gt;2008,H99&lt;2011),VLOOKUP(K99,Minimas!$H$15:$J$29,2),"ERREUR"))))</f>
        <v xml:space="preserve"> </v>
      </c>
      <c r="W99" s="63" t="str">
        <f t="shared" si="3"/>
        <v/>
      </c>
      <c r="X99" s="56"/>
      <c r="Y99" s="56"/>
      <c r="Z99" s="5" t="str">
        <f t="shared" si="4"/>
        <v xml:space="preserve"> </v>
      </c>
      <c r="AA99" s="5" t="str">
        <f t="shared" si="5"/>
        <v xml:space="preserve"> </v>
      </c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</row>
    <row r="100" spans="2:107" s="5" customFormat="1" ht="30" customHeight="1" x14ac:dyDescent="0.2">
      <c r="B100" s="141"/>
      <c r="C100" s="57"/>
      <c r="D100" s="125"/>
      <c r="E100" s="143"/>
      <c r="F100" s="146" t="s">
        <v>31</v>
      </c>
      <c r="G100" s="58" t="s">
        <v>31</v>
      </c>
      <c r="H100" s="147"/>
      <c r="I100" s="122" t="s">
        <v>31</v>
      </c>
      <c r="J100" s="148" t="s">
        <v>31</v>
      </c>
      <c r="K100" s="59"/>
      <c r="L100" s="60"/>
      <c r="M100" s="61"/>
      <c r="N100" s="61"/>
      <c r="O100" s="75" t="str">
        <f t="shared" si="0"/>
        <v xml:space="preserve"> </v>
      </c>
      <c r="P100" s="60"/>
      <c r="Q100" s="61"/>
      <c r="R100" s="61"/>
      <c r="S100" s="75" t="str">
        <f t="shared" si="1"/>
        <v xml:space="preserve"> </v>
      </c>
      <c r="T100" s="76" t="str">
        <f t="shared" si="2"/>
        <v/>
      </c>
      <c r="U100" s="135" t="s">
        <v>132</v>
      </c>
      <c r="V100" s="62" t="str">
        <f>IF(H100=0," ",IF(E100="H",IF(AND(H100&gt;2005,H100&lt;2009),VLOOKUP(K100,Minimas!$A$15:$C$29,3),IF(AND(H100&gt;2008,H100&lt;2011),VLOOKUP(K100,Minimas!$A$15:$C$29,2),"ERREUR")),IF(AND(H100&gt;2005,H100&lt;2009),VLOOKUP(K100,Minimas!$H$15:J$29,3),IF(AND(H100&gt;2008,H100&lt;2011),VLOOKUP(K100,Minimas!$H$15:$J$29,2),"ERREUR"))))</f>
        <v xml:space="preserve"> </v>
      </c>
      <c r="W100" s="63" t="str">
        <f t="shared" si="3"/>
        <v/>
      </c>
      <c r="X100" s="56"/>
      <c r="Y100" s="56"/>
      <c r="Z100" s="5" t="str">
        <f t="shared" si="4"/>
        <v xml:space="preserve"> </v>
      </c>
      <c r="AA100" s="5" t="str">
        <f t="shared" si="5"/>
        <v xml:space="preserve"> </v>
      </c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</row>
    <row r="101" spans="2:107" s="5" customFormat="1" ht="30" customHeight="1" x14ac:dyDescent="0.2">
      <c r="B101" s="141"/>
      <c r="C101" s="57"/>
      <c r="D101" s="125"/>
      <c r="E101" s="143"/>
      <c r="F101" s="146" t="s">
        <v>31</v>
      </c>
      <c r="G101" s="58" t="s">
        <v>31</v>
      </c>
      <c r="H101" s="147"/>
      <c r="I101" s="122" t="s">
        <v>31</v>
      </c>
      <c r="J101" s="148" t="s">
        <v>31</v>
      </c>
      <c r="K101" s="59"/>
      <c r="L101" s="60"/>
      <c r="M101" s="61"/>
      <c r="N101" s="61"/>
      <c r="O101" s="75" t="str">
        <f t="shared" si="0"/>
        <v xml:space="preserve"> </v>
      </c>
      <c r="P101" s="60"/>
      <c r="Q101" s="61"/>
      <c r="R101" s="61"/>
      <c r="S101" s="75" t="str">
        <f t="shared" si="1"/>
        <v xml:space="preserve"> </v>
      </c>
      <c r="T101" s="76" t="str">
        <f t="shared" si="2"/>
        <v/>
      </c>
      <c r="U101" s="135" t="s">
        <v>132</v>
      </c>
      <c r="V101" s="62" t="str">
        <f>IF(H101=0," ",IF(E101="H",IF(AND(H101&gt;2005,H101&lt;2009),VLOOKUP(K101,Minimas!$A$15:$C$29,3),IF(AND(H101&gt;2008,H101&lt;2011),VLOOKUP(K101,Minimas!$A$15:$C$29,2),"ERREUR")),IF(AND(H101&gt;2005,H101&lt;2009),VLOOKUP(K101,Minimas!$H$15:J$29,3),IF(AND(H101&gt;2008,H101&lt;2011),VLOOKUP(K101,Minimas!$H$15:$J$29,2),"ERREUR"))))</f>
        <v xml:space="preserve"> </v>
      </c>
      <c r="W101" s="63" t="str">
        <f t="shared" si="3"/>
        <v/>
      </c>
      <c r="X101" s="56"/>
      <c r="Y101" s="56"/>
      <c r="Z101" s="5" t="str">
        <f t="shared" si="4"/>
        <v xml:space="preserve"> </v>
      </c>
      <c r="AA101" s="5" t="str">
        <f t="shared" si="5"/>
        <v xml:space="preserve"> </v>
      </c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</row>
    <row r="102" spans="2:107" s="5" customFormat="1" ht="30" customHeight="1" x14ac:dyDescent="0.2">
      <c r="B102" s="141"/>
      <c r="C102" s="57"/>
      <c r="D102" s="125"/>
      <c r="E102" s="143"/>
      <c r="F102" s="146" t="s">
        <v>31</v>
      </c>
      <c r="G102" s="58" t="s">
        <v>31</v>
      </c>
      <c r="H102" s="147"/>
      <c r="I102" s="122" t="s">
        <v>31</v>
      </c>
      <c r="J102" s="148" t="s">
        <v>31</v>
      </c>
      <c r="K102" s="59"/>
      <c r="L102" s="60"/>
      <c r="M102" s="61"/>
      <c r="N102" s="61"/>
      <c r="O102" s="75" t="str">
        <f t="shared" si="0"/>
        <v xml:space="preserve"> </v>
      </c>
      <c r="P102" s="60"/>
      <c r="Q102" s="61"/>
      <c r="R102" s="61"/>
      <c r="S102" s="75" t="str">
        <f t="shared" si="1"/>
        <v xml:space="preserve"> </v>
      </c>
      <c r="T102" s="76" t="str">
        <f t="shared" si="2"/>
        <v/>
      </c>
      <c r="U102" s="135" t="s">
        <v>132</v>
      </c>
      <c r="V102" s="62" t="str">
        <f>IF(H102=0," ",IF(E102="H",IF(AND(H102&gt;2005,H102&lt;2009),VLOOKUP(K102,Minimas!$A$15:$C$29,3),IF(AND(H102&gt;2008,H102&lt;2011),VLOOKUP(K102,Minimas!$A$15:$C$29,2),"ERREUR")),IF(AND(H102&gt;2005,H102&lt;2009),VLOOKUP(K102,Minimas!$H$15:J$29,3),IF(AND(H102&gt;2008,H102&lt;2011),VLOOKUP(K102,Minimas!$H$15:$J$29,2),"ERREUR"))))</f>
        <v xml:space="preserve"> </v>
      </c>
      <c r="W102" s="63" t="str">
        <f t="shared" si="3"/>
        <v/>
      </c>
      <c r="X102" s="56"/>
      <c r="Y102" s="56"/>
      <c r="Z102" s="5" t="str">
        <f t="shared" si="4"/>
        <v xml:space="preserve"> </v>
      </c>
      <c r="AA102" s="5" t="str">
        <f t="shared" si="5"/>
        <v xml:space="preserve"> </v>
      </c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</row>
    <row r="103" spans="2:107" s="5" customFormat="1" ht="30" customHeight="1" x14ac:dyDescent="0.2">
      <c r="B103" s="141"/>
      <c r="C103" s="57"/>
      <c r="D103" s="125"/>
      <c r="E103" s="143"/>
      <c r="F103" s="146" t="s">
        <v>31</v>
      </c>
      <c r="G103" s="58" t="s">
        <v>31</v>
      </c>
      <c r="H103" s="147"/>
      <c r="I103" s="122" t="s">
        <v>31</v>
      </c>
      <c r="J103" s="148" t="s">
        <v>31</v>
      </c>
      <c r="K103" s="59"/>
      <c r="L103" s="60"/>
      <c r="M103" s="61"/>
      <c r="N103" s="61"/>
      <c r="O103" s="75" t="str">
        <f t="shared" si="0"/>
        <v xml:space="preserve"> </v>
      </c>
      <c r="P103" s="60"/>
      <c r="Q103" s="61"/>
      <c r="R103" s="61"/>
      <c r="S103" s="75" t="str">
        <f t="shared" si="1"/>
        <v xml:space="preserve"> </v>
      </c>
      <c r="T103" s="76" t="str">
        <f t="shared" si="2"/>
        <v/>
      </c>
      <c r="U103" s="135" t="s">
        <v>132</v>
      </c>
      <c r="V103" s="62" t="str">
        <f>IF(H103=0," ",IF(E103="H",IF(AND(H103&gt;2005,H103&lt;2009),VLOOKUP(K103,Minimas!$A$15:$C$29,3),IF(AND(H103&gt;2008,H103&lt;2011),VLOOKUP(K103,Minimas!$A$15:$C$29,2),"ERREUR")),IF(AND(H103&gt;2005,H103&lt;2009),VLOOKUP(K103,Minimas!$H$15:J$29,3),IF(AND(H103&gt;2008,H103&lt;2011),VLOOKUP(K103,Minimas!$H$15:$J$29,2),"ERREUR"))))</f>
        <v xml:space="preserve"> </v>
      </c>
      <c r="W103" s="63" t="str">
        <f t="shared" si="3"/>
        <v/>
      </c>
      <c r="X103" s="56"/>
      <c r="Y103" s="56"/>
      <c r="Z103" s="5" t="str">
        <f t="shared" si="4"/>
        <v xml:space="preserve"> </v>
      </c>
      <c r="AA103" s="5" t="str">
        <f t="shared" si="5"/>
        <v xml:space="preserve"> </v>
      </c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</row>
    <row r="104" spans="2:107" s="5" customFormat="1" ht="30" customHeight="1" x14ac:dyDescent="0.2">
      <c r="B104" s="141"/>
      <c r="C104" s="57"/>
      <c r="D104" s="125"/>
      <c r="E104" s="143"/>
      <c r="F104" s="146" t="s">
        <v>31</v>
      </c>
      <c r="G104" s="58" t="s">
        <v>31</v>
      </c>
      <c r="H104" s="147"/>
      <c r="I104" s="122" t="s">
        <v>31</v>
      </c>
      <c r="J104" s="148" t="s">
        <v>31</v>
      </c>
      <c r="K104" s="59"/>
      <c r="L104" s="60"/>
      <c r="M104" s="61"/>
      <c r="N104" s="61"/>
      <c r="O104" s="75" t="str">
        <f t="shared" si="0"/>
        <v xml:space="preserve"> </v>
      </c>
      <c r="P104" s="60"/>
      <c r="Q104" s="61"/>
      <c r="R104" s="61"/>
      <c r="S104" s="75" t="str">
        <f t="shared" si="1"/>
        <v xml:space="preserve"> </v>
      </c>
      <c r="T104" s="76" t="str">
        <f t="shared" si="2"/>
        <v/>
      </c>
      <c r="U104" s="135" t="s">
        <v>132</v>
      </c>
      <c r="V104" s="62" t="str">
        <f>IF(H104=0," ",IF(E104="H",IF(AND(H104&gt;2005,H104&lt;2009),VLOOKUP(K104,Minimas!$A$15:$C$29,3),IF(AND(H104&gt;2008,H104&lt;2011),VLOOKUP(K104,Minimas!$A$15:$C$29,2),"ERREUR")),IF(AND(H104&gt;2005,H104&lt;2009),VLOOKUP(K104,Minimas!$H$15:J$29,3),IF(AND(H104&gt;2008,H104&lt;2011),VLOOKUP(K104,Minimas!$H$15:$J$29,2),"ERREUR"))))</f>
        <v xml:space="preserve"> </v>
      </c>
      <c r="W104" s="63" t="str">
        <f t="shared" si="3"/>
        <v/>
      </c>
      <c r="X104" s="56"/>
      <c r="Y104" s="56"/>
      <c r="Z104" s="5" t="str">
        <f t="shared" si="4"/>
        <v xml:space="preserve"> </v>
      </c>
      <c r="AA104" s="5" t="str">
        <f t="shared" si="5"/>
        <v xml:space="preserve"> </v>
      </c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</row>
    <row r="105" spans="2:107" s="5" customFormat="1" ht="30" customHeight="1" x14ac:dyDescent="0.2">
      <c r="B105" s="141"/>
      <c r="C105" s="57"/>
      <c r="D105" s="125"/>
      <c r="E105" s="143"/>
      <c r="F105" s="146" t="s">
        <v>31</v>
      </c>
      <c r="G105" s="58" t="s">
        <v>31</v>
      </c>
      <c r="H105" s="147"/>
      <c r="I105" s="122" t="s">
        <v>31</v>
      </c>
      <c r="J105" s="148" t="s">
        <v>31</v>
      </c>
      <c r="K105" s="59"/>
      <c r="L105" s="60"/>
      <c r="M105" s="61"/>
      <c r="N105" s="61"/>
      <c r="O105" s="75" t="str">
        <f t="shared" si="0"/>
        <v xml:space="preserve"> </v>
      </c>
      <c r="P105" s="60"/>
      <c r="Q105" s="61"/>
      <c r="R105" s="61"/>
      <c r="S105" s="75" t="str">
        <f t="shared" si="1"/>
        <v xml:space="preserve"> </v>
      </c>
      <c r="T105" s="76" t="str">
        <f t="shared" si="2"/>
        <v/>
      </c>
      <c r="U105" s="135" t="s">
        <v>132</v>
      </c>
      <c r="V105" s="62" t="str">
        <f>IF(H105=0," ",IF(E105="H",IF(AND(H105&gt;2005,H105&lt;2009),VLOOKUP(K105,Minimas!$A$15:$C$29,3),IF(AND(H105&gt;2008,H105&lt;2011),VLOOKUP(K105,Minimas!$A$15:$C$29,2),"ERREUR")),IF(AND(H105&gt;2005,H105&lt;2009),VLOOKUP(K105,Minimas!$H$15:J$29,3),IF(AND(H105&gt;2008,H105&lt;2011),VLOOKUP(K105,Minimas!$H$15:$J$29,2),"ERREUR"))))</f>
        <v xml:space="preserve"> </v>
      </c>
      <c r="W105" s="63" t="str">
        <f t="shared" si="3"/>
        <v/>
      </c>
      <c r="X105" s="56"/>
      <c r="Y105" s="56"/>
      <c r="Z105" s="5" t="str">
        <f t="shared" si="4"/>
        <v xml:space="preserve"> </v>
      </c>
      <c r="AA105" s="5" t="str">
        <f t="shared" si="5"/>
        <v xml:space="preserve"> </v>
      </c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</row>
    <row r="106" spans="2:107" s="5" customFormat="1" ht="30" customHeight="1" x14ac:dyDescent="0.2">
      <c r="B106" s="141"/>
      <c r="C106" s="57"/>
      <c r="D106" s="125"/>
      <c r="E106" s="143"/>
      <c r="F106" s="146" t="s">
        <v>31</v>
      </c>
      <c r="G106" s="58" t="s">
        <v>31</v>
      </c>
      <c r="H106" s="147"/>
      <c r="I106" s="122" t="s">
        <v>31</v>
      </c>
      <c r="J106" s="148" t="s">
        <v>31</v>
      </c>
      <c r="K106" s="59"/>
      <c r="L106" s="60"/>
      <c r="M106" s="61"/>
      <c r="N106" s="61"/>
      <c r="O106" s="75" t="str">
        <f t="shared" si="0"/>
        <v xml:space="preserve"> </v>
      </c>
      <c r="P106" s="60"/>
      <c r="Q106" s="61"/>
      <c r="R106" s="61"/>
      <c r="S106" s="75" t="str">
        <f t="shared" si="1"/>
        <v xml:space="preserve"> </v>
      </c>
      <c r="T106" s="76" t="str">
        <f t="shared" si="2"/>
        <v/>
      </c>
      <c r="U106" s="135" t="s">
        <v>132</v>
      </c>
      <c r="V106" s="62" t="str">
        <f>IF(H106=0," ",IF(E106="H",IF(AND(H106&gt;2005,H106&lt;2009),VLOOKUP(K106,Minimas!$A$15:$C$29,3),IF(AND(H106&gt;2008,H106&lt;2011),VLOOKUP(K106,Minimas!$A$15:$C$29,2),"ERREUR")),IF(AND(H106&gt;2005,H106&lt;2009),VLOOKUP(K106,Minimas!$H$15:J$29,3),IF(AND(H106&gt;2008,H106&lt;2011),VLOOKUP(K106,Minimas!$H$15:$J$29,2),"ERREUR"))))</f>
        <v xml:space="preserve"> </v>
      </c>
      <c r="W106" s="63" t="str">
        <f t="shared" si="3"/>
        <v/>
      </c>
      <c r="X106" s="56"/>
      <c r="Y106" s="56"/>
      <c r="Z106" s="5" t="str">
        <f t="shared" si="4"/>
        <v xml:space="preserve"> </v>
      </c>
      <c r="AA106" s="5" t="str">
        <f t="shared" si="5"/>
        <v xml:space="preserve"> </v>
      </c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</row>
    <row r="107" spans="2:107" s="5" customFormat="1" ht="30" customHeight="1" x14ac:dyDescent="0.2">
      <c r="B107" s="141"/>
      <c r="C107" s="57"/>
      <c r="D107" s="125"/>
      <c r="E107" s="143"/>
      <c r="F107" s="146" t="s">
        <v>31</v>
      </c>
      <c r="G107" s="58" t="s">
        <v>31</v>
      </c>
      <c r="H107" s="147"/>
      <c r="I107" s="122" t="s">
        <v>31</v>
      </c>
      <c r="J107" s="148" t="s">
        <v>31</v>
      </c>
      <c r="K107" s="59"/>
      <c r="L107" s="60"/>
      <c r="M107" s="61"/>
      <c r="N107" s="61"/>
      <c r="O107" s="75" t="str">
        <f t="shared" si="0"/>
        <v xml:space="preserve"> </v>
      </c>
      <c r="P107" s="60"/>
      <c r="Q107" s="61"/>
      <c r="R107" s="61"/>
      <c r="S107" s="75" t="str">
        <f t="shared" si="1"/>
        <v xml:space="preserve"> </v>
      </c>
      <c r="T107" s="76" t="str">
        <f t="shared" si="2"/>
        <v/>
      </c>
      <c r="U107" s="135" t="s">
        <v>132</v>
      </c>
      <c r="V107" s="62" t="str">
        <f>IF(H107=0," ",IF(E107="H",IF(AND(H107&gt;2005,H107&lt;2009),VLOOKUP(K107,Minimas!$A$15:$C$29,3),IF(AND(H107&gt;2008,H107&lt;2011),VLOOKUP(K107,Minimas!$A$15:$C$29,2),"ERREUR")),IF(AND(H107&gt;2005,H107&lt;2009),VLOOKUP(K107,Minimas!$H$15:J$29,3),IF(AND(H107&gt;2008,H107&lt;2011),VLOOKUP(K107,Minimas!$H$15:$J$29,2),"ERREUR"))))</f>
        <v xml:space="preserve"> </v>
      </c>
      <c r="W107" s="63" t="str">
        <f t="shared" si="3"/>
        <v/>
      </c>
      <c r="X107" s="56"/>
      <c r="Y107" s="56"/>
      <c r="Z107" s="5" t="str">
        <f t="shared" si="4"/>
        <v xml:space="preserve"> </v>
      </c>
      <c r="AA107" s="5" t="str">
        <f t="shared" si="5"/>
        <v xml:space="preserve"> </v>
      </c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</row>
    <row r="108" spans="2:107" s="5" customFormat="1" ht="30" customHeight="1" x14ac:dyDescent="0.2">
      <c r="B108" s="141"/>
      <c r="C108" s="57"/>
      <c r="D108" s="125"/>
      <c r="E108" s="143"/>
      <c r="F108" s="146" t="s">
        <v>31</v>
      </c>
      <c r="G108" s="58" t="s">
        <v>31</v>
      </c>
      <c r="H108" s="147"/>
      <c r="I108" s="122" t="s">
        <v>31</v>
      </c>
      <c r="J108" s="148" t="s">
        <v>31</v>
      </c>
      <c r="K108" s="59"/>
      <c r="L108" s="60"/>
      <c r="M108" s="61"/>
      <c r="N108" s="61"/>
      <c r="O108" s="75" t="str">
        <f t="shared" si="0"/>
        <v xml:space="preserve"> </v>
      </c>
      <c r="P108" s="60"/>
      <c r="Q108" s="61"/>
      <c r="R108" s="61"/>
      <c r="S108" s="75" t="str">
        <f t="shared" si="1"/>
        <v xml:space="preserve"> </v>
      </c>
      <c r="T108" s="76" t="str">
        <f t="shared" si="2"/>
        <v/>
      </c>
      <c r="U108" s="135" t="s">
        <v>132</v>
      </c>
      <c r="V108" s="62" t="str">
        <f>IF(H108=0," ",IF(E108="H",IF(AND(H108&gt;2005,H108&lt;2009),VLOOKUP(K108,Minimas!$A$15:$C$29,3),IF(AND(H108&gt;2008,H108&lt;2011),VLOOKUP(K108,Minimas!$A$15:$C$29,2),"ERREUR")),IF(AND(H108&gt;2005,H108&lt;2009),VLOOKUP(K108,Minimas!$H$15:J$29,3),IF(AND(H108&gt;2008,H108&lt;2011),VLOOKUP(K108,Minimas!$H$15:$J$29,2),"ERREUR"))))</f>
        <v xml:space="preserve"> </v>
      </c>
      <c r="W108" s="63" t="str">
        <f t="shared" si="3"/>
        <v/>
      </c>
      <c r="X108" s="56"/>
      <c r="Y108" s="56"/>
      <c r="Z108" s="5" t="str">
        <f t="shared" si="4"/>
        <v xml:space="preserve"> </v>
      </c>
      <c r="AA108" s="5" t="str">
        <f t="shared" si="5"/>
        <v xml:space="preserve"> </v>
      </c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</row>
    <row r="109" spans="2:107" s="5" customFormat="1" ht="30" customHeight="1" x14ac:dyDescent="0.2">
      <c r="B109" s="141"/>
      <c r="C109" s="57"/>
      <c r="D109" s="125"/>
      <c r="E109" s="143"/>
      <c r="F109" s="146" t="s">
        <v>31</v>
      </c>
      <c r="G109" s="58" t="s">
        <v>31</v>
      </c>
      <c r="H109" s="147"/>
      <c r="I109" s="122" t="s">
        <v>31</v>
      </c>
      <c r="J109" s="148" t="s">
        <v>31</v>
      </c>
      <c r="K109" s="59"/>
      <c r="L109" s="60"/>
      <c r="M109" s="61"/>
      <c r="N109" s="61"/>
      <c r="O109" s="75" t="str">
        <f t="shared" si="0"/>
        <v xml:space="preserve"> </v>
      </c>
      <c r="P109" s="60"/>
      <c r="Q109" s="61"/>
      <c r="R109" s="61"/>
      <c r="S109" s="75" t="str">
        <f t="shared" si="1"/>
        <v xml:space="preserve"> </v>
      </c>
      <c r="T109" s="76" t="str">
        <f t="shared" si="2"/>
        <v/>
      </c>
      <c r="U109" s="135" t="s">
        <v>132</v>
      </c>
      <c r="V109" s="62" t="str">
        <f>IF(H109=0," ",IF(E109="H",IF(AND(H109&gt;2005,H109&lt;2009),VLOOKUP(K109,Minimas!$A$15:$C$29,3),IF(AND(H109&gt;2008,H109&lt;2011),VLOOKUP(K109,Minimas!$A$15:$C$29,2),"ERREUR")),IF(AND(H109&gt;2005,H109&lt;2009),VLOOKUP(K109,Minimas!$H$15:J$29,3),IF(AND(H109&gt;2008,H109&lt;2011),VLOOKUP(K109,Minimas!$H$15:$J$29,2),"ERREUR"))))</f>
        <v xml:space="preserve"> </v>
      </c>
      <c r="W109" s="63" t="str">
        <f t="shared" si="3"/>
        <v/>
      </c>
      <c r="X109" s="56"/>
      <c r="Y109" s="56"/>
      <c r="Z109" s="5" t="str">
        <f t="shared" si="4"/>
        <v xml:space="preserve"> </v>
      </c>
      <c r="AA109" s="5" t="str">
        <f t="shared" si="5"/>
        <v xml:space="preserve"> </v>
      </c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</row>
    <row r="110" spans="2:107" s="5" customFormat="1" ht="30" customHeight="1" x14ac:dyDescent="0.2">
      <c r="B110" s="141"/>
      <c r="C110" s="57"/>
      <c r="D110" s="125"/>
      <c r="E110" s="143"/>
      <c r="F110" s="146" t="s">
        <v>31</v>
      </c>
      <c r="G110" s="58" t="s">
        <v>31</v>
      </c>
      <c r="H110" s="147"/>
      <c r="I110" s="122"/>
      <c r="J110" s="148"/>
      <c r="K110" s="59"/>
      <c r="L110" s="60"/>
      <c r="M110" s="61"/>
      <c r="N110" s="61"/>
      <c r="O110" s="75" t="str">
        <f t="shared" si="0"/>
        <v xml:space="preserve"> </v>
      </c>
      <c r="P110" s="60"/>
      <c r="Q110" s="61"/>
      <c r="R110" s="61"/>
      <c r="S110" s="75" t="str">
        <f t="shared" si="1"/>
        <v xml:space="preserve"> </v>
      </c>
      <c r="T110" s="76" t="str">
        <f t="shared" si="2"/>
        <v/>
      </c>
      <c r="U110" s="135" t="s">
        <v>132</v>
      </c>
      <c r="V110" s="62" t="str">
        <f>IF(H110=0," ",IF(E110="H",IF(AND(H110&gt;2005,H110&lt;2009),VLOOKUP(K110,Minimas!$A$15:$C$29,3),IF(AND(H110&gt;2008,H110&lt;2011),VLOOKUP(K110,Minimas!$A$15:$C$29,2),"ERREUR")),IF(AND(H110&gt;2005,H110&lt;2009),VLOOKUP(K110,Minimas!$H$15:J$29,3),IF(AND(H110&gt;2008,H110&lt;2011),VLOOKUP(K110,Minimas!$H$15:$J$29,2),"ERREUR"))))</f>
        <v xml:space="preserve"> </v>
      </c>
      <c r="W110" s="63" t="str">
        <f t="shared" si="3"/>
        <v/>
      </c>
      <c r="X110" s="56"/>
      <c r="Y110" s="56"/>
      <c r="Z110" s="5" t="str">
        <f t="shared" si="4"/>
        <v xml:space="preserve"> </v>
      </c>
      <c r="AA110" s="5" t="str">
        <f t="shared" si="5"/>
        <v xml:space="preserve"> </v>
      </c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</row>
    <row r="111" spans="2:107" s="5" customFormat="1" ht="30" customHeight="1" x14ac:dyDescent="0.2">
      <c r="B111" s="141"/>
      <c r="C111" s="57"/>
      <c r="D111" s="125"/>
      <c r="E111" s="143"/>
      <c r="F111" s="146" t="s">
        <v>31</v>
      </c>
      <c r="G111" s="58" t="s">
        <v>31</v>
      </c>
      <c r="H111" s="147"/>
      <c r="I111" s="122"/>
      <c r="J111" s="148"/>
      <c r="K111" s="59"/>
      <c r="L111" s="60"/>
      <c r="M111" s="61"/>
      <c r="N111" s="61"/>
      <c r="O111" s="75" t="str">
        <f t="shared" si="0"/>
        <v xml:space="preserve"> </v>
      </c>
      <c r="P111" s="60"/>
      <c r="Q111" s="61"/>
      <c r="R111" s="61"/>
      <c r="S111" s="75" t="str">
        <f t="shared" si="1"/>
        <v xml:space="preserve"> </v>
      </c>
      <c r="T111" s="76" t="str">
        <f t="shared" si="2"/>
        <v/>
      </c>
      <c r="U111" s="135" t="s">
        <v>132</v>
      </c>
      <c r="V111" s="62" t="str">
        <f>IF(H111=0," ",IF(E111="H",IF(AND(H111&gt;2005,H111&lt;2009),VLOOKUP(K111,Minimas!$A$15:$C$29,3),IF(AND(H111&gt;2008,H111&lt;2011),VLOOKUP(K111,Minimas!$A$15:$C$29,2),"ERREUR")),IF(AND(H111&gt;2005,H111&lt;2009),VLOOKUP(K111,Minimas!$H$15:J$29,3),IF(AND(H111&gt;2008,H111&lt;2011),VLOOKUP(K111,Minimas!$H$15:$J$29,2),"ERREUR"))))</f>
        <v xml:space="preserve"> </v>
      </c>
      <c r="W111" s="63" t="str">
        <f t="shared" si="3"/>
        <v/>
      </c>
      <c r="X111" s="56"/>
      <c r="Y111" s="56"/>
      <c r="Z111" s="5" t="str">
        <f t="shared" si="4"/>
        <v xml:space="preserve"> </v>
      </c>
      <c r="AA111" s="5" t="str">
        <f t="shared" si="5"/>
        <v xml:space="preserve"> </v>
      </c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</row>
    <row r="112" spans="2:107" s="5" customFormat="1" ht="30" customHeight="1" x14ac:dyDescent="0.2">
      <c r="B112" s="141"/>
      <c r="C112" s="57"/>
      <c r="D112" s="125"/>
      <c r="E112" s="143"/>
      <c r="F112" s="146" t="s">
        <v>31</v>
      </c>
      <c r="G112" s="58" t="s">
        <v>31</v>
      </c>
      <c r="H112" s="147"/>
      <c r="I112" s="122" t="s">
        <v>31</v>
      </c>
      <c r="J112" s="148" t="s">
        <v>31</v>
      </c>
      <c r="K112" s="59"/>
      <c r="L112" s="60"/>
      <c r="M112" s="61"/>
      <c r="N112" s="61"/>
      <c r="O112" s="75" t="str">
        <f t="shared" si="0"/>
        <v xml:space="preserve"> </v>
      </c>
      <c r="P112" s="60"/>
      <c r="Q112" s="61"/>
      <c r="R112" s="61"/>
      <c r="S112" s="75" t="str">
        <f t="shared" si="1"/>
        <v xml:space="preserve"> </v>
      </c>
      <c r="T112" s="76" t="str">
        <f t="shared" si="2"/>
        <v/>
      </c>
      <c r="U112" s="135" t="s">
        <v>132</v>
      </c>
      <c r="V112" s="62" t="str">
        <f>IF(H112=0," ",IF(E112="H",IF(AND(H112&gt;2005,H112&lt;2009),VLOOKUP(K112,Minimas!$A$15:$C$29,3),IF(AND(H112&gt;2008,H112&lt;2011),VLOOKUP(K112,Minimas!$A$15:$C$29,2),"ERREUR")),IF(AND(H112&gt;2005,H112&lt;2009),VLOOKUP(K112,Minimas!$H$15:J$29,3),IF(AND(H112&gt;2008,H112&lt;2011),VLOOKUP(K112,Minimas!$H$15:$J$29,2),"ERREUR"))))</f>
        <v xml:space="preserve"> </v>
      </c>
      <c r="W112" s="63" t="str">
        <f t="shared" si="3"/>
        <v/>
      </c>
      <c r="X112" s="56"/>
      <c r="Y112" s="56"/>
      <c r="Z112" s="5" t="str">
        <f t="shared" si="4"/>
        <v xml:space="preserve"> </v>
      </c>
      <c r="AA112" s="5" t="str">
        <f t="shared" si="5"/>
        <v xml:space="preserve"> </v>
      </c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</row>
    <row r="113" spans="2:107" s="5" customFormat="1" ht="30" customHeight="1" x14ac:dyDescent="0.2">
      <c r="B113" s="141"/>
      <c r="C113" s="57"/>
      <c r="D113" s="125"/>
      <c r="E113" s="143"/>
      <c r="F113" s="146" t="s">
        <v>31</v>
      </c>
      <c r="G113" s="58" t="s">
        <v>31</v>
      </c>
      <c r="H113" s="147"/>
      <c r="I113" s="122" t="s">
        <v>31</v>
      </c>
      <c r="J113" s="148" t="s">
        <v>31</v>
      </c>
      <c r="K113" s="59"/>
      <c r="L113" s="60"/>
      <c r="M113" s="61"/>
      <c r="N113" s="61"/>
      <c r="O113" s="75" t="str">
        <f t="shared" si="0"/>
        <v xml:space="preserve"> </v>
      </c>
      <c r="P113" s="60"/>
      <c r="Q113" s="61"/>
      <c r="R113" s="61"/>
      <c r="S113" s="75" t="str">
        <f t="shared" si="1"/>
        <v xml:space="preserve"> </v>
      </c>
      <c r="T113" s="76" t="str">
        <f t="shared" si="2"/>
        <v/>
      </c>
      <c r="U113" s="135" t="s">
        <v>132</v>
      </c>
      <c r="V113" s="62" t="str">
        <f>IF(H113=0," ",IF(E113="H",IF(AND(H113&gt;2005,H113&lt;2009),VLOOKUP(K113,Minimas!$A$15:$C$29,3),IF(AND(H113&gt;2008,H113&lt;2011),VLOOKUP(K113,Minimas!$A$15:$C$29,2),"ERREUR")),IF(AND(H113&gt;2005,H113&lt;2009),VLOOKUP(K113,Minimas!$H$15:J$29,3),IF(AND(H113&gt;2008,H113&lt;2011),VLOOKUP(K113,Minimas!$H$15:$J$29,2),"ERREUR"))))</f>
        <v xml:space="preserve"> </v>
      </c>
      <c r="W113" s="63" t="str">
        <f t="shared" si="3"/>
        <v/>
      </c>
      <c r="X113" s="56"/>
      <c r="Y113" s="56"/>
      <c r="Z113" s="5" t="str">
        <f t="shared" si="4"/>
        <v xml:space="preserve"> </v>
      </c>
      <c r="AA113" s="5" t="str">
        <f t="shared" si="5"/>
        <v xml:space="preserve"> </v>
      </c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</row>
    <row r="114" spans="2:107" s="5" customFormat="1" ht="30" customHeight="1" x14ac:dyDescent="0.2">
      <c r="B114" s="141"/>
      <c r="C114" s="57"/>
      <c r="D114" s="125"/>
      <c r="E114" s="143"/>
      <c r="F114" s="146" t="s">
        <v>31</v>
      </c>
      <c r="G114" s="58" t="s">
        <v>31</v>
      </c>
      <c r="H114" s="147"/>
      <c r="I114" s="122" t="s">
        <v>31</v>
      </c>
      <c r="J114" s="148" t="s">
        <v>31</v>
      </c>
      <c r="K114" s="59"/>
      <c r="L114" s="60"/>
      <c r="M114" s="61"/>
      <c r="N114" s="61"/>
      <c r="O114" s="75" t="str">
        <f t="shared" si="0"/>
        <v xml:space="preserve"> </v>
      </c>
      <c r="P114" s="60"/>
      <c r="Q114" s="61"/>
      <c r="R114" s="61"/>
      <c r="S114" s="75" t="str">
        <f t="shared" si="1"/>
        <v xml:space="preserve"> </v>
      </c>
      <c r="T114" s="76" t="str">
        <f t="shared" si="2"/>
        <v/>
      </c>
      <c r="U114" s="135" t="s">
        <v>132</v>
      </c>
      <c r="V114" s="62" t="str">
        <f>IF(H114=0," ",IF(E114="H",IF(AND(H114&gt;2005,H114&lt;2009),VLOOKUP(K114,Minimas!$A$15:$C$29,3),IF(AND(H114&gt;2008,H114&lt;2011),VLOOKUP(K114,Minimas!$A$15:$C$29,2),"ERREUR")),IF(AND(H114&gt;2005,H114&lt;2009),VLOOKUP(K114,Minimas!$H$15:J$29,3),IF(AND(H114&gt;2008,H114&lt;2011),VLOOKUP(K114,Minimas!$H$15:$J$29,2),"ERREUR"))))</f>
        <v xml:space="preserve"> </v>
      </c>
      <c r="W114" s="63" t="str">
        <f t="shared" si="3"/>
        <v/>
      </c>
      <c r="X114" s="56"/>
      <c r="Y114" s="56"/>
      <c r="Z114" s="5" t="str">
        <f t="shared" si="4"/>
        <v xml:space="preserve"> </v>
      </c>
      <c r="AA114" s="5" t="str">
        <f t="shared" si="5"/>
        <v xml:space="preserve"> </v>
      </c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</row>
    <row r="115" spans="2:107" s="5" customFormat="1" ht="30" customHeight="1" x14ac:dyDescent="0.2">
      <c r="B115" s="141"/>
      <c r="C115" s="57"/>
      <c r="D115" s="125"/>
      <c r="E115" s="143"/>
      <c r="F115" s="146" t="s">
        <v>31</v>
      </c>
      <c r="G115" s="58" t="s">
        <v>31</v>
      </c>
      <c r="H115" s="147"/>
      <c r="I115" s="122" t="s">
        <v>31</v>
      </c>
      <c r="J115" s="148" t="s">
        <v>31</v>
      </c>
      <c r="K115" s="59"/>
      <c r="L115" s="60"/>
      <c r="M115" s="61"/>
      <c r="N115" s="61"/>
      <c r="O115" s="75" t="str">
        <f t="shared" si="0"/>
        <v xml:space="preserve"> </v>
      </c>
      <c r="P115" s="60"/>
      <c r="Q115" s="61"/>
      <c r="R115" s="61"/>
      <c r="S115" s="75" t="str">
        <f t="shared" si="1"/>
        <v xml:space="preserve"> </v>
      </c>
      <c r="T115" s="76" t="str">
        <f t="shared" si="2"/>
        <v/>
      </c>
      <c r="U115" s="135" t="s">
        <v>132</v>
      </c>
      <c r="V115" s="62" t="str">
        <f>IF(H115=0," ",IF(E115="H",IF(AND(H115&gt;2005,H115&lt;2009),VLOOKUP(K115,Minimas!$A$15:$C$29,3),IF(AND(H115&gt;2008,H115&lt;2011),VLOOKUP(K115,Minimas!$A$15:$C$29,2),"ERREUR")),IF(AND(H115&gt;2005,H115&lt;2009),VLOOKUP(K115,Minimas!$H$15:J$29,3),IF(AND(H115&gt;2008,H115&lt;2011),VLOOKUP(K115,Minimas!$H$15:$J$29,2),"ERREUR"))))</f>
        <v xml:space="preserve"> </v>
      </c>
      <c r="W115" s="63" t="str">
        <f t="shared" si="3"/>
        <v/>
      </c>
      <c r="X115" s="56"/>
      <c r="Y115" s="56"/>
      <c r="Z115" s="5" t="str">
        <f t="shared" si="4"/>
        <v xml:space="preserve"> </v>
      </c>
      <c r="AA115" s="5" t="str">
        <f t="shared" si="5"/>
        <v xml:space="preserve"> 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</row>
    <row r="116" spans="2:107" s="5" customFormat="1" ht="30" customHeight="1" x14ac:dyDescent="0.2">
      <c r="B116" s="141"/>
      <c r="C116" s="57"/>
      <c r="D116" s="125"/>
      <c r="E116" s="143"/>
      <c r="F116" s="146" t="s">
        <v>31</v>
      </c>
      <c r="G116" s="58" t="s">
        <v>31</v>
      </c>
      <c r="H116" s="147"/>
      <c r="I116" s="122" t="s">
        <v>31</v>
      </c>
      <c r="J116" s="148" t="s">
        <v>31</v>
      </c>
      <c r="K116" s="59"/>
      <c r="L116" s="60"/>
      <c r="M116" s="61"/>
      <c r="N116" s="61"/>
      <c r="O116" s="75" t="str">
        <f t="shared" si="0"/>
        <v xml:space="preserve"> </v>
      </c>
      <c r="P116" s="60"/>
      <c r="Q116" s="61"/>
      <c r="R116" s="61"/>
      <c r="S116" s="75" t="str">
        <f t="shared" si="1"/>
        <v xml:space="preserve"> </v>
      </c>
      <c r="T116" s="76" t="str">
        <f t="shared" si="2"/>
        <v/>
      </c>
      <c r="U116" s="135" t="s">
        <v>132</v>
      </c>
      <c r="V116" s="62" t="str">
        <f>IF(H116=0," ",IF(E116="H",IF(AND(H116&gt;2005,H116&lt;2009),VLOOKUP(K116,Minimas!$A$15:$C$29,3),IF(AND(H116&gt;2008,H116&lt;2011),VLOOKUP(K116,Minimas!$A$15:$C$29,2),"ERREUR")),IF(AND(H116&gt;2005,H116&lt;2009),VLOOKUP(K116,Minimas!$H$15:J$29,3),IF(AND(H116&gt;2008,H116&lt;2011),VLOOKUP(K116,Minimas!$H$15:$J$29,2),"ERREUR"))))</f>
        <v xml:space="preserve"> </v>
      </c>
      <c r="W116" s="63" t="str">
        <f t="shared" si="3"/>
        <v/>
      </c>
      <c r="X116" s="56"/>
      <c r="Y116" s="56"/>
      <c r="Z116" s="5" t="str">
        <f t="shared" si="4"/>
        <v xml:space="preserve"> </v>
      </c>
      <c r="AA116" s="5" t="str">
        <f t="shared" si="5"/>
        <v xml:space="preserve"> </v>
      </c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</row>
    <row r="117" spans="2:107" s="5" customFormat="1" ht="30" customHeight="1" x14ac:dyDescent="0.2">
      <c r="B117" s="141"/>
      <c r="C117" s="57"/>
      <c r="D117" s="125"/>
      <c r="E117" s="143"/>
      <c r="F117" s="146" t="s">
        <v>31</v>
      </c>
      <c r="G117" s="58" t="s">
        <v>31</v>
      </c>
      <c r="H117" s="147"/>
      <c r="I117" s="122" t="s">
        <v>31</v>
      </c>
      <c r="J117" s="148" t="s">
        <v>31</v>
      </c>
      <c r="K117" s="59"/>
      <c r="L117" s="60"/>
      <c r="M117" s="61"/>
      <c r="N117" s="61"/>
      <c r="O117" s="75" t="str">
        <f t="shared" si="0"/>
        <v xml:space="preserve"> </v>
      </c>
      <c r="P117" s="60"/>
      <c r="Q117" s="61"/>
      <c r="R117" s="61"/>
      <c r="S117" s="75" t="str">
        <f t="shared" si="1"/>
        <v xml:space="preserve"> </v>
      </c>
      <c r="T117" s="76" t="str">
        <f t="shared" si="2"/>
        <v/>
      </c>
      <c r="U117" s="135" t="s">
        <v>132</v>
      </c>
      <c r="V117" s="62" t="str">
        <f>IF(H117=0," ",IF(E117="H",IF(AND(H117&gt;2005,H117&lt;2009),VLOOKUP(K117,Minimas!$A$15:$C$29,3),IF(AND(H117&gt;2008,H117&lt;2011),VLOOKUP(K117,Minimas!$A$15:$C$29,2),"ERREUR")),IF(AND(H117&gt;2005,H117&lt;2009),VLOOKUP(K117,Minimas!$H$15:J$29,3),IF(AND(H117&gt;2008,H117&lt;2011),VLOOKUP(K117,Minimas!$H$15:$J$29,2),"ERREUR"))))</f>
        <v xml:space="preserve"> </v>
      </c>
      <c r="W117" s="63" t="str">
        <f t="shared" si="3"/>
        <v/>
      </c>
      <c r="X117" s="56"/>
      <c r="Y117" s="56"/>
      <c r="Z117" s="5" t="str">
        <f t="shared" si="4"/>
        <v xml:space="preserve"> </v>
      </c>
      <c r="AA117" s="5" t="str">
        <f t="shared" si="5"/>
        <v xml:space="preserve"> </v>
      </c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</row>
    <row r="118" spans="2:107" s="5" customFormat="1" ht="30" customHeight="1" x14ac:dyDescent="0.2">
      <c r="B118" s="141"/>
      <c r="C118" s="57"/>
      <c r="D118" s="125"/>
      <c r="E118" s="143"/>
      <c r="F118" s="146" t="s">
        <v>31</v>
      </c>
      <c r="G118" s="58" t="s">
        <v>31</v>
      </c>
      <c r="H118" s="147"/>
      <c r="I118" s="122" t="s">
        <v>31</v>
      </c>
      <c r="J118" s="148" t="s">
        <v>31</v>
      </c>
      <c r="K118" s="59"/>
      <c r="L118" s="60"/>
      <c r="M118" s="61"/>
      <c r="N118" s="61"/>
      <c r="O118" s="75" t="str">
        <f t="shared" si="0"/>
        <v xml:space="preserve"> </v>
      </c>
      <c r="P118" s="60"/>
      <c r="Q118" s="61"/>
      <c r="R118" s="61"/>
      <c r="S118" s="75" t="str">
        <f t="shared" si="1"/>
        <v xml:space="preserve"> </v>
      </c>
      <c r="T118" s="76" t="str">
        <f t="shared" si="2"/>
        <v/>
      </c>
      <c r="U118" s="135" t="s">
        <v>132</v>
      </c>
      <c r="V118" s="62" t="str">
        <f>IF(H118=0," ",IF(E118="H",IF(AND(H118&gt;2005,H118&lt;2009),VLOOKUP(K118,Minimas!$A$15:$C$29,3),IF(AND(H118&gt;2008,H118&lt;2011),VLOOKUP(K118,Minimas!$A$15:$C$29,2),"ERREUR")),IF(AND(H118&gt;2005,H118&lt;2009),VLOOKUP(K118,Minimas!$H$15:J$29,3),IF(AND(H118&gt;2008,H118&lt;2011),VLOOKUP(K118,Minimas!$H$15:$J$29,2),"ERREUR"))))</f>
        <v xml:space="preserve"> </v>
      </c>
      <c r="W118" s="63" t="str">
        <f t="shared" si="3"/>
        <v/>
      </c>
      <c r="X118" s="56"/>
      <c r="Y118" s="56"/>
      <c r="Z118" s="5" t="str">
        <f t="shared" si="4"/>
        <v xml:space="preserve"> </v>
      </c>
      <c r="AA118" s="5" t="str">
        <f t="shared" si="5"/>
        <v xml:space="preserve"> </v>
      </c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</row>
    <row r="119" spans="2:107" s="5" customFormat="1" ht="30" customHeight="1" x14ac:dyDescent="0.2">
      <c r="B119" s="141"/>
      <c r="C119" s="57"/>
      <c r="D119" s="125"/>
      <c r="E119" s="143"/>
      <c r="F119" s="146" t="s">
        <v>31</v>
      </c>
      <c r="G119" s="58" t="s">
        <v>31</v>
      </c>
      <c r="H119" s="147"/>
      <c r="I119" s="122" t="s">
        <v>31</v>
      </c>
      <c r="J119" s="148" t="s">
        <v>31</v>
      </c>
      <c r="K119" s="59"/>
      <c r="L119" s="60"/>
      <c r="M119" s="61"/>
      <c r="N119" s="61"/>
      <c r="O119" s="75" t="str">
        <f t="shared" si="0"/>
        <v xml:space="preserve"> </v>
      </c>
      <c r="P119" s="60"/>
      <c r="Q119" s="61"/>
      <c r="R119" s="61"/>
      <c r="S119" s="75" t="str">
        <f t="shared" si="1"/>
        <v xml:space="preserve"> </v>
      </c>
      <c r="T119" s="76" t="str">
        <f t="shared" si="2"/>
        <v/>
      </c>
      <c r="U119" s="135" t="s">
        <v>132</v>
      </c>
      <c r="V119" s="62" t="str">
        <f>IF(H119=0," ",IF(E119="H",IF(AND(H119&gt;2005,H119&lt;2009),VLOOKUP(K119,Minimas!$A$15:$C$29,3),IF(AND(H119&gt;2008,H119&lt;2011),VLOOKUP(K119,Minimas!$A$15:$C$29,2),"ERREUR")),IF(AND(H119&gt;2005,H119&lt;2009),VLOOKUP(K119,Minimas!$H$15:J$29,3),IF(AND(H119&gt;2008,H119&lt;2011),VLOOKUP(K119,Minimas!$H$15:$J$29,2),"ERREUR"))))</f>
        <v xml:space="preserve"> </v>
      </c>
      <c r="W119" s="63" t="str">
        <f t="shared" si="3"/>
        <v/>
      </c>
      <c r="X119" s="56"/>
      <c r="Y119" s="56"/>
      <c r="Z119" s="5" t="str">
        <f t="shared" si="4"/>
        <v xml:space="preserve"> </v>
      </c>
      <c r="AA119" s="5" t="str">
        <f t="shared" si="5"/>
        <v xml:space="preserve"> </v>
      </c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</row>
    <row r="120" spans="2:107" s="5" customFormat="1" ht="30" customHeight="1" x14ac:dyDescent="0.2">
      <c r="B120" s="141"/>
      <c r="C120" s="57"/>
      <c r="D120" s="125"/>
      <c r="E120" s="143"/>
      <c r="F120" s="146" t="s">
        <v>31</v>
      </c>
      <c r="G120" s="58" t="s">
        <v>31</v>
      </c>
      <c r="H120" s="147"/>
      <c r="I120" s="122" t="s">
        <v>31</v>
      </c>
      <c r="J120" s="148" t="s">
        <v>31</v>
      </c>
      <c r="K120" s="59"/>
      <c r="L120" s="60"/>
      <c r="M120" s="61"/>
      <c r="N120" s="61"/>
      <c r="O120" s="75" t="str">
        <f t="shared" si="0"/>
        <v xml:space="preserve"> </v>
      </c>
      <c r="P120" s="60"/>
      <c r="Q120" s="61"/>
      <c r="R120" s="61"/>
      <c r="S120" s="75" t="str">
        <f t="shared" si="1"/>
        <v xml:space="preserve"> </v>
      </c>
      <c r="T120" s="76" t="str">
        <f t="shared" si="2"/>
        <v/>
      </c>
      <c r="U120" s="135" t="s">
        <v>132</v>
      </c>
      <c r="V120" s="62" t="str">
        <f>IF(H120=0," ",IF(E120="H",IF(AND(H120&gt;2005,H120&lt;2009),VLOOKUP(K120,Minimas!$A$15:$C$29,3),IF(AND(H120&gt;2008,H120&lt;2011),VLOOKUP(K120,Minimas!$A$15:$C$29,2),"ERREUR")),IF(AND(H120&gt;2005,H120&lt;2009),VLOOKUP(K120,Minimas!$H$15:J$29,3),IF(AND(H120&gt;2008,H120&lt;2011),VLOOKUP(K120,Minimas!$H$15:$J$29,2),"ERREUR"))))</f>
        <v xml:space="preserve"> </v>
      </c>
      <c r="W120" s="63" t="str">
        <f t="shared" si="3"/>
        <v/>
      </c>
      <c r="X120" s="56"/>
      <c r="Y120" s="56"/>
      <c r="Z120" s="5" t="str">
        <f t="shared" si="4"/>
        <v xml:space="preserve"> </v>
      </c>
      <c r="AA120" s="5" t="str">
        <f t="shared" si="5"/>
        <v xml:space="preserve"> </v>
      </c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</row>
    <row r="121" spans="2:107" s="5" customFormat="1" ht="30" customHeight="1" x14ac:dyDescent="0.2">
      <c r="B121" s="141"/>
      <c r="C121" s="57"/>
      <c r="D121" s="125"/>
      <c r="E121" s="143"/>
      <c r="F121" s="146" t="s">
        <v>31</v>
      </c>
      <c r="G121" s="58" t="s">
        <v>31</v>
      </c>
      <c r="H121" s="147"/>
      <c r="I121" s="122" t="s">
        <v>31</v>
      </c>
      <c r="J121" s="148" t="s">
        <v>31</v>
      </c>
      <c r="K121" s="59"/>
      <c r="L121" s="60"/>
      <c r="M121" s="61"/>
      <c r="N121" s="61"/>
      <c r="O121" s="75" t="str">
        <f t="shared" si="0"/>
        <v xml:space="preserve"> </v>
      </c>
      <c r="P121" s="60"/>
      <c r="Q121" s="61"/>
      <c r="R121" s="61"/>
      <c r="S121" s="75" t="str">
        <f t="shared" si="1"/>
        <v xml:space="preserve"> </v>
      </c>
      <c r="T121" s="76" t="str">
        <f t="shared" si="2"/>
        <v/>
      </c>
      <c r="U121" s="135" t="s">
        <v>132</v>
      </c>
      <c r="V121" s="62" t="str">
        <f>IF(H121=0," ",IF(E121="H",IF(AND(H121&gt;2005,H121&lt;2009),VLOOKUP(K121,Minimas!$A$15:$C$29,3),IF(AND(H121&gt;2008,H121&lt;2011),VLOOKUP(K121,Minimas!$A$15:$C$29,2),"ERREUR")),IF(AND(H121&gt;2005,H121&lt;2009),VLOOKUP(K121,Minimas!$H$15:J$29,3),IF(AND(H121&gt;2008,H121&lt;2011),VLOOKUP(K121,Minimas!$H$15:$J$29,2),"ERREUR"))))</f>
        <v xml:space="preserve"> </v>
      </c>
      <c r="W121" s="63" t="str">
        <f t="shared" si="3"/>
        <v/>
      </c>
      <c r="X121" s="56"/>
      <c r="Y121" s="56"/>
      <c r="Z121" s="5" t="str">
        <f t="shared" si="4"/>
        <v xml:space="preserve"> </v>
      </c>
      <c r="AA121" s="5" t="str">
        <f t="shared" si="5"/>
        <v xml:space="preserve"> </v>
      </c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</row>
    <row r="122" spans="2:107" s="5" customFormat="1" ht="30" customHeight="1" x14ac:dyDescent="0.2">
      <c r="B122" s="141"/>
      <c r="C122" s="57"/>
      <c r="D122" s="125"/>
      <c r="E122" s="143"/>
      <c r="F122" s="146" t="s">
        <v>31</v>
      </c>
      <c r="G122" s="58" t="s">
        <v>31</v>
      </c>
      <c r="H122" s="147"/>
      <c r="I122" s="122" t="s">
        <v>31</v>
      </c>
      <c r="J122" s="148" t="s">
        <v>31</v>
      </c>
      <c r="K122" s="59"/>
      <c r="L122" s="60"/>
      <c r="M122" s="61"/>
      <c r="N122" s="61"/>
      <c r="O122" s="75" t="str">
        <f t="shared" si="0"/>
        <v xml:space="preserve"> </v>
      </c>
      <c r="P122" s="60"/>
      <c r="Q122" s="61"/>
      <c r="R122" s="61"/>
      <c r="S122" s="75" t="str">
        <f t="shared" si="1"/>
        <v xml:space="preserve"> </v>
      </c>
      <c r="T122" s="76" t="str">
        <f t="shared" si="2"/>
        <v/>
      </c>
      <c r="U122" s="135" t="s">
        <v>132</v>
      </c>
      <c r="V122" s="62" t="str">
        <f>IF(H122=0," ",IF(E122="H",IF(AND(H122&gt;2005,H122&lt;2009),VLOOKUP(K122,Minimas!$A$15:$C$29,3),IF(AND(H122&gt;2008,H122&lt;2011),VLOOKUP(K122,Minimas!$A$15:$C$29,2),"ERREUR")),IF(AND(H122&gt;2005,H122&lt;2009),VLOOKUP(K122,Minimas!$H$15:J$29,3),IF(AND(H122&gt;2008,H122&lt;2011),VLOOKUP(K122,Minimas!$H$15:$J$29,2),"ERREUR"))))</f>
        <v xml:space="preserve"> </v>
      </c>
      <c r="W122" s="63" t="str">
        <f t="shared" si="3"/>
        <v/>
      </c>
      <c r="X122" s="56"/>
      <c r="Y122" s="56"/>
      <c r="Z122" s="5" t="str">
        <f t="shared" si="4"/>
        <v xml:space="preserve"> </v>
      </c>
      <c r="AA122" s="5" t="str">
        <f t="shared" si="5"/>
        <v xml:space="preserve"> </v>
      </c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</row>
    <row r="123" spans="2:107" s="5" customFormat="1" ht="30" customHeight="1" x14ac:dyDescent="0.2">
      <c r="B123" s="141"/>
      <c r="C123" s="57"/>
      <c r="D123" s="125"/>
      <c r="E123" s="143"/>
      <c r="F123" s="146" t="s">
        <v>31</v>
      </c>
      <c r="G123" s="58" t="s">
        <v>31</v>
      </c>
      <c r="H123" s="147"/>
      <c r="I123" s="122" t="s">
        <v>31</v>
      </c>
      <c r="J123" s="148" t="s">
        <v>31</v>
      </c>
      <c r="K123" s="59"/>
      <c r="L123" s="60"/>
      <c r="M123" s="61"/>
      <c r="N123" s="61"/>
      <c r="O123" s="75" t="str">
        <f t="shared" si="0"/>
        <v xml:space="preserve"> </v>
      </c>
      <c r="P123" s="60"/>
      <c r="Q123" s="61"/>
      <c r="R123" s="61"/>
      <c r="S123" s="75" t="str">
        <f t="shared" si="1"/>
        <v xml:space="preserve"> </v>
      </c>
      <c r="T123" s="76" t="str">
        <f t="shared" si="2"/>
        <v/>
      </c>
      <c r="U123" s="135" t="s">
        <v>132</v>
      </c>
      <c r="V123" s="62" t="str">
        <f>IF(H123=0," ",IF(E123="H",IF(AND(H123&gt;2005,H123&lt;2009),VLOOKUP(K123,Minimas!$A$15:$C$29,3),IF(AND(H123&gt;2008,H123&lt;2011),VLOOKUP(K123,Minimas!$A$15:$C$29,2),"ERREUR")),IF(AND(H123&gt;2005,H123&lt;2009),VLOOKUP(K123,Minimas!$H$15:J$29,3),IF(AND(H123&gt;2008,H123&lt;2011),VLOOKUP(K123,Minimas!$H$15:$J$29,2),"ERREUR"))))</f>
        <v xml:space="preserve"> </v>
      </c>
      <c r="W123" s="63" t="str">
        <f t="shared" si="3"/>
        <v/>
      </c>
      <c r="X123" s="56"/>
      <c r="Y123" s="56"/>
      <c r="Z123" s="5" t="str">
        <f t="shared" si="4"/>
        <v xml:space="preserve"> </v>
      </c>
      <c r="AA123" s="5" t="str">
        <f t="shared" si="5"/>
        <v xml:space="preserve"> </v>
      </c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</row>
    <row r="124" spans="2:107" s="5" customFormat="1" ht="30" customHeight="1" x14ac:dyDescent="0.2">
      <c r="B124" s="141"/>
      <c r="C124" s="57"/>
      <c r="D124" s="125"/>
      <c r="E124" s="143"/>
      <c r="F124" s="146" t="s">
        <v>31</v>
      </c>
      <c r="G124" s="58" t="s">
        <v>31</v>
      </c>
      <c r="H124" s="147"/>
      <c r="I124" s="122"/>
      <c r="J124" s="148"/>
      <c r="K124" s="59"/>
      <c r="L124" s="60"/>
      <c r="M124" s="61"/>
      <c r="N124" s="61"/>
      <c r="O124" s="75" t="str">
        <f t="shared" si="0"/>
        <v xml:space="preserve"> </v>
      </c>
      <c r="P124" s="60"/>
      <c r="Q124" s="61"/>
      <c r="R124" s="61"/>
      <c r="S124" s="75" t="str">
        <f t="shared" si="1"/>
        <v xml:space="preserve"> </v>
      </c>
      <c r="T124" s="76" t="str">
        <f t="shared" si="2"/>
        <v/>
      </c>
      <c r="U124" s="135" t="s">
        <v>132</v>
      </c>
      <c r="V124" s="62" t="str">
        <f>IF(H124=0," ",IF(E124="H",IF(AND(H124&gt;2005,H124&lt;2009),VLOOKUP(K124,Minimas!$A$15:$C$29,3),IF(AND(H124&gt;2008,H124&lt;2011),VLOOKUP(K124,Minimas!$A$15:$C$29,2),"ERREUR")),IF(AND(H124&gt;2005,H124&lt;2009),VLOOKUP(K124,Minimas!$H$15:J$29,3),IF(AND(H124&gt;2008,H124&lt;2011),VLOOKUP(K124,Minimas!$H$15:$J$29,2),"ERREUR"))))</f>
        <v xml:space="preserve"> </v>
      </c>
      <c r="W124" s="63" t="str">
        <f t="shared" si="3"/>
        <v/>
      </c>
      <c r="X124" s="56"/>
      <c r="Y124" s="56"/>
      <c r="Z124" s="5" t="str">
        <f t="shared" si="4"/>
        <v xml:space="preserve"> </v>
      </c>
      <c r="AA124" s="5" t="str">
        <f t="shared" si="5"/>
        <v xml:space="preserve"> </v>
      </c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</row>
    <row r="125" spans="2:107" s="5" customFormat="1" ht="30" customHeight="1" x14ac:dyDescent="0.2">
      <c r="B125" s="141"/>
      <c r="C125" s="57"/>
      <c r="D125" s="125"/>
      <c r="E125" s="143"/>
      <c r="F125" s="146" t="s">
        <v>31</v>
      </c>
      <c r="G125" s="58" t="s">
        <v>31</v>
      </c>
      <c r="H125" s="147"/>
      <c r="I125" s="122"/>
      <c r="J125" s="148"/>
      <c r="K125" s="59"/>
      <c r="L125" s="60"/>
      <c r="M125" s="61"/>
      <c r="N125" s="61"/>
      <c r="O125" s="75" t="str">
        <f t="shared" si="0"/>
        <v xml:space="preserve"> </v>
      </c>
      <c r="P125" s="60"/>
      <c r="Q125" s="61"/>
      <c r="R125" s="61"/>
      <c r="S125" s="75" t="str">
        <f t="shared" si="1"/>
        <v xml:space="preserve"> </v>
      </c>
      <c r="T125" s="76" t="str">
        <f t="shared" si="2"/>
        <v/>
      </c>
      <c r="U125" s="135" t="s">
        <v>132</v>
      </c>
      <c r="V125" s="62" t="str">
        <f>IF(H125=0," ",IF(E125="H",IF(AND(H125&gt;2005,H125&lt;2009),VLOOKUP(K125,Minimas!$A$15:$C$29,3),IF(AND(H125&gt;2008,H125&lt;2011),VLOOKUP(K125,Minimas!$A$15:$C$29,2),"ERREUR")),IF(AND(H125&gt;2005,H125&lt;2009),VLOOKUP(K125,Minimas!$H$15:J$29,3),IF(AND(H125&gt;2008,H125&lt;2011),VLOOKUP(K125,Minimas!$H$15:$J$29,2),"ERREUR"))))</f>
        <v xml:space="preserve"> </v>
      </c>
      <c r="W125" s="63" t="str">
        <f t="shared" si="3"/>
        <v/>
      </c>
      <c r="X125" s="56"/>
      <c r="Y125" s="56"/>
      <c r="Z125" s="5" t="str">
        <f t="shared" si="4"/>
        <v xml:space="preserve"> </v>
      </c>
      <c r="AA125" s="5" t="str">
        <f t="shared" si="5"/>
        <v xml:space="preserve"> </v>
      </c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</row>
    <row r="126" spans="2:107" s="5" customFormat="1" ht="30" customHeight="1" x14ac:dyDescent="0.2">
      <c r="B126" s="141"/>
      <c r="C126" s="57"/>
      <c r="D126" s="125"/>
      <c r="E126" s="143"/>
      <c r="F126" s="146" t="s">
        <v>31</v>
      </c>
      <c r="G126" s="58" t="s">
        <v>31</v>
      </c>
      <c r="H126" s="147"/>
      <c r="I126" s="122" t="s">
        <v>31</v>
      </c>
      <c r="J126" s="148" t="s">
        <v>31</v>
      </c>
      <c r="K126" s="59"/>
      <c r="L126" s="60"/>
      <c r="M126" s="61"/>
      <c r="N126" s="61"/>
      <c r="O126" s="75" t="str">
        <f t="shared" si="0"/>
        <v xml:space="preserve"> </v>
      </c>
      <c r="P126" s="60"/>
      <c r="Q126" s="61"/>
      <c r="R126" s="61"/>
      <c r="S126" s="75" t="str">
        <f t="shared" si="1"/>
        <v xml:space="preserve"> </v>
      </c>
      <c r="T126" s="76" t="str">
        <f t="shared" si="2"/>
        <v/>
      </c>
      <c r="U126" s="135" t="s">
        <v>132</v>
      </c>
      <c r="V126" s="62" t="str">
        <f>IF(H126=0," ",IF(E126="H",IF(AND(H126&gt;2005,H126&lt;2009),VLOOKUP(K126,Minimas!$A$15:$C$29,3),IF(AND(H126&gt;2008,H126&lt;2011),VLOOKUP(K126,Minimas!$A$15:$C$29,2),"ERREUR")),IF(AND(H126&gt;2005,H126&lt;2009),VLOOKUP(K126,Minimas!$H$15:J$29,3),IF(AND(H126&gt;2008,H126&lt;2011),VLOOKUP(K126,Minimas!$H$15:$J$29,2),"ERREUR"))))</f>
        <v xml:space="preserve"> </v>
      </c>
      <c r="W126" s="63" t="str">
        <f t="shared" si="3"/>
        <v/>
      </c>
      <c r="X126" s="56"/>
      <c r="Y126" s="56"/>
      <c r="Z126" s="5" t="str">
        <f t="shared" si="4"/>
        <v xml:space="preserve"> </v>
      </c>
      <c r="AA126" s="5" t="str">
        <f t="shared" si="5"/>
        <v xml:space="preserve"> </v>
      </c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</row>
    <row r="127" spans="2:107" s="5" customFormat="1" ht="30" customHeight="1" x14ac:dyDescent="0.2">
      <c r="B127" s="141"/>
      <c r="C127" s="57"/>
      <c r="D127" s="125"/>
      <c r="E127" s="143"/>
      <c r="F127" s="146" t="s">
        <v>31</v>
      </c>
      <c r="G127" s="58" t="s">
        <v>31</v>
      </c>
      <c r="H127" s="147"/>
      <c r="I127" s="122" t="s">
        <v>31</v>
      </c>
      <c r="J127" s="148" t="s">
        <v>31</v>
      </c>
      <c r="K127" s="59"/>
      <c r="L127" s="60"/>
      <c r="M127" s="61"/>
      <c r="N127" s="61"/>
      <c r="O127" s="75" t="str">
        <f t="shared" si="0"/>
        <v xml:space="preserve"> </v>
      </c>
      <c r="P127" s="60"/>
      <c r="Q127" s="61"/>
      <c r="R127" s="61"/>
      <c r="S127" s="75" t="str">
        <f t="shared" si="1"/>
        <v xml:space="preserve"> </v>
      </c>
      <c r="T127" s="76" t="str">
        <f t="shared" si="2"/>
        <v/>
      </c>
      <c r="U127" s="135" t="s">
        <v>132</v>
      </c>
      <c r="V127" s="62" t="str">
        <f>IF(H127=0," ",IF(E127="H",IF(AND(H127&gt;2005,H127&lt;2009),VLOOKUP(K127,Minimas!$A$15:$C$29,3),IF(AND(H127&gt;2008,H127&lt;2011),VLOOKUP(K127,Minimas!$A$15:$C$29,2),"ERREUR")),IF(AND(H127&gt;2005,H127&lt;2009),VLOOKUP(K127,Minimas!$H$15:J$29,3),IF(AND(H127&gt;2008,H127&lt;2011),VLOOKUP(K127,Minimas!$H$15:$J$29,2),"ERREUR"))))</f>
        <v xml:space="preserve"> </v>
      </c>
      <c r="W127" s="63" t="str">
        <f t="shared" si="3"/>
        <v/>
      </c>
      <c r="X127" s="56"/>
      <c r="Y127" s="56"/>
      <c r="Z127" s="5" t="str">
        <f t="shared" si="4"/>
        <v xml:space="preserve"> </v>
      </c>
      <c r="AA127" s="5" t="str">
        <f t="shared" si="5"/>
        <v xml:space="preserve"> </v>
      </c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</row>
    <row r="128" spans="2:107" s="5" customFormat="1" ht="30" customHeight="1" x14ac:dyDescent="0.2">
      <c r="B128" s="141"/>
      <c r="C128" s="57"/>
      <c r="D128" s="125"/>
      <c r="E128" s="143"/>
      <c r="F128" s="146" t="s">
        <v>31</v>
      </c>
      <c r="G128" s="58" t="s">
        <v>31</v>
      </c>
      <c r="H128" s="147"/>
      <c r="I128" s="122" t="s">
        <v>31</v>
      </c>
      <c r="J128" s="148" t="s">
        <v>31</v>
      </c>
      <c r="K128" s="59"/>
      <c r="L128" s="60"/>
      <c r="M128" s="61"/>
      <c r="N128" s="61"/>
      <c r="O128" s="75" t="str">
        <f t="shared" si="0"/>
        <v xml:space="preserve"> </v>
      </c>
      <c r="P128" s="60"/>
      <c r="Q128" s="61"/>
      <c r="R128" s="61"/>
      <c r="S128" s="75" t="str">
        <f t="shared" si="1"/>
        <v xml:space="preserve"> </v>
      </c>
      <c r="T128" s="76" t="str">
        <f t="shared" si="2"/>
        <v/>
      </c>
      <c r="U128" s="135" t="s">
        <v>132</v>
      </c>
      <c r="V128" s="62" t="str">
        <f>IF(H128=0," ",IF(E128="H",IF(AND(H128&gt;2005,H128&lt;2009),VLOOKUP(K128,Minimas!$A$15:$C$29,3),IF(AND(H128&gt;2008,H128&lt;2011),VLOOKUP(K128,Minimas!$A$15:$C$29,2),"ERREUR")),IF(AND(H128&gt;2005,H128&lt;2009),VLOOKUP(K128,Minimas!$H$15:J$29,3),IF(AND(H128&gt;2008,H128&lt;2011),VLOOKUP(K128,Minimas!$H$15:$J$29,2),"ERREUR"))))</f>
        <v xml:space="preserve"> </v>
      </c>
      <c r="W128" s="63" t="str">
        <f t="shared" si="3"/>
        <v/>
      </c>
      <c r="X128" s="56"/>
      <c r="Y128" s="56"/>
      <c r="Z128" s="5" t="str">
        <f t="shared" si="4"/>
        <v xml:space="preserve"> </v>
      </c>
      <c r="AA128" s="5" t="str">
        <f t="shared" si="5"/>
        <v xml:space="preserve"> </v>
      </c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</row>
    <row r="129" spans="2:107" s="5" customFormat="1" ht="30" customHeight="1" x14ac:dyDescent="0.2">
      <c r="B129" s="141"/>
      <c r="C129" s="57"/>
      <c r="D129" s="125"/>
      <c r="E129" s="143"/>
      <c r="F129" s="146" t="s">
        <v>31</v>
      </c>
      <c r="G129" s="58" t="s">
        <v>31</v>
      </c>
      <c r="H129" s="147"/>
      <c r="I129" s="122" t="s">
        <v>31</v>
      </c>
      <c r="J129" s="148" t="s">
        <v>31</v>
      </c>
      <c r="K129" s="59"/>
      <c r="L129" s="60"/>
      <c r="M129" s="61"/>
      <c r="N129" s="61"/>
      <c r="O129" s="75" t="str">
        <f t="shared" si="0"/>
        <v xml:space="preserve"> </v>
      </c>
      <c r="P129" s="60"/>
      <c r="Q129" s="61"/>
      <c r="R129" s="61"/>
      <c r="S129" s="75" t="str">
        <f t="shared" si="1"/>
        <v xml:space="preserve"> </v>
      </c>
      <c r="T129" s="76" t="str">
        <f t="shared" si="2"/>
        <v/>
      </c>
      <c r="U129" s="135" t="s">
        <v>132</v>
      </c>
      <c r="V129" s="62" t="str">
        <f>IF(H129=0," ",IF(E129="H",IF(AND(H129&gt;2005,H129&lt;2009),VLOOKUP(K129,Minimas!$A$15:$C$29,3),IF(AND(H129&gt;2008,H129&lt;2011),VLOOKUP(K129,Minimas!$A$15:$C$29,2),"ERREUR")),IF(AND(H129&gt;2005,H129&lt;2009),VLOOKUP(K129,Minimas!$H$15:J$29,3),IF(AND(H129&gt;2008,H129&lt;2011),VLOOKUP(K129,Minimas!$H$15:$J$29,2),"ERREUR"))))</f>
        <v xml:space="preserve"> </v>
      </c>
      <c r="W129" s="63" t="str">
        <f t="shared" si="3"/>
        <v/>
      </c>
      <c r="X129" s="56"/>
      <c r="Y129" s="56"/>
      <c r="Z129" s="5" t="str">
        <f t="shared" si="4"/>
        <v xml:space="preserve"> </v>
      </c>
      <c r="AA129" s="5" t="str">
        <f t="shared" si="5"/>
        <v xml:space="preserve"> </v>
      </c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</row>
    <row r="130" spans="2:107" s="5" customFormat="1" ht="30" customHeight="1" x14ac:dyDescent="0.2">
      <c r="B130" s="141"/>
      <c r="C130" s="57"/>
      <c r="D130" s="125"/>
      <c r="E130" s="143"/>
      <c r="F130" s="146" t="s">
        <v>31</v>
      </c>
      <c r="G130" s="58" t="s">
        <v>31</v>
      </c>
      <c r="H130" s="147"/>
      <c r="I130" s="122" t="s">
        <v>31</v>
      </c>
      <c r="J130" s="148" t="s">
        <v>31</v>
      </c>
      <c r="K130" s="59"/>
      <c r="L130" s="60"/>
      <c r="M130" s="61"/>
      <c r="N130" s="61"/>
      <c r="O130" s="75" t="str">
        <f t="shared" si="0"/>
        <v xml:space="preserve"> </v>
      </c>
      <c r="P130" s="60"/>
      <c r="Q130" s="61"/>
      <c r="R130" s="61"/>
      <c r="S130" s="75" t="str">
        <f t="shared" si="1"/>
        <v xml:space="preserve"> </v>
      </c>
      <c r="T130" s="76" t="str">
        <f t="shared" si="2"/>
        <v/>
      </c>
      <c r="U130" s="135" t="s">
        <v>132</v>
      </c>
      <c r="V130" s="62" t="str">
        <f>IF(H130=0," ",IF(E130="H",IF(AND(H130&gt;2005,H130&lt;2009),VLOOKUP(K130,Minimas!$A$15:$C$29,3),IF(AND(H130&gt;2008,H130&lt;2011),VLOOKUP(K130,Minimas!$A$15:$C$29,2),"ERREUR")),IF(AND(H130&gt;2005,H130&lt;2009),VLOOKUP(K130,Minimas!$H$15:J$29,3),IF(AND(H130&gt;2008,H130&lt;2011),VLOOKUP(K130,Minimas!$H$15:$J$29,2),"ERREUR"))))</f>
        <v xml:space="preserve"> </v>
      </c>
      <c r="W130" s="63" t="str">
        <f t="shared" si="3"/>
        <v/>
      </c>
      <c r="X130" s="56"/>
      <c r="Y130" s="56"/>
      <c r="Z130" s="5" t="str">
        <f t="shared" si="4"/>
        <v xml:space="preserve"> </v>
      </c>
      <c r="AA130" s="5" t="str">
        <f t="shared" si="5"/>
        <v xml:space="preserve"> </v>
      </c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</row>
    <row r="131" spans="2:107" s="5" customFormat="1" ht="30" customHeight="1" x14ac:dyDescent="0.2">
      <c r="B131" s="141"/>
      <c r="C131" s="57"/>
      <c r="D131" s="125"/>
      <c r="E131" s="143"/>
      <c r="F131" s="146" t="s">
        <v>31</v>
      </c>
      <c r="G131" s="58" t="s">
        <v>31</v>
      </c>
      <c r="H131" s="147"/>
      <c r="I131" s="122" t="s">
        <v>31</v>
      </c>
      <c r="J131" s="148" t="s">
        <v>31</v>
      </c>
      <c r="K131" s="59"/>
      <c r="L131" s="60"/>
      <c r="M131" s="61"/>
      <c r="N131" s="61"/>
      <c r="O131" s="75" t="str">
        <f t="shared" si="0"/>
        <v xml:space="preserve"> </v>
      </c>
      <c r="P131" s="60"/>
      <c r="Q131" s="61"/>
      <c r="R131" s="61"/>
      <c r="S131" s="75" t="str">
        <f t="shared" si="1"/>
        <v xml:space="preserve"> </v>
      </c>
      <c r="T131" s="76" t="str">
        <f t="shared" si="2"/>
        <v/>
      </c>
      <c r="U131" s="135" t="s">
        <v>132</v>
      </c>
      <c r="V131" s="62" t="str">
        <f>IF(H131=0," ",IF(E131="H",IF(AND(H131&gt;2005,H131&lt;2009),VLOOKUP(K131,Minimas!$A$15:$C$29,3),IF(AND(H131&gt;2008,H131&lt;2011),VLOOKUP(K131,Minimas!$A$15:$C$29,2),"ERREUR")),IF(AND(H131&gt;2005,H131&lt;2009),VLOOKUP(K131,Minimas!$H$15:J$29,3),IF(AND(H131&gt;2008,H131&lt;2011),VLOOKUP(K131,Minimas!$H$15:$J$29,2),"ERREUR"))))</f>
        <v xml:space="preserve"> </v>
      </c>
      <c r="W131" s="63" t="str">
        <f t="shared" si="3"/>
        <v/>
      </c>
      <c r="X131" s="56"/>
      <c r="Y131" s="56"/>
      <c r="Z131" s="5" t="str">
        <f t="shared" si="4"/>
        <v xml:space="preserve"> </v>
      </c>
      <c r="AA131" s="5" t="str">
        <f t="shared" si="5"/>
        <v xml:space="preserve"> </v>
      </c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</row>
    <row r="132" spans="2:107" s="5" customFormat="1" ht="30" customHeight="1" x14ac:dyDescent="0.2">
      <c r="B132" s="141"/>
      <c r="C132" s="57"/>
      <c r="D132" s="125"/>
      <c r="E132" s="143"/>
      <c r="F132" s="146" t="s">
        <v>31</v>
      </c>
      <c r="G132" s="58" t="s">
        <v>31</v>
      </c>
      <c r="H132" s="147"/>
      <c r="I132" s="122" t="s">
        <v>31</v>
      </c>
      <c r="J132" s="148" t="s">
        <v>31</v>
      </c>
      <c r="K132" s="59"/>
      <c r="L132" s="60"/>
      <c r="M132" s="61"/>
      <c r="N132" s="61"/>
      <c r="O132" s="75" t="str">
        <f t="shared" si="0"/>
        <v xml:space="preserve"> </v>
      </c>
      <c r="P132" s="60"/>
      <c r="Q132" s="61"/>
      <c r="R132" s="61"/>
      <c r="S132" s="75" t="str">
        <f t="shared" si="1"/>
        <v xml:space="preserve"> </v>
      </c>
      <c r="T132" s="76" t="str">
        <f t="shared" si="2"/>
        <v/>
      </c>
      <c r="U132" s="135" t="s">
        <v>132</v>
      </c>
      <c r="V132" s="62" t="str">
        <f>IF(H132=0," ",IF(E132="H",IF(AND(H132&gt;2005,H132&lt;2009),VLOOKUP(K132,Minimas!$A$15:$C$29,3),IF(AND(H132&gt;2008,H132&lt;2011),VLOOKUP(K132,Minimas!$A$15:$C$29,2),"ERREUR")),IF(AND(H132&gt;2005,H132&lt;2009),VLOOKUP(K132,Minimas!$H$15:J$29,3),IF(AND(H132&gt;2008,H132&lt;2011),VLOOKUP(K132,Minimas!$H$15:$J$29,2),"ERREUR"))))</f>
        <v xml:space="preserve"> </v>
      </c>
      <c r="W132" s="63" t="str">
        <f t="shared" si="3"/>
        <v/>
      </c>
      <c r="X132" s="56"/>
      <c r="Y132" s="56"/>
      <c r="Z132" s="5" t="str">
        <f t="shared" si="4"/>
        <v xml:space="preserve"> </v>
      </c>
      <c r="AA132" s="5" t="str">
        <f t="shared" si="5"/>
        <v xml:space="preserve"> </v>
      </c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</row>
    <row r="133" spans="2:107" s="5" customFormat="1" ht="30" customHeight="1" x14ac:dyDescent="0.2">
      <c r="B133" s="141"/>
      <c r="C133" s="57"/>
      <c r="D133" s="125"/>
      <c r="E133" s="143"/>
      <c r="F133" s="146" t="s">
        <v>31</v>
      </c>
      <c r="G133" s="58" t="s">
        <v>31</v>
      </c>
      <c r="H133" s="147"/>
      <c r="I133" s="122" t="s">
        <v>31</v>
      </c>
      <c r="J133" s="148" t="s">
        <v>31</v>
      </c>
      <c r="K133" s="59"/>
      <c r="L133" s="60"/>
      <c r="M133" s="61"/>
      <c r="N133" s="61"/>
      <c r="O133" s="75" t="str">
        <f t="shared" si="0"/>
        <v xml:space="preserve"> </v>
      </c>
      <c r="P133" s="60"/>
      <c r="Q133" s="61"/>
      <c r="R133" s="61"/>
      <c r="S133" s="75" t="str">
        <f t="shared" si="1"/>
        <v xml:space="preserve"> </v>
      </c>
      <c r="T133" s="76" t="str">
        <f t="shared" si="2"/>
        <v/>
      </c>
      <c r="U133" s="135" t="s">
        <v>132</v>
      </c>
      <c r="V133" s="62" t="str">
        <f>IF(H133=0," ",IF(E133="H",IF(AND(H133&gt;2005,H133&lt;2009),VLOOKUP(K133,Minimas!$A$15:$C$29,3),IF(AND(H133&gt;2008,H133&lt;2011),VLOOKUP(K133,Minimas!$A$15:$C$29,2),"ERREUR")),IF(AND(H133&gt;2005,H133&lt;2009),VLOOKUP(K133,Minimas!$H$15:J$29,3),IF(AND(H133&gt;2008,H133&lt;2011),VLOOKUP(K133,Minimas!$H$15:$J$29,2),"ERREUR"))))</f>
        <v xml:space="preserve"> </v>
      </c>
      <c r="W133" s="63" t="str">
        <f t="shared" si="3"/>
        <v/>
      </c>
      <c r="X133" s="56"/>
      <c r="Y133" s="56"/>
      <c r="Z133" s="5" t="str">
        <f t="shared" si="4"/>
        <v xml:space="preserve"> </v>
      </c>
      <c r="AA133" s="5" t="str">
        <f t="shared" si="5"/>
        <v xml:space="preserve"> </v>
      </c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</row>
    <row r="134" spans="2:107" s="5" customFormat="1" ht="30" customHeight="1" x14ac:dyDescent="0.2">
      <c r="B134" s="141"/>
      <c r="C134" s="57"/>
      <c r="D134" s="125"/>
      <c r="E134" s="143"/>
      <c r="F134" s="146" t="s">
        <v>31</v>
      </c>
      <c r="G134" s="58" t="s">
        <v>31</v>
      </c>
      <c r="H134" s="147"/>
      <c r="I134" s="122" t="s">
        <v>31</v>
      </c>
      <c r="J134" s="148" t="s">
        <v>31</v>
      </c>
      <c r="K134" s="59"/>
      <c r="L134" s="60"/>
      <c r="M134" s="61"/>
      <c r="N134" s="61"/>
      <c r="O134" s="75" t="str">
        <f t="shared" si="0"/>
        <v xml:space="preserve"> </v>
      </c>
      <c r="P134" s="60"/>
      <c r="Q134" s="61"/>
      <c r="R134" s="61"/>
      <c r="S134" s="75" t="str">
        <f t="shared" si="1"/>
        <v xml:space="preserve"> </v>
      </c>
      <c r="T134" s="76" t="str">
        <f t="shared" si="2"/>
        <v/>
      </c>
      <c r="U134" s="135" t="s">
        <v>132</v>
      </c>
      <c r="V134" s="62" t="str">
        <f>IF(H134=0," ",IF(E134="H",IF(AND(H134&gt;2005,H134&lt;2009),VLOOKUP(K134,Minimas!$A$15:$C$29,3),IF(AND(H134&gt;2008,H134&lt;2011),VLOOKUP(K134,Minimas!$A$15:$C$29,2),"ERREUR")),IF(AND(H134&gt;2005,H134&lt;2009),VLOOKUP(K134,Minimas!$H$15:J$29,3),IF(AND(H134&gt;2008,H134&lt;2011),VLOOKUP(K134,Minimas!$H$15:$J$29,2),"ERREUR"))))</f>
        <v xml:space="preserve"> </v>
      </c>
      <c r="W134" s="63" t="str">
        <f t="shared" si="3"/>
        <v/>
      </c>
      <c r="X134" s="56"/>
      <c r="Y134" s="56"/>
      <c r="Z134" s="5" t="str">
        <f t="shared" si="4"/>
        <v xml:space="preserve"> </v>
      </c>
      <c r="AA134" s="5" t="str">
        <f t="shared" si="5"/>
        <v xml:space="preserve"> </v>
      </c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</row>
    <row r="135" spans="2:107" s="5" customFormat="1" ht="30" customHeight="1" x14ac:dyDescent="0.2">
      <c r="B135" s="141"/>
      <c r="C135" s="57"/>
      <c r="D135" s="125"/>
      <c r="E135" s="143"/>
      <c r="F135" s="146" t="s">
        <v>31</v>
      </c>
      <c r="G135" s="58" t="s">
        <v>31</v>
      </c>
      <c r="H135" s="147"/>
      <c r="I135" s="122" t="s">
        <v>31</v>
      </c>
      <c r="J135" s="148" t="s">
        <v>31</v>
      </c>
      <c r="K135" s="59"/>
      <c r="L135" s="60"/>
      <c r="M135" s="61"/>
      <c r="N135" s="61"/>
      <c r="O135" s="75" t="str">
        <f t="shared" si="0"/>
        <v xml:space="preserve"> </v>
      </c>
      <c r="P135" s="60"/>
      <c r="Q135" s="61"/>
      <c r="R135" s="61"/>
      <c r="S135" s="75" t="str">
        <f t="shared" si="1"/>
        <v xml:space="preserve"> </v>
      </c>
      <c r="T135" s="76" t="str">
        <f t="shared" si="2"/>
        <v/>
      </c>
      <c r="U135" s="135" t="s">
        <v>132</v>
      </c>
      <c r="V135" s="62" t="str">
        <f>IF(H135=0," ",IF(E135="H",IF(AND(H135&gt;2005,H135&lt;2009),VLOOKUP(K135,Minimas!$A$15:$C$29,3),IF(AND(H135&gt;2008,H135&lt;2011),VLOOKUP(K135,Minimas!$A$15:$C$29,2),"ERREUR")),IF(AND(H135&gt;2005,H135&lt;2009),VLOOKUP(K135,Minimas!$H$15:J$29,3),IF(AND(H135&gt;2008,H135&lt;2011),VLOOKUP(K135,Minimas!$H$15:$J$29,2),"ERREUR"))))</f>
        <v xml:space="preserve"> </v>
      </c>
      <c r="W135" s="63" t="str">
        <f t="shared" si="3"/>
        <v/>
      </c>
      <c r="X135" s="56"/>
      <c r="Y135" s="56"/>
      <c r="Z135" s="5" t="str">
        <f t="shared" si="4"/>
        <v xml:space="preserve"> </v>
      </c>
      <c r="AA135" s="5" t="str">
        <f t="shared" si="5"/>
        <v xml:space="preserve"> </v>
      </c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</row>
    <row r="136" spans="2:107" s="5" customFormat="1" ht="30" customHeight="1" x14ac:dyDescent="0.2">
      <c r="B136" s="141"/>
      <c r="C136" s="57"/>
      <c r="D136" s="125"/>
      <c r="E136" s="143"/>
      <c r="F136" s="146" t="s">
        <v>31</v>
      </c>
      <c r="G136" s="58" t="s">
        <v>31</v>
      </c>
      <c r="H136" s="147"/>
      <c r="I136" s="122" t="s">
        <v>31</v>
      </c>
      <c r="J136" s="148" t="s">
        <v>31</v>
      </c>
      <c r="K136" s="59"/>
      <c r="L136" s="60"/>
      <c r="M136" s="61"/>
      <c r="N136" s="61"/>
      <c r="O136" s="75" t="str">
        <f t="shared" si="0"/>
        <v xml:space="preserve"> </v>
      </c>
      <c r="P136" s="60"/>
      <c r="Q136" s="61"/>
      <c r="R136" s="61"/>
      <c r="S136" s="75" t="str">
        <f t="shared" si="1"/>
        <v xml:space="preserve"> </v>
      </c>
      <c r="T136" s="76" t="str">
        <f t="shared" si="2"/>
        <v/>
      </c>
      <c r="U136" s="135" t="s">
        <v>132</v>
      </c>
      <c r="V136" s="62" t="str">
        <f>IF(H136=0," ",IF(E136="H",IF(AND(H136&gt;2005,H136&lt;2009),VLOOKUP(K136,Minimas!$A$15:$C$29,3),IF(AND(H136&gt;2008,H136&lt;2011),VLOOKUP(K136,Minimas!$A$15:$C$29,2),"ERREUR")),IF(AND(H136&gt;2005,H136&lt;2009),VLOOKUP(K136,Minimas!$H$15:J$29,3),IF(AND(H136&gt;2008,H136&lt;2011),VLOOKUP(K136,Minimas!$H$15:$J$29,2),"ERREUR"))))</f>
        <v xml:space="preserve"> </v>
      </c>
      <c r="W136" s="63" t="str">
        <f t="shared" si="3"/>
        <v/>
      </c>
      <c r="X136" s="56"/>
      <c r="Y136" s="56"/>
      <c r="Z136" s="5" t="str">
        <f t="shared" si="4"/>
        <v xml:space="preserve"> </v>
      </c>
      <c r="AA136" s="5" t="str">
        <f t="shared" si="5"/>
        <v xml:space="preserve"> </v>
      </c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</row>
    <row r="137" spans="2:107" s="5" customFormat="1" ht="30" customHeight="1" x14ac:dyDescent="0.2">
      <c r="B137" s="141"/>
      <c r="C137" s="57"/>
      <c r="D137" s="125"/>
      <c r="E137" s="143"/>
      <c r="F137" s="146" t="s">
        <v>31</v>
      </c>
      <c r="G137" s="58" t="s">
        <v>31</v>
      </c>
      <c r="H137" s="147"/>
      <c r="I137" s="122" t="s">
        <v>31</v>
      </c>
      <c r="J137" s="148" t="s">
        <v>31</v>
      </c>
      <c r="K137" s="59"/>
      <c r="L137" s="60"/>
      <c r="M137" s="61"/>
      <c r="N137" s="61"/>
      <c r="O137" s="75" t="str">
        <f t="shared" si="0"/>
        <v xml:space="preserve"> </v>
      </c>
      <c r="P137" s="60"/>
      <c r="Q137" s="61"/>
      <c r="R137" s="61"/>
      <c r="S137" s="75" t="str">
        <f t="shared" si="1"/>
        <v xml:space="preserve"> </v>
      </c>
      <c r="T137" s="76" t="str">
        <f t="shared" si="2"/>
        <v/>
      </c>
      <c r="U137" s="135" t="s">
        <v>132</v>
      </c>
      <c r="V137" s="62" t="str">
        <f>IF(H137=0," ",IF(E137="H",IF(AND(H137&gt;2005,H137&lt;2009),VLOOKUP(K137,Minimas!$A$15:$C$29,3),IF(AND(H137&gt;2008,H137&lt;2011),VLOOKUP(K137,Minimas!$A$15:$C$29,2),"ERREUR")),IF(AND(H137&gt;2005,H137&lt;2009),VLOOKUP(K137,Minimas!$H$15:J$29,3),IF(AND(H137&gt;2008,H137&lt;2011),VLOOKUP(K137,Minimas!$H$15:$J$29,2),"ERREUR"))))</f>
        <v xml:space="preserve"> </v>
      </c>
      <c r="W137" s="63" t="str">
        <f t="shared" si="3"/>
        <v/>
      </c>
      <c r="X137" s="56"/>
      <c r="Y137" s="56"/>
      <c r="Z137" s="5" t="str">
        <f t="shared" si="4"/>
        <v xml:space="preserve"> </v>
      </c>
      <c r="AA137" s="5" t="str">
        <f t="shared" si="5"/>
        <v xml:space="preserve"> </v>
      </c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</row>
    <row r="138" spans="2:107" s="5" customFormat="1" ht="30" customHeight="1" x14ac:dyDescent="0.2">
      <c r="B138" s="141"/>
      <c r="C138" s="57"/>
      <c r="D138" s="125"/>
      <c r="E138" s="143"/>
      <c r="F138" s="146" t="s">
        <v>31</v>
      </c>
      <c r="G138" s="58" t="s">
        <v>31</v>
      </c>
      <c r="H138" s="147"/>
      <c r="I138" s="122"/>
      <c r="J138" s="148"/>
      <c r="K138" s="59"/>
      <c r="L138" s="60"/>
      <c r="M138" s="61"/>
      <c r="N138" s="61"/>
      <c r="O138" s="75" t="str">
        <f t="shared" si="0"/>
        <v xml:space="preserve"> </v>
      </c>
      <c r="P138" s="60"/>
      <c r="Q138" s="61"/>
      <c r="R138" s="61"/>
      <c r="S138" s="75" t="str">
        <f t="shared" si="1"/>
        <v xml:space="preserve"> </v>
      </c>
      <c r="T138" s="76" t="str">
        <f t="shared" si="2"/>
        <v/>
      </c>
      <c r="U138" s="135" t="s">
        <v>132</v>
      </c>
      <c r="V138" s="62" t="str">
        <f>IF(H138=0," ",IF(E138="H",IF(AND(H138&gt;2005,H138&lt;2009),VLOOKUP(K138,Minimas!$A$15:$C$29,3),IF(AND(H138&gt;2008,H138&lt;2011),VLOOKUP(K138,Minimas!$A$15:$C$29,2),"ERREUR")),IF(AND(H138&gt;2005,H138&lt;2009),VLOOKUP(K138,Minimas!$H$15:J$29,3),IF(AND(H138&gt;2008,H138&lt;2011),VLOOKUP(K138,Minimas!$H$15:$J$29,2),"ERREUR"))))</f>
        <v xml:space="preserve"> </v>
      </c>
      <c r="W138" s="63" t="str">
        <f t="shared" si="3"/>
        <v/>
      </c>
      <c r="X138" s="56"/>
      <c r="Y138" s="56"/>
      <c r="Z138" s="5" t="str">
        <f t="shared" si="4"/>
        <v xml:space="preserve"> </v>
      </c>
      <c r="AA138" s="5" t="str">
        <f t="shared" si="5"/>
        <v xml:space="preserve"> </v>
      </c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</row>
    <row r="139" spans="2:107" s="5" customFormat="1" ht="30" customHeight="1" x14ac:dyDescent="0.2">
      <c r="B139" s="141"/>
      <c r="C139" s="57"/>
      <c r="D139" s="125"/>
      <c r="E139" s="143"/>
      <c r="F139" s="146" t="s">
        <v>31</v>
      </c>
      <c r="G139" s="58" t="s">
        <v>31</v>
      </c>
      <c r="H139" s="147"/>
      <c r="I139" s="122"/>
      <c r="J139" s="148"/>
      <c r="K139" s="59"/>
      <c r="L139" s="60"/>
      <c r="M139" s="61"/>
      <c r="N139" s="61"/>
      <c r="O139" s="75" t="str">
        <f t="shared" si="0"/>
        <v xml:space="preserve"> </v>
      </c>
      <c r="P139" s="60"/>
      <c r="Q139" s="61"/>
      <c r="R139" s="61"/>
      <c r="S139" s="75" t="str">
        <f t="shared" si="1"/>
        <v xml:space="preserve"> </v>
      </c>
      <c r="T139" s="76" t="str">
        <f t="shared" si="2"/>
        <v/>
      </c>
      <c r="U139" s="135" t="s">
        <v>132</v>
      </c>
      <c r="V139" s="62" t="str">
        <f>IF(H139=0," ",IF(E139="H",IF(AND(H139&gt;2005,H139&lt;2009),VLOOKUP(K139,Minimas!$A$15:$C$29,3),IF(AND(H139&gt;2008,H139&lt;2011),VLOOKUP(K139,Minimas!$A$15:$C$29,2),"ERREUR")),IF(AND(H139&gt;2005,H139&lt;2009),VLOOKUP(K139,Minimas!$H$15:J$29,3),IF(AND(H139&gt;2008,H139&lt;2011),VLOOKUP(K139,Minimas!$H$15:$J$29,2),"ERREUR"))))</f>
        <v xml:space="preserve"> </v>
      </c>
      <c r="W139" s="63" t="str">
        <f t="shared" si="3"/>
        <v/>
      </c>
      <c r="X139" s="56"/>
      <c r="Y139" s="56"/>
      <c r="Z139" s="5" t="str">
        <f t="shared" si="4"/>
        <v xml:space="preserve"> </v>
      </c>
      <c r="AA139" s="5" t="str">
        <f t="shared" si="5"/>
        <v xml:space="preserve"> </v>
      </c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</row>
    <row r="140" spans="2:107" s="5" customFormat="1" ht="30" customHeight="1" x14ac:dyDescent="0.2">
      <c r="B140" s="141"/>
      <c r="C140" s="57"/>
      <c r="D140" s="125"/>
      <c r="E140" s="143"/>
      <c r="F140" s="146" t="s">
        <v>31</v>
      </c>
      <c r="G140" s="58" t="s">
        <v>31</v>
      </c>
      <c r="H140" s="147"/>
      <c r="I140" s="122" t="s">
        <v>31</v>
      </c>
      <c r="J140" s="148" t="s">
        <v>31</v>
      </c>
      <c r="K140" s="59"/>
      <c r="L140" s="60"/>
      <c r="M140" s="61"/>
      <c r="N140" s="61"/>
      <c r="O140" s="75" t="str">
        <f t="shared" si="0"/>
        <v xml:space="preserve"> </v>
      </c>
      <c r="P140" s="60"/>
      <c r="Q140" s="61"/>
      <c r="R140" s="61"/>
      <c r="S140" s="75" t="str">
        <f t="shared" si="1"/>
        <v xml:space="preserve"> </v>
      </c>
      <c r="T140" s="76" t="str">
        <f t="shared" si="2"/>
        <v/>
      </c>
      <c r="U140" s="135" t="s">
        <v>132</v>
      </c>
      <c r="V140" s="62" t="str">
        <f>IF(H140=0," ",IF(E140="H",IF(AND(H140&gt;2005,H140&lt;2009),VLOOKUP(K140,Minimas!$A$15:$C$29,3),IF(AND(H140&gt;2008,H140&lt;2011),VLOOKUP(K140,Minimas!$A$15:$C$29,2),"ERREUR")),IF(AND(H140&gt;2005,H140&lt;2009),VLOOKUP(K140,Minimas!$H$15:J$29,3),IF(AND(H140&gt;2008,H140&lt;2011),VLOOKUP(K140,Minimas!$H$15:$J$29,2),"ERREUR"))))</f>
        <v xml:space="preserve"> </v>
      </c>
      <c r="W140" s="63" t="str">
        <f t="shared" si="3"/>
        <v/>
      </c>
      <c r="X140" s="56"/>
      <c r="Y140" s="56"/>
      <c r="Z140" s="5" t="str">
        <f t="shared" si="4"/>
        <v xml:space="preserve"> </v>
      </c>
      <c r="AA140" s="5" t="str">
        <f t="shared" si="5"/>
        <v xml:space="preserve"> </v>
      </c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</row>
    <row r="141" spans="2:107" s="5" customFormat="1" ht="30" customHeight="1" x14ac:dyDescent="0.2">
      <c r="B141" s="141"/>
      <c r="C141" s="57"/>
      <c r="D141" s="125"/>
      <c r="E141" s="143"/>
      <c r="F141" s="146" t="s">
        <v>31</v>
      </c>
      <c r="G141" s="58" t="s">
        <v>31</v>
      </c>
      <c r="H141" s="147"/>
      <c r="I141" s="122" t="s">
        <v>31</v>
      </c>
      <c r="J141" s="148" t="s">
        <v>31</v>
      </c>
      <c r="K141" s="59"/>
      <c r="L141" s="60"/>
      <c r="M141" s="61"/>
      <c r="N141" s="61"/>
      <c r="O141" s="75" t="str">
        <f t="shared" si="0"/>
        <v xml:space="preserve"> </v>
      </c>
      <c r="P141" s="60"/>
      <c r="Q141" s="61"/>
      <c r="R141" s="61"/>
      <c r="S141" s="75" t="str">
        <f t="shared" si="1"/>
        <v xml:space="preserve"> </v>
      </c>
      <c r="T141" s="76" t="str">
        <f t="shared" si="2"/>
        <v/>
      </c>
      <c r="U141" s="135" t="s">
        <v>132</v>
      </c>
      <c r="V141" s="62" t="str">
        <f>IF(H141=0," ",IF(E141="H",IF(AND(H141&gt;2005,H141&lt;2009),VLOOKUP(K141,Minimas!$A$15:$C$29,3),IF(AND(H141&gt;2008,H141&lt;2011),VLOOKUP(K141,Minimas!$A$15:$C$29,2),"ERREUR")),IF(AND(H141&gt;2005,H141&lt;2009),VLOOKUP(K141,Minimas!$H$15:J$29,3),IF(AND(H141&gt;2008,H141&lt;2011),VLOOKUP(K141,Minimas!$H$15:$J$29,2),"ERREUR"))))</f>
        <v xml:space="preserve"> </v>
      </c>
      <c r="W141" s="63" t="str">
        <f t="shared" si="3"/>
        <v/>
      </c>
      <c r="X141" s="56"/>
      <c r="Y141" s="56"/>
      <c r="Z141" s="5" t="str">
        <f t="shared" si="4"/>
        <v xml:space="preserve"> </v>
      </c>
      <c r="AA141" s="5" t="str">
        <f t="shared" si="5"/>
        <v xml:space="preserve"> </v>
      </c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</row>
    <row r="142" spans="2:107" s="5" customFormat="1" ht="30" customHeight="1" x14ac:dyDescent="0.2">
      <c r="B142" s="141"/>
      <c r="C142" s="57"/>
      <c r="D142" s="125"/>
      <c r="E142" s="143"/>
      <c r="F142" s="146" t="s">
        <v>31</v>
      </c>
      <c r="G142" s="58" t="s">
        <v>31</v>
      </c>
      <c r="H142" s="147"/>
      <c r="I142" s="122" t="s">
        <v>31</v>
      </c>
      <c r="J142" s="148" t="s">
        <v>31</v>
      </c>
      <c r="K142" s="59"/>
      <c r="L142" s="60"/>
      <c r="M142" s="61"/>
      <c r="N142" s="61"/>
      <c r="O142" s="75" t="str">
        <f t="shared" si="0"/>
        <v xml:space="preserve"> </v>
      </c>
      <c r="P142" s="60"/>
      <c r="Q142" s="61"/>
      <c r="R142" s="61"/>
      <c r="S142" s="75" t="str">
        <f t="shared" si="1"/>
        <v xml:space="preserve"> </v>
      </c>
      <c r="T142" s="76" t="str">
        <f t="shared" si="2"/>
        <v/>
      </c>
      <c r="U142" s="135" t="s">
        <v>132</v>
      </c>
      <c r="V142" s="62" t="str">
        <f>IF(H142=0," ",IF(E142="H",IF(AND(H142&gt;2005,H142&lt;2009),VLOOKUP(K142,Minimas!$A$15:$C$29,3),IF(AND(H142&gt;2008,H142&lt;2011),VLOOKUP(K142,Minimas!$A$15:$C$29,2),"ERREUR")),IF(AND(H142&gt;2005,H142&lt;2009),VLOOKUP(K142,Minimas!$H$15:J$29,3),IF(AND(H142&gt;2008,H142&lt;2011),VLOOKUP(K142,Minimas!$H$15:$J$29,2),"ERREUR"))))</f>
        <v xml:space="preserve"> </v>
      </c>
      <c r="W142" s="63" t="str">
        <f t="shared" si="3"/>
        <v/>
      </c>
      <c r="X142" s="56"/>
      <c r="Y142" s="56"/>
      <c r="Z142" s="5" t="str">
        <f t="shared" si="4"/>
        <v xml:space="preserve"> </v>
      </c>
      <c r="AA142" s="5" t="str">
        <f t="shared" si="5"/>
        <v xml:space="preserve"> </v>
      </c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</row>
    <row r="143" spans="2:107" s="5" customFormat="1" ht="30" customHeight="1" x14ac:dyDescent="0.2">
      <c r="B143" s="141"/>
      <c r="C143" s="57"/>
      <c r="D143" s="125"/>
      <c r="E143" s="143"/>
      <c r="F143" s="146" t="s">
        <v>31</v>
      </c>
      <c r="G143" s="58" t="s">
        <v>31</v>
      </c>
      <c r="H143" s="147"/>
      <c r="I143" s="122" t="s">
        <v>31</v>
      </c>
      <c r="J143" s="148" t="s">
        <v>31</v>
      </c>
      <c r="K143" s="59"/>
      <c r="L143" s="60"/>
      <c r="M143" s="61"/>
      <c r="N143" s="61"/>
      <c r="O143" s="75" t="str">
        <f t="shared" si="0"/>
        <v xml:space="preserve"> </v>
      </c>
      <c r="P143" s="60"/>
      <c r="Q143" s="61"/>
      <c r="R143" s="61"/>
      <c r="S143" s="75" t="str">
        <f t="shared" si="1"/>
        <v xml:space="preserve"> </v>
      </c>
      <c r="T143" s="76" t="str">
        <f t="shared" si="2"/>
        <v/>
      </c>
      <c r="U143" s="135" t="s">
        <v>132</v>
      </c>
      <c r="V143" s="62" t="str">
        <f>IF(H143=0," ",IF(E143="H",IF(AND(H143&gt;2005,H143&lt;2009),VLOOKUP(K143,Minimas!$A$15:$C$29,3),IF(AND(H143&gt;2008,H143&lt;2011),VLOOKUP(K143,Minimas!$A$15:$C$29,2),"ERREUR")),IF(AND(H143&gt;2005,H143&lt;2009),VLOOKUP(K143,Minimas!$H$15:J$29,3),IF(AND(H143&gt;2008,H143&lt;2011),VLOOKUP(K143,Minimas!$H$15:$J$29,2),"ERREUR"))))</f>
        <v xml:space="preserve"> </v>
      </c>
      <c r="W143" s="63" t="str">
        <f t="shared" si="3"/>
        <v/>
      </c>
      <c r="X143" s="56"/>
      <c r="Y143" s="56"/>
      <c r="Z143" s="5" t="str">
        <f t="shared" si="4"/>
        <v xml:space="preserve"> </v>
      </c>
      <c r="AA143" s="5" t="str">
        <f t="shared" si="5"/>
        <v xml:space="preserve"> </v>
      </c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</row>
    <row r="144" spans="2:107" s="5" customFormat="1" ht="30" customHeight="1" x14ac:dyDescent="0.2">
      <c r="B144" s="141"/>
      <c r="C144" s="57"/>
      <c r="D144" s="125"/>
      <c r="E144" s="143"/>
      <c r="F144" s="146" t="s">
        <v>31</v>
      </c>
      <c r="G144" s="58" t="s">
        <v>31</v>
      </c>
      <c r="H144" s="147"/>
      <c r="I144" s="122" t="s">
        <v>31</v>
      </c>
      <c r="J144" s="148" t="s">
        <v>31</v>
      </c>
      <c r="K144" s="59"/>
      <c r="L144" s="60"/>
      <c r="M144" s="61"/>
      <c r="N144" s="61"/>
      <c r="O144" s="75" t="str">
        <f t="shared" si="0"/>
        <v xml:space="preserve"> </v>
      </c>
      <c r="P144" s="60"/>
      <c r="Q144" s="61"/>
      <c r="R144" s="61"/>
      <c r="S144" s="75" t="str">
        <f t="shared" si="1"/>
        <v xml:space="preserve"> </v>
      </c>
      <c r="T144" s="76" t="str">
        <f t="shared" si="2"/>
        <v/>
      </c>
      <c r="U144" s="135" t="s">
        <v>132</v>
      </c>
      <c r="V144" s="62" t="str">
        <f>IF(H144=0," ",IF(E144="H",IF(AND(H144&gt;2005,H144&lt;2009),VLOOKUP(K144,Minimas!$A$15:$C$29,3),IF(AND(H144&gt;2008,H144&lt;2011),VLOOKUP(K144,Minimas!$A$15:$C$29,2),"ERREUR")),IF(AND(H144&gt;2005,H144&lt;2009),VLOOKUP(K144,Minimas!$H$15:J$29,3),IF(AND(H144&gt;2008,H144&lt;2011),VLOOKUP(K144,Minimas!$H$15:$J$29,2),"ERREUR"))))</f>
        <v xml:space="preserve"> </v>
      </c>
      <c r="W144" s="63" t="str">
        <f t="shared" si="3"/>
        <v/>
      </c>
      <c r="X144" s="56"/>
      <c r="Y144" s="56"/>
      <c r="Z144" s="5" t="str">
        <f t="shared" si="4"/>
        <v xml:space="preserve"> </v>
      </c>
      <c r="AA144" s="5" t="str">
        <f t="shared" si="5"/>
        <v xml:space="preserve"> </v>
      </c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</row>
    <row r="145" spans="2:107" s="5" customFormat="1" ht="30" customHeight="1" x14ac:dyDescent="0.2">
      <c r="B145" s="141"/>
      <c r="C145" s="57"/>
      <c r="D145" s="125"/>
      <c r="E145" s="143"/>
      <c r="F145" s="146" t="s">
        <v>31</v>
      </c>
      <c r="G145" s="58" t="s">
        <v>31</v>
      </c>
      <c r="H145" s="147"/>
      <c r="I145" s="122" t="s">
        <v>31</v>
      </c>
      <c r="J145" s="148" t="s">
        <v>31</v>
      </c>
      <c r="K145" s="59"/>
      <c r="L145" s="60"/>
      <c r="M145" s="61"/>
      <c r="N145" s="61"/>
      <c r="O145" s="75" t="str">
        <f t="shared" si="0"/>
        <v xml:space="preserve"> </v>
      </c>
      <c r="P145" s="60"/>
      <c r="Q145" s="61"/>
      <c r="R145" s="61"/>
      <c r="S145" s="75" t="str">
        <f t="shared" si="1"/>
        <v xml:space="preserve"> </v>
      </c>
      <c r="T145" s="76" t="str">
        <f t="shared" si="2"/>
        <v/>
      </c>
      <c r="U145" s="135" t="s">
        <v>132</v>
      </c>
      <c r="V145" s="62" t="str">
        <f>IF(H145=0," ",IF(E145="H",IF(AND(H145&gt;2005,H145&lt;2009),VLOOKUP(K145,Minimas!$A$15:$C$29,3),IF(AND(H145&gt;2008,H145&lt;2011),VLOOKUP(K145,Minimas!$A$15:$C$29,2),"ERREUR")),IF(AND(H145&gt;2005,H145&lt;2009),VLOOKUP(K145,Minimas!$H$15:J$29,3),IF(AND(H145&gt;2008,H145&lt;2011),VLOOKUP(K145,Minimas!$H$15:$J$29,2),"ERREUR"))))</f>
        <v xml:space="preserve"> </v>
      </c>
      <c r="W145" s="63" t="str">
        <f t="shared" si="3"/>
        <v/>
      </c>
      <c r="X145" s="56"/>
      <c r="Y145" s="56"/>
      <c r="Z145" s="5" t="str">
        <f t="shared" si="4"/>
        <v xml:space="preserve"> </v>
      </c>
      <c r="AA145" s="5" t="str">
        <f t="shared" si="5"/>
        <v xml:space="preserve"> </v>
      </c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</row>
    <row r="146" spans="2:107" s="5" customFormat="1" ht="30" customHeight="1" x14ac:dyDescent="0.2">
      <c r="B146" s="141"/>
      <c r="C146" s="57"/>
      <c r="D146" s="125"/>
      <c r="E146" s="143"/>
      <c r="F146" s="146" t="s">
        <v>31</v>
      </c>
      <c r="G146" s="58" t="s">
        <v>31</v>
      </c>
      <c r="H146" s="147"/>
      <c r="I146" s="122" t="s">
        <v>31</v>
      </c>
      <c r="J146" s="148" t="s">
        <v>31</v>
      </c>
      <c r="K146" s="59"/>
      <c r="L146" s="60"/>
      <c r="M146" s="61"/>
      <c r="N146" s="61"/>
      <c r="O146" s="75" t="str">
        <f t="shared" si="0"/>
        <v xml:space="preserve"> </v>
      </c>
      <c r="P146" s="60"/>
      <c r="Q146" s="61"/>
      <c r="R146" s="61"/>
      <c r="S146" s="75" t="str">
        <f t="shared" si="1"/>
        <v xml:space="preserve"> </v>
      </c>
      <c r="T146" s="76" t="str">
        <f t="shared" si="2"/>
        <v/>
      </c>
      <c r="U146" s="135" t="s">
        <v>132</v>
      </c>
      <c r="V146" s="62" t="str">
        <f>IF(H146=0," ",IF(E146="H",IF(AND(H146&gt;2005,H146&lt;2009),VLOOKUP(K146,Minimas!$A$15:$C$29,3),IF(AND(H146&gt;2008,H146&lt;2011),VLOOKUP(K146,Minimas!$A$15:$C$29,2),"ERREUR")),IF(AND(H146&gt;2005,H146&lt;2009),VLOOKUP(K146,Minimas!$H$15:J$29,3),IF(AND(H146&gt;2008,H146&lt;2011),VLOOKUP(K146,Minimas!$H$15:$J$29,2),"ERREUR"))))</f>
        <v xml:space="preserve"> </v>
      </c>
      <c r="W146" s="63" t="str">
        <f t="shared" si="3"/>
        <v/>
      </c>
      <c r="X146" s="56"/>
      <c r="Y146" s="56"/>
      <c r="Z146" s="5" t="str">
        <f t="shared" si="4"/>
        <v xml:space="preserve"> </v>
      </c>
      <c r="AA146" s="5" t="str">
        <f t="shared" si="5"/>
        <v xml:space="preserve"> </v>
      </c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</row>
    <row r="147" spans="2:107" s="5" customFormat="1" ht="30" customHeight="1" x14ac:dyDescent="0.2">
      <c r="B147" s="141"/>
      <c r="C147" s="57"/>
      <c r="D147" s="125"/>
      <c r="E147" s="143"/>
      <c r="F147" s="146" t="s">
        <v>31</v>
      </c>
      <c r="G147" s="58" t="s">
        <v>31</v>
      </c>
      <c r="H147" s="147"/>
      <c r="I147" s="122" t="s">
        <v>31</v>
      </c>
      <c r="J147" s="148" t="s">
        <v>31</v>
      </c>
      <c r="K147" s="59"/>
      <c r="L147" s="60"/>
      <c r="M147" s="61"/>
      <c r="N147" s="61"/>
      <c r="O147" s="75" t="str">
        <f t="shared" si="0"/>
        <v xml:space="preserve"> </v>
      </c>
      <c r="P147" s="60"/>
      <c r="Q147" s="61"/>
      <c r="R147" s="61"/>
      <c r="S147" s="75" t="str">
        <f t="shared" si="1"/>
        <v xml:space="preserve"> </v>
      </c>
      <c r="T147" s="76" t="str">
        <f t="shared" si="2"/>
        <v/>
      </c>
      <c r="U147" s="135" t="s">
        <v>132</v>
      </c>
      <c r="V147" s="62" t="str">
        <f>IF(H147=0," ",IF(E147="H",IF(AND(H147&gt;2005,H147&lt;2009),VLOOKUP(K147,Minimas!$A$15:$C$29,3),IF(AND(H147&gt;2008,H147&lt;2011),VLOOKUP(K147,Minimas!$A$15:$C$29,2),"ERREUR")),IF(AND(H147&gt;2005,H147&lt;2009),VLOOKUP(K147,Minimas!$H$15:J$29,3),IF(AND(H147&gt;2008,H147&lt;2011),VLOOKUP(K147,Minimas!$H$15:$J$29,2),"ERREUR"))))</f>
        <v xml:space="preserve"> </v>
      </c>
      <c r="W147" s="63" t="str">
        <f t="shared" si="3"/>
        <v/>
      </c>
      <c r="X147" s="56"/>
      <c r="Y147" s="56"/>
      <c r="Z147" s="5" t="str">
        <f t="shared" si="4"/>
        <v xml:space="preserve"> </v>
      </c>
      <c r="AA147" s="5" t="str">
        <f t="shared" si="5"/>
        <v xml:space="preserve"> </v>
      </c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</row>
    <row r="148" spans="2:107" s="5" customFormat="1" ht="30" customHeight="1" x14ac:dyDescent="0.2">
      <c r="B148" s="141"/>
      <c r="C148" s="57"/>
      <c r="D148" s="125"/>
      <c r="E148" s="143"/>
      <c r="F148" s="146" t="s">
        <v>31</v>
      </c>
      <c r="G148" s="58" t="s">
        <v>31</v>
      </c>
      <c r="H148" s="147"/>
      <c r="I148" s="122" t="s">
        <v>31</v>
      </c>
      <c r="J148" s="148" t="s">
        <v>31</v>
      </c>
      <c r="K148" s="59"/>
      <c r="L148" s="60"/>
      <c r="M148" s="61"/>
      <c r="N148" s="61"/>
      <c r="O148" s="75" t="str">
        <f t="shared" si="0"/>
        <v xml:space="preserve"> </v>
      </c>
      <c r="P148" s="60"/>
      <c r="Q148" s="61"/>
      <c r="R148" s="61"/>
      <c r="S148" s="75" t="str">
        <f t="shared" si="1"/>
        <v xml:space="preserve"> </v>
      </c>
      <c r="T148" s="76" t="str">
        <f t="shared" si="2"/>
        <v/>
      </c>
      <c r="U148" s="135" t="s">
        <v>132</v>
      </c>
      <c r="V148" s="62" t="str">
        <f>IF(H148=0," ",IF(E148="H",IF(AND(H148&gt;2005,H148&lt;2009),VLOOKUP(K148,Minimas!$A$15:$C$29,3),IF(AND(H148&gt;2008,H148&lt;2011),VLOOKUP(K148,Minimas!$A$15:$C$29,2),"ERREUR")),IF(AND(H148&gt;2005,H148&lt;2009),VLOOKUP(K148,Minimas!$H$15:J$29,3),IF(AND(H148&gt;2008,H148&lt;2011),VLOOKUP(K148,Minimas!$H$15:$J$29,2),"ERREUR"))))</f>
        <v xml:space="preserve"> </v>
      </c>
      <c r="W148" s="63" t="str">
        <f t="shared" si="3"/>
        <v/>
      </c>
      <c r="X148" s="56"/>
      <c r="Y148" s="56"/>
      <c r="Z148" s="5" t="str">
        <f t="shared" si="4"/>
        <v xml:space="preserve"> </v>
      </c>
      <c r="AA148" s="5" t="str">
        <f t="shared" si="5"/>
        <v xml:space="preserve"> </v>
      </c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</row>
    <row r="149" spans="2:107" s="5" customFormat="1" ht="30" customHeight="1" x14ac:dyDescent="0.2">
      <c r="B149" s="141"/>
      <c r="C149" s="57"/>
      <c r="D149" s="125"/>
      <c r="E149" s="143"/>
      <c r="F149" s="146" t="s">
        <v>31</v>
      </c>
      <c r="G149" s="58" t="s">
        <v>31</v>
      </c>
      <c r="H149" s="147"/>
      <c r="I149" s="122" t="s">
        <v>31</v>
      </c>
      <c r="J149" s="148" t="s">
        <v>31</v>
      </c>
      <c r="K149" s="59"/>
      <c r="L149" s="60"/>
      <c r="M149" s="61"/>
      <c r="N149" s="61"/>
      <c r="O149" s="75" t="str">
        <f t="shared" si="0"/>
        <v xml:space="preserve"> </v>
      </c>
      <c r="P149" s="60"/>
      <c r="Q149" s="61"/>
      <c r="R149" s="61"/>
      <c r="S149" s="75" t="str">
        <f t="shared" si="1"/>
        <v xml:space="preserve"> </v>
      </c>
      <c r="T149" s="76" t="str">
        <f t="shared" si="2"/>
        <v/>
      </c>
      <c r="U149" s="135" t="s">
        <v>132</v>
      </c>
      <c r="V149" s="62" t="str">
        <f>IF(H149=0," ",IF(E149="H",IF(AND(H149&gt;2005,H149&lt;2009),VLOOKUP(K149,Minimas!$A$15:$C$29,3),IF(AND(H149&gt;2008,H149&lt;2011),VLOOKUP(K149,Minimas!$A$15:$C$29,2),"ERREUR")),IF(AND(H149&gt;2005,H149&lt;2009),VLOOKUP(K149,Minimas!$H$15:J$29,3),IF(AND(H149&gt;2008,H149&lt;2011),VLOOKUP(K149,Minimas!$H$15:$J$29,2),"ERREUR"))))</f>
        <v xml:space="preserve"> </v>
      </c>
      <c r="W149" s="63" t="str">
        <f t="shared" si="3"/>
        <v/>
      </c>
      <c r="X149" s="56"/>
      <c r="Y149" s="56"/>
      <c r="Z149" s="5" t="str">
        <f t="shared" si="4"/>
        <v xml:space="preserve"> </v>
      </c>
      <c r="AA149" s="5" t="str">
        <f t="shared" si="5"/>
        <v xml:space="preserve"> </v>
      </c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</row>
    <row r="150" spans="2:107" s="5" customFormat="1" ht="30" customHeight="1" x14ac:dyDescent="0.2">
      <c r="B150" s="141"/>
      <c r="C150" s="57"/>
      <c r="D150" s="125"/>
      <c r="E150" s="143"/>
      <c r="F150" s="146" t="s">
        <v>31</v>
      </c>
      <c r="G150" s="58" t="s">
        <v>31</v>
      </c>
      <c r="H150" s="147"/>
      <c r="I150" s="122" t="s">
        <v>31</v>
      </c>
      <c r="J150" s="148" t="s">
        <v>31</v>
      </c>
      <c r="K150" s="59"/>
      <c r="L150" s="60"/>
      <c r="M150" s="61"/>
      <c r="N150" s="61"/>
      <c r="O150" s="75" t="str">
        <f t="shared" si="0"/>
        <v xml:space="preserve"> </v>
      </c>
      <c r="P150" s="60"/>
      <c r="Q150" s="61"/>
      <c r="R150" s="61"/>
      <c r="S150" s="75" t="str">
        <f t="shared" si="1"/>
        <v xml:space="preserve"> </v>
      </c>
      <c r="T150" s="76" t="str">
        <f t="shared" si="2"/>
        <v/>
      </c>
      <c r="U150" s="135" t="s">
        <v>132</v>
      </c>
      <c r="V150" s="62" t="str">
        <f>IF(H150=0," ",IF(E150="H",IF(AND(H150&gt;2005,H150&lt;2009),VLOOKUP(K150,Minimas!$A$15:$C$29,3),IF(AND(H150&gt;2008,H150&lt;2011),VLOOKUP(K150,Minimas!$A$15:$C$29,2),"ERREUR")),IF(AND(H150&gt;2005,H150&lt;2009),VLOOKUP(K150,Minimas!$H$15:J$29,3),IF(AND(H150&gt;2008,H150&lt;2011),VLOOKUP(K150,Minimas!$H$15:$J$29,2),"ERREUR"))))</f>
        <v xml:space="preserve"> </v>
      </c>
      <c r="W150" s="63" t="str">
        <f t="shared" si="3"/>
        <v/>
      </c>
      <c r="X150" s="56"/>
      <c r="Y150" s="56"/>
      <c r="Z150" s="5" t="str">
        <f t="shared" si="4"/>
        <v xml:space="preserve"> </v>
      </c>
      <c r="AA150" s="5" t="str">
        <f t="shared" si="5"/>
        <v xml:space="preserve"> </v>
      </c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</row>
    <row r="151" spans="2:107" s="5" customFormat="1" ht="30" customHeight="1" x14ac:dyDescent="0.2">
      <c r="B151" s="141"/>
      <c r="C151" s="57"/>
      <c r="D151" s="125"/>
      <c r="E151" s="143"/>
      <c r="F151" s="146" t="s">
        <v>31</v>
      </c>
      <c r="G151" s="58" t="s">
        <v>31</v>
      </c>
      <c r="H151" s="147"/>
      <c r="I151" s="122" t="s">
        <v>31</v>
      </c>
      <c r="J151" s="148" t="s">
        <v>31</v>
      </c>
      <c r="K151" s="59"/>
      <c r="L151" s="60"/>
      <c r="M151" s="61"/>
      <c r="N151" s="61"/>
      <c r="O151" s="75" t="str">
        <f t="shared" si="0"/>
        <v xml:space="preserve"> </v>
      </c>
      <c r="P151" s="60"/>
      <c r="Q151" s="61"/>
      <c r="R151" s="61"/>
      <c r="S151" s="75" t="str">
        <f t="shared" si="1"/>
        <v xml:space="preserve"> </v>
      </c>
      <c r="T151" s="76" t="str">
        <f t="shared" si="2"/>
        <v/>
      </c>
      <c r="U151" s="135" t="s">
        <v>132</v>
      </c>
      <c r="V151" s="62" t="str">
        <f>IF(H151=0," ",IF(E151="H",IF(AND(H151&gt;2005,H151&lt;2009),VLOOKUP(K151,Minimas!$A$15:$C$29,3),IF(AND(H151&gt;2008,H151&lt;2011),VLOOKUP(K151,Minimas!$A$15:$C$29,2),"ERREUR")),IF(AND(H151&gt;2005,H151&lt;2009),VLOOKUP(K151,Minimas!$H$15:J$29,3),IF(AND(H151&gt;2008,H151&lt;2011),VLOOKUP(K151,Minimas!$H$15:$J$29,2),"ERREUR"))))</f>
        <v xml:space="preserve"> </v>
      </c>
      <c r="W151" s="63" t="str">
        <f t="shared" si="3"/>
        <v/>
      </c>
      <c r="X151" s="56"/>
      <c r="Y151" s="56"/>
      <c r="Z151" s="5" t="str">
        <f t="shared" si="4"/>
        <v xml:space="preserve"> </v>
      </c>
      <c r="AA151" s="5" t="str">
        <f t="shared" si="5"/>
        <v xml:space="preserve"> </v>
      </c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</row>
    <row r="152" spans="2:107" s="5" customFormat="1" ht="30" customHeight="1" x14ac:dyDescent="0.2">
      <c r="B152" s="141"/>
      <c r="C152" s="57"/>
      <c r="D152" s="125"/>
      <c r="E152" s="143"/>
      <c r="F152" s="146" t="s">
        <v>31</v>
      </c>
      <c r="G152" s="58" t="s">
        <v>31</v>
      </c>
      <c r="H152" s="147"/>
      <c r="I152" s="122"/>
      <c r="J152" s="148"/>
      <c r="K152" s="59"/>
      <c r="L152" s="60"/>
      <c r="M152" s="61"/>
      <c r="N152" s="61"/>
      <c r="O152" s="75" t="str">
        <f t="shared" si="0"/>
        <v xml:space="preserve"> </v>
      </c>
      <c r="P152" s="60"/>
      <c r="Q152" s="61"/>
      <c r="R152" s="61"/>
      <c r="S152" s="75" t="str">
        <f t="shared" si="1"/>
        <v xml:space="preserve"> </v>
      </c>
      <c r="T152" s="76" t="str">
        <f t="shared" si="2"/>
        <v/>
      </c>
      <c r="U152" s="135" t="s">
        <v>132</v>
      </c>
      <c r="V152" s="62" t="str">
        <f>IF(H152=0," ",IF(E152="H",IF(AND(H152&gt;2005,H152&lt;2009),VLOOKUP(K152,Minimas!$A$15:$C$29,3),IF(AND(H152&gt;2008,H152&lt;2011),VLOOKUP(K152,Minimas!$A$15:$C$29,2),"ERREUR")),IF(AND(H152&gt;2005,H152&lt;2009),VLOOKUP(K152,Minimas!$H$15:J$29,3),IF(AND(H152&gt;2008,H152&lt;2011),VLOOKUP(K152,Minimas!$H$15:$J$29,2),"ERREUR"))))</f>
        <v xml:space="preserve"> </v>
      </c>
      <c r="W152" s="63" t="str">
        <f t="shared" si="3"/>
        <v/>
      </c>
      <c r="X152" s="56"/>
      <c r="Y152" s="56"/>
      <c r="Z152" s="5" t="str">
        <f t="shared" si="4"/>
        <v xml:space="preserve"> </v>
      </c>
      <c r="AA152" s="5" t="str">
        <f t="shared" si="5"/>
        <v xml:space="preserve"> </v>
      </c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</row>
    <row r="153" spans="2:107" s="5" customFormat="1" ht="30" customHeight="1" x14ac:dyDescent="0.2">
      <c r="B153" s="141"/>
      <c r="C153" s="57"/>
      <c r="D153" s="125"/>
      <c r="E153" s="143"/>
      <c r="F153" s="146" t="s">
        <v>31</v>
      </c>
      <c r="G153" s="58" t="s">
        <v>31</v>
      </c>
      <c r="H153" s="147"/>
      <c r="I153" s="122"/>
      <c r="J153" s="148"/>
      <c r="K153" s="59"/>
      <c r="L153" s="60"/>
      <c r="M153" s="61"/>
      <c r="N153" s="61"/>
      <c r="O153" s="75" t="str">
        <f t="shared" si="0"/>
        <v xml:space="preserve"> </v>
      </c>
      <c r="P153" s="60"/>
      <c r="Q153" s="61"/>
      <c r="R153" s="61"/>
      <c r="S153" s="75" t="str">
        <f t="shared" si="1"/>
        <v xml:space="preserve"> </v>
      </c>
      <c r="T153" s="76" t="str">
        <f t="shared" si="2"/>
        <v/>
      </c>
      <c r="U153" s="135" t="s">
        <v>132</v>
      </c>
      <c r="V153" s="62" t="str">
        <f>IF(H153=0," ",IF(E153="H",IF(AND(H153&gt;2005,H153&lt;2009),VLOOKUP(K153,Minimas!$A$15:$C$29,3),IF(AND(H153&gt;2008,H153&lt;2011),VLOOKUP(K153,Minimas!$A$15:$C$29,2),"ERREUR")),IF(AND(H153&gt;2005,H153&lt;2009),VLOOKUP(K153,Minimas!$H$15:J$29,3),IF(AND(H153&gt;2008,H153&lt;2011),VLOOKUP(K153,Minimas!$H$15:$J$29,2),"ERREUR"))))</f>
        <v xml:space="preserve"> </v>
      </c>
      <c r="W153" s="63" t="str">
        <f t="shared" si="3"/>
        <v/>
      </c>
      <c r="X153" s="56"/>
      <c r="Y153" s="56"/>
      <c r="Z153" s="5" t="str">
        <f t="shared" si="4"/>
        <v xml:space="preserve"> </v>
      </c>
      <c r="AA153" s="5" t="str">
        <f t="shared" si="5"/>
        <v xml:space="preserve"> </v>
      </c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</row>
    <row r="154" spans="2:107" s="5" customFormat="1" ht="30" customHeight="1" x14ac:dyDescent="0.2">
      <c r="B154" s="141"/>
      <c r="C154" s="57"/>
      <c r="D154" s="125"/>
      <c r="E154" s="143"/>
      <c r="F154" s="146" t="s">
        <v>31</v>
      </c>
      <c r="G154" s="58" t="s">
        <v>31</v>
      </c>
      <c r="H154" s="147"/>
      <c r="I154" s="122" t="s">
        <v>31</v>
      </c>
      <c r="J154" s="148" t="s">
        <v>31</v>
      </c>
      <c r="K154" s="59"/>
      <c r="L154" s="60"/>
      <c r="M154" s="61"/>
      <c r="N154" s="61"/>
      <c r="O154" s="75" t="str">
        <f t="shared" si="0"/>
        <v xml:space="preserve"> </v>
      </c>
      <c r="P154" s="60"/>
      <c r="Q154" s="61"/>
      <c r="R154" s="61"/>
      <c r="S154" s="75" t="str">
        <f t="shared" si="1"/>
        <v xml:space="preserve"> </v>
      </c>
      <c r="T154" s="76" t="str">
        <f t="shared" si="2"/>
        <v/>
      </c>
      <c r="U154" s="135" t="s">
        <v>132</v>
      </c>
      <c r="V154" s="62" t="str">
        <f>IF(H154=0," ",IF(E154="H",IF(AND(H154&gt;2005,H154&lt;2009),VLOOKUP(K154,Minimas!$A$15:$C$29,3),IF(AND(H154&gt;2008,H154&lt;2011),VLOOKUP(K154,Minimas!$A$15:$C$29,2),"ERREUR")),IF(AND(H154&gt;2005,H154&lt;2009),VLOOKUP(K154,Minimas!$H$15:J$29,3),IF(AND(H154&gt;2008,H154&lt;2011),VLOOKUP(K154,Minimas!$H$15:$J$29,2),"ERREUR"))))</f>
        <v xml:space="preserve"> </v>
      </c>
      <c r="W154" s="63" t="str">
        <f t="shared" si="3"/>
        <v/>
      </c>
      <c r="X154" s="56"/>
      <c r="Y154" s="56"/>
      <c r="Z154" s="5" t="str">
        <f t="shared" si="4"/>
        <v xml:space="preserve"> </v>
      </c>
      <c r="AA154" s="5" t="str">
        <f t="shared" si="5"/>
        <v xml:space="preserve"> </v>
      </c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</row>
    <row r="155" spans="2:107" s="5" customFormat="1" ht="30" customHeight="1" x14ac:dyDescent="0.2">
      <c r="B155" s="141"/>
      <c r="C155" s="57"/>
      <c r="D155" s="125"/>
      <c r="E155" s="143"/>
      <c r="F155" s="146" t="s">
        <v>31</v>
      </c>
      <c r="G155" s="58" t="s">
        <v>31</v>
      </c>
      <c r="H155" s="147"/>
      <c r="I155" s="122" t="s">
        <v>31</v>
      </c>
      <c r="J155" s="148" t="s">
        <v>31</v>
      </c>
      <c r="K155" s="59"/>
      <c r="L155" s="60"/>
      <c r="M155" s="61"/>
      <c r="N155" s="61"/>
      <c r="O155" s="75" t="str">
        <f t="shared" si="0"/>
        <v xml:space="preserve"> </v>
      </c>
      <c r="P155" s="60"/>
      <c r="Q155" s="61"/>
      <c r="R155" s="61"/>
      <c r="S155" s="75" t="str">
        <f t="shared" si="1"/>
        <v xml:space="preserve"> </v>
      </c>
      <c r="T155" s="76" t="str">
        <f t="shared" si="2"/>
        <v/>
      </c>
      <c r="U155" s="135" t="s">
        <v>132</v>
      </c>
      <c r="V155" s="62" t="str">
        <f>IF(H155=0," ",IF(E155="H",IF(AND(H155&gt;2005,H155&lt;2009),VLOOKUP(K155,Minimas!$A$15:$C$29,3),IF(AND(H155&gt;2008,H155&lt;2011),VLOOKUP(K155,Minimas!$A$15:$C$29,2),"ERREUR")),IF(AND(H155&gt;2005,H155&lt;2009),VLOOKUP(K155,Minimas!$H$15:J$29,3),IF(AND(H155&gt;2008,H155&lt;2011),VLOOKUP(K155,Minimas!$H$15:$J$29,2),"ERREUR"))))</f>
        <v xml:space="preserve"> </v>
      </c>
      <c r="W155" s="63" t="str">
        <f t="shared" si="3"/>
        <v/>
      </c>
      <c r="X155" s="56"/>
      <c r="Y155" s="56"/>
      <c r="Z155" s="5" t="str">
        <f t="shared" si="4"/>
        <v xml:space="preserve"> </v>
      </c>
      <c r="AA155" s="5" t="str">
        <f t="shared" si="5"/>
        <v xml:space="preserve"> </v>
      </c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</row>
    <row r="156" spans="2:107" s="5" customFormat="1" ht="30" customHeight="1" x14ac:dyDescent="0.2">
      <c r="B156" s="141"/>
      <c r="C156" s="57"/>
      <c r="D156" s="125"/>
      <c r="E156" s="143"/>
      <c r="F156" s="146" t="s">
        <v>31</v>
      </c>
      <c r="G156" s="58" t="s">
        <v>31</v>
      </c>
      <c r="H156" s="147"/>
      <c r="I156" s="122" t="s">
        <v>31</v>
      </c>
      <c r="J156" s="148" t="s">
        <v>31</v>
      </c>
      <c r="K156" s="59"/>
      <c r="L156" s="60"/>
      <c r="M156" s="61"/>
      <c r="N156" s="61"/>
      <c r="O156" s="75" t="str">
        <f t="shared" si="0"/>
        <v xml:space="preserve"> </v>
      </c>
      <c r="P156" s="60"/>
      <c r="Q156" s="61"/>
      <c r="R156" s="61"/>
      <c r="S156" s="75" t="str">
        <f t="shared" si="1"/>
        <v xml:space="preserve"> </v>
      </c>
      <c r="T156" s="76" t="str">
        <f t="shared" si="2"/>
        <v/>
      </c>
      <c r="U156" s="135" t="s">
        <v>132</v>
      </c>
      <c r="V156" s="62" t="str">
        <f>IF(H156=0," ",IF(E156="H",IF(AND(H156&gt;2005,H156&lt;2009),VLOOKUP(K156,Minimas!$A$15:$C$29,3),IF(AND(H156&gt;2008,H156&lt;2011),VLOOKUP(K156,Minimas!$A$15:$C$29,2),"ERREUR")),IF(AND(H156&gt;2005,H156&lt;2009),VLOOKUP(K156,Minimas!$H$15:J$29,3),IF(AND(H156&gt;2008,H156&lt;2011),VLOOKUP(K156,Minimas!$H$15:$J$29,2),"ERREUR"))))</f>
        <v xml:space="preserve"> </v>
      </c>
      <c r="W156" s="63" t="str">
        <f t="shared" si="3"/>
        <v/>
      </c>
      <c r="X156" s="56"/>
      <c r="Y156" s="56"/>
      <c r="Z156" s="5" t="str">
        <f t="shared" si="4"/>
        <v xml:space="preserve"> </v>
      </c>
      <c r="AA156" s="5" t="str">
        <f t="shared" si="5"/>
        <v xml:space="preserve"> </v>
      </c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</row>
    <row r="157" spans="2:107" s="5" customFormat="1" ht="30" customHeight="1" x14ac:dyDescent="0.2">
      <c r="B157" s="141"/>
      <c r="C157" s="57"/>
      <c r="D157" s="125"/>
      <c r="E157" s="143"/>
      <c r="F157" s="146" t="s">
        <v>31</v>
      </c>
      <c r="G157" s="58" t="s">
        <v>31</v>
      </c>
      <c r="H157" s="147"/>
      <c r="I157" s="122" t="s">
        <v>31</v>
      </c>
      <c r="J157" s="148" t="s">
        <v>31</v>
      </c>
      <c r="K157" s="59"/>
      <c r="L157" s="60"/>
      <c r="M157" s="61"/>
      <c r="N157" s="61"/>
      <c r="O157" s="75" t="str">
        <f t="shared" si="0"/>
        <v xml:space="preserve"> </v>
      </c>
      <c r="P157" s="60"/>
      <c r="Q157" s="61"/>
      <c r="R157" s="61"/>
      <c r="S157" s="75" t="str">
        <f t="shared" si="1"/>
        <v xml:space="preserve"> </v>
      </c>
      <c r="T157" s="76" t="str">
        <f t="shared" si="2"/>
        <v/>
      </c>
      <c r="U157" s="135" t="s">
        <v>132</v>
      </c>
      <c r="V157" s="62" t="str">
        <f>IF(H157=0," ",IF(E157="H",IF(AND(H157&gt;2005,H157&lt;2009),VLOOKUP(K157,Minimas!$A$15:$C$29,3),IF(AND(H157&gt;2008,H157&lt;2011),VLOOKUP(K157,Minimas!$A$15:$C$29,2),"ERREUR")),IF(AND(H157&gt;2005,H157&lt;2009),VLOOKUP(K157,Minimas!$H$15:J$29,3),IF(AND(H157&gt;2008,H157&lt;2011),VLOOKUP(K157,Minimas!$H$15:$J$29,2),"ERREUR"))))</f>
        <v xml:space="preserve"> </v>
      </c>
      <c r="W157" s="63" t="str">
        <f t="shared" si="3"/>
        <v/>
      </c>
      <c r="X157" s="56"/>
      <c r="Y157" s="56"/>
      <c r="Z157" s="5" t="str">
        <f t="shared" si="4"/>
        <v xml:space="preserve"> </v>
      </c>
      <c r="AA157" s="5" t="str">
        <f t="shared" si="5"/>
        <v xml:space="preserve"> </v>
      </c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</row>
    <row r="158" spans="2:107" s="5" customFormat="1" ht="30" customHeight="1" x14ac:dyDescent="0.2">
      <c r="B158" s="141"/>
      <c r="C158" s="57"/>
      <c r="D158" s="125"/>
      <c r="E158" s="143"/>
      <c r="F158" s="146" t="s">
        <v>31</v>
      </c>
      <c r="G158" s="58" t="s">
        <v>31</v>
      </c>
      <c r="H158" s="147"/>
      <c r="I158" s="122" t="s">
        <v>31</v>
      </c>
      <c r="J158" s="148" t="s">
        <v>31</v>
      </c>
      <c r="K158" s="59"/>
      <c r="L158" s="60"/>
      <c r="M158" s="61"/>
      <c r="N158" s="61"/>
      <c r="O158" s="75" t="str">
        <f t="shared" si="0"/>
        <v xml:space="preserve"> </v>
      </c>
      <c r="P158" s="60"/>
      <c r="Q158" s="61"/>
      <c r="R158" s="61"/>
      <c r="S158" s="75" t="str">
        <f t="shared" si="1"/>
        <v xml:space="preserve"> </v>
      </c>
      <c r="T158" s="76" t="str">
        <f t="shared" si="2"/>
        <v/>
      </c>
      <c r="U158" s="135" t="s">
        <v>132</v>
      </c>
      <c r="V158" s="62" t="str">
        <f>IF(H158=0," ",IF(E158="H",IF(AND(H158&gt;2005,H158&lt;2009),VLOOKUP(K158,Minimas!$A$15:$C$29,3),IF(AND(H158&gt;2008,H158&lt;2011),VLOOKUP(K158,Minimas!$A$15:$C$29,2),"ERREUR")),IF(AND(H158&gt;2005,H158&lt;2009),VLOOKUP(K158,Minimas!$H$15:J$29,3),IF(AND(H158&gt;2008,H158&lt;2011),VLOOKUP(K158,Minimas!$H$15:$J$29,2),"ERREUR"))))</f>
        <v xml:space="preserve"> </v>
      </c>
      <c r="W158" s="63" t="str">
        <f t="shared" si="3"/>
        <v/>
      </c>
      <c r="X158" s="56"/>
      <c r="Y158" s="56"/>
      <c r="Z158" s="5" t="str">
        <f t="shared" si="4"/>
        <v xml:space="preserve"> </v>
      </c>
      <c r="AA158" s="5" t="str">
        <f t="shared" si="5"/>
        <v xml:space="preserve"> </v>
      </c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</row>
    <row r="159" spans="2:107" s="5" customFormat="1" ht="30" customHeight="1" x14ac:dyDescent="0.2">
      <c r="B159" s="141"/>
      <c r="C159" s="57"/>
      <c r="D159" s="125"/>
      <c r="E159" s="143"/>
      <c r="F159" s="146" t="s">
        <v>31</v>
      </c>
      <c r="G159" s="58" t="s">
        <v>31</v>
      </c>
      <c r="H159" s="147"/>
      <c r="I159" s="122" t="s">
        <v>31</v>
      </c>
      <c r="J159" s="148" t="s">
        <v>31</v>
      </c>
      <c r="K159" s="59"/>
      <c r="L159" s="60"/>
      <c r="M159" s="61"/>
      <c r="N159" s="61"/>
      <c r="O159" s="75" t="str">
        <f t="shared" si="0"/>
        <v xml:space="preserve"> </v>
      </c>
      <c r="P159" s="60"/>
      <c r="Q159" s="61"/>
      <c r="R159" s="61"/>
      <c r="S159" s="75" t="str">
        <f t="shared" si="1"/>
        <v xml:space="preserve"> </v>
      </c>
      <c r="T159" s="76" t="str">
        <f t="shared" si="2"/>
        <v/>
      </c>
      <c r="U159" s="135" t="s">
        <v>132</v>
      </c>
      <c r="V159" s="62" t="str">
        <f>IF(H159=0," ",IF(E159="H",IF(AND(H159&gt;2005,H159&lt;2009),VLOOKUP(K159,Minimas!$A$15:$C$29,3),IF(AND(H159&gt;2008,H159&lt;2011),VLOOKUP(K159,Minimas!$A$15:$C$29,2),"ERREUR")),IF(AND(H159&gt;2005,H159&lt;2009),VLOOKUP(K159,Minimas!$H$15:J$29,3),IF(AND(H159&gt;2008,H159&lt;2011),VLOOKUP(K159,Minimas!$H$15:$J$29,2),"ERREUR"))))</f>
        <v xml:space="preserve"> </v>
      </c>
      <c r="W159" s="63" t="str">
        <f t="shared" si="3"/>
        <v/>
      </c>
      <c r="X159" s="56"/>
      <c r="Y159" s="56"/>
      <c r="Z159" s="5" t="str">
        <f t="shared" si="4"/>
        <v xml:space="preserve"> </v>
      </c>
      <c r="AA159" s="5" t="str">
        <f t="shared" si="5"/>
        <v xml:space="preserve"> </v>
      </c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</row>
    <row r="160" spans="2:107" s="5" customFormat="1" ht="30" customHeight="1" x14ac:dyDescent="0.2">
      <c r="B160" s="141"/>
      <c r="C160" s="57"/>
      <c r="D160" s="125"/>
      <c r="E160" s="143"/>
      <c r="F160" s="146" t="s">
        <v>31</v>
      </c>
      <c r="G160" s="58" t="s">
        <v>31</v>
      </c>
      <c r="H160" s="147"/>
      <c r="I160" s="122" t="s">
        <v>31</v>
      </c>
      <c r="J160" s="148" t="s">
        <v>31</v>
      </c>
      <c r="K160" s="59"/>
      <c r="L160" s="60"/>
      <c r="M160" s="61"/>
      <c r="N160" s="61"/>
      <c r="O160" s="75" t="str">
        <f t="shared" si="0"/>
        <v xml:space="preserve"> </v>
      </c>
      <c r="P160" s="60"/>
      <c r="Q160" s="61"/>
      <c r="R160" s="61"/>
      <c r="S160" s="75" t="str">
        <f t="shared" si="1"/>
        <v xml:space="preserve"> </v>
      </c>
      <c r="T160" s="76" t="str">
        <f t="shared" si="2"/>
        <v/>
      </c>
      <c r="U160" s="135" t="s">
        <v>132</v>
      </c>
      <c r="V160" s="62" t="str">
        <f>IF(H160=0," ",IF(E160="H",IF(AND(H160&gt;2005,H160&lt;2009),VLOOKUP(K160,Minimas!$A$15:$C$29,3),IF(AND(H160&gt;2008,H160&lt;2011),VLOOKUP(K160,Minimas!$A$15:$C$29,2),"ERREUR")),IF(AND(H160&gt;2005,H160&lt;2009),VLOOKUP(K160,Minimas!$H$15:J$29,3),IF(AND(H160&gt;2008,H160&lt;2011),VLOOKUP(K160,Minimas!$H$15:$J$29,2),"ERREUR"))))</f>
        <v xml:space="preserve"> </v>
      </c>
      <c r="W160" s="63" t="str">
        <f t="shared" si="3"/>
        <v/>
      </c>
      <c r="X160" s="56"/>
      <c r="Y160" s="56"/>
      <c r="Z160" s="5" t="str">
        <f t="shared" si="4"/>
        <v xml:space="preserve"> </v>
      </c>
      <c r="AA160" s="5" t="str">
        <f t="shared" si="5"/>
        <v xml:space="preserve"> </v>
      </c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</row>
    <row r="161" spans="2:107" s="5" customFormat="1" ht="30" customHeight="1" x14ac:dyDescent="0.2">
      <c r="B161" s="141"/>
      <c r="C161" s="57"/>
      <c r="D161" s="125"/>
      <c r="E161" s="143"/>
      <c r="F161" s="146" t="s">
        <v>31</v>
      </c>
      <c r="G161" s="58" t="s">
        <v>31</v>
      </c>
      <c r="H161" s="147"/>
      <c r="I161" s="122" t="s">
        <v>31</v>
      </c>
      <c r="J161" s="148" t="s">
        <v>31</v>
      </c>
      <c r="K161" s="59"/>
      <c r="L161" s="60"/>
      <c r="M161" s="61"/>
      <c r="N161" s="61"/>
      <c r="O161" s="75" t="str">
        <f t="shared" si="0"/>
        <v xml:space="preserve"> </v>
      </c>
      <c r="P161" s="60"/>
      <c r="Q161" s="61"/>
      <c r="R161" s="61"/>
      <c r="S161" s="75" t="str">
        <f t="shared" si="1"/>
        <v xml:space="preserve"> </v>
      </c>
      <c r="T161" s="76" t="str">
        <f t="shared" si="2"/>
        <v/>
      </c>
      <c r="U161" s="135" t="s">
        <v>132</v>
      </c>
      <c r="V161" s="62" t="str">
        <f>IF(H161=0," ",IF(E161="H",IF(AND(H161&gt;2005,H161&lt;2009),VLOOKUP(K161,Minimas!$A$15:$C$29,3),IF(AND(H161&gt;2008,H161&lt;2011),VLOOKUP(K161,Minimas!$A$15:$C$29,2),"ERREUR")),IF(AND(H161&gt;2005,H161&lt;2009),VLOOKUP(K161,Minimas!$H$15:J$29,3),IF(AND(H161&gt;2008,H161&lt;2011),VLOOKUP(K161,Minimas!$H$15:$J$29,2),"ERREUR"))))</f>
        <v xml:space="preserve"> </v>
      </c>
      <c r="W161" s="63" t="str">
        <f t="shared" si="3"/>
        <v/>
      </c>
      <c r="X161" s="56"/>
      <c r="Y161" s="56"/>
      <c r="Z161" s="5" t="str">
        <f t="shared" si="4"/>
        <v xml:space="preserve"> </v>
      </c>
      <c r="AA161" s="5" t="str">
        <f t="shared" si="5"/>
        <v xml:space="preserve"> </v>
      </c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</row>
    <row r="162" spans="2:107" s="5" customFormat="1" ht="30" customHeight="1" x14ac:dyDescent="0.2">
      <c r="B162" s="141"/>
      <c r="C162" s="57"/>
      <c r="D162" s="125"/>
      <c r="E162" s="143"/>
      <c r="F162" s="146" t="s">
        <v>31</v>
      </c>
      <c r="G162" s="58" t="s">
        <v>31</v>
      </c>
      <c r="H162" s="147"/>
      <c r="I162" s="122" t="s">
        <v>31</v>
      </c>
      <c r="J162" s="148" t="s">
        <v>31</v>
      </c>
      <c r="K162" s="59"/>
      <c r="L162" s="60"/>
      <c r="M162" s="61"/>
      <c r="N162" s="61"/>
      <c r="O162" s="75" t="str">
        <f t="shared" si="0"/>
        <v xml:space="preserve"> </v>
      </c>
      <c r="P162" s="60"/>
      <c r="Q162" s="61"/>
      <c r="R162" s="61"/>
      <c r="S162" s="75" t="str">
        <f t="shared" si="1"/>
        <v xml:space="preserve"> </v>
      </c>
      <c r="T162" s="76" t="str">
        <f t="shared" si="2"/>
        <v/>
      </c>
      <c r="U162" s="135" t="s">
        <v>132</v>
      </c>
      <c r="V162" s="62" t="str">
        <f>IF(H162=0," ",IF(E162="H",IF(AND(H162&gt;2005,H162&lt;2009),VLOOKUP(K162,Minimas!$A$15:$C$29,3),IF(AND(H162&gt;2008,H162&lt;2011),VLOOKUP(K162,Minimas!$A$15:$C$29,2),"ERREUR")),IF(AND(H162&gt;2005,H162&lt;2009),VLOOKUP(K162,Minimas!$H$15:J$29,3),IF(AND(H162&gt;2008,H162&lt;2011),VLOOKUP(K162,Minimas!$H$15:$J$29,2),"ERREUR"))))</f>
        <v xml:space="preserve"> </v>
      </c>
      <c r="W162" s="63" t="str">
        <f t="shared" si="3"/>
        <v/>
      </c>
      <c r="X162" s="56"/>
      <c r="Y162" s="56"/>
      <c r="Z162" s="5" t="str">
        <f t="shared" si="4"/>
        <v xml:space="preserve"> </v>
      </c>
      <c r="AA162" s="5" t="str">
        <f t="shared" si="5"/>
        <v xml:space="preserve"> </v>
      </c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</row>
    <row r="163" spans="2:107" s="5" customFormat="1" ht="30" customHeight="1" x14ac:dyDescent="0.2">
      <c r="B163" s="141"/>
      <c r="C163" s="57"/>
      <c r="D163" s="125"/>
      <c r="E163" s="143"/>
      <c r="F163" s="146" t="s">
        <v>31</v>
      </c>
      <c r="G163" s="58" t="s">
        <v>31</v>
      </c>
      <c r="H163" s="147"/>
      <c r="I163" s="122" t="s">
        <v>31</v>
      </c>
      <c r="J163" s="148" t="s">
        <v>31</v>
      </c>
      <c r="K163" s="59"/>
      <c r="L163" s="60"/>
      <c r="M163" s="61"/>
      <c r="N163" s="61"/>
      <c r="O163" s="75" t="str">
        <f t="shared" si="0"/>
        <v xml:space="preserve"> </v>
      </c>
      <c r="P163" s="60"/>
      <c r="Q163" s="61"/>
      <c r="R163" s="61"/>
      <c r="S163" s="75" t="str">
        <f t="shared" si="1"/>
        <v xml:space="preserve"> </v>
      </c>
      <c r="T163" s="76" t="str">
        <f t="shared" si="2"/>
        <v/>
      </c>
      <c r="U163" s="135" t="s">
        <v>132</v>
      </c>
      <c r="V163" s="62" t="str">
        <f>IF(H163=0," ",IF(E163="H",IF(AND(H163&gt;2005,H163&lt;2009),VLOOKUP(K163,Minimas!$A$15:$C$29,3),IF(AND(H163&gt;2008,H163&lt;2011),VLOOKUP(K163,Minimas!$A$15:$C$29,2),"ERREUR")),IF(AND(H163&gt;2005,H163&lt;2009),VLOOKUP(K163,Minimas!$H$15:J$29,3),IF(AND(H163&gt;2008,H163&lt;2011),VLOOKUP(K163,Minimas!$H$15:$J$29,2),"ERREUR"))))</f>
        <v xml:space="preserve"> </v>
      </c>
      <c r="W163" s="63" t="str">
        <f t="shared" si="3"/>
        <v/>
      </c>
      <c r="X163" s="56"/>
      <c r="Y163" s="56"/>
      <c r="Z163" s="5" t="str">
        <f t="shared" si="4"/>
        <v xml:space="preserve"> </v>
      </c>
      <c r="AA163" s="5" t="str">
        <f t="shared" si="5"/>
        <v xml:space="preserve"> </v>
      </c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</row>
    <row r="164" spans="2:107" s="5" customFormat="1" ht="30" customHeight="1" x14ac:dyDescent="0.2">
      <c r="B164" s="141"/>
      <c r="C164" s="57"/>
      <c r="D164" s="125"/>
      <c r="E164" s="143"/>
      <c r="F164" s="146" t="s">
        <v>31</v>
      </c>
      <c r="G164" s="58" t="s">
        <v>31</v>
      </c>
      <c r="H164" s="147"/>
      <c r="I164" s="122" t="s">
        <v>31</v>
      </c>
      <c r="J164" s="148" t="s">
        <v>31</v>
      </c>
      <c r="K164" s="59"/>
      <c r="L164" s="60"/>
      <c r="M164" s="61"/>
      <c r="N164" s="61"/>
      <c r="O164" s="75" t="str">
        <f t="shared" si="0"/>
        <v xml:space="preserve"> </v>
      </c>
      <c r="P164" s="60"/>
      <c r="Q164" s="61"/>
      <c r="R164" s="61"/>
      <c r="S164" s="75" t="str">
        <f t="shared" si="1"/>
        <v xml:space="preserve"> </v>
      </c>
      <c r="T164" s="76" t="str">
        <f t="shared" si="2"/>
        <v/>
      </c>
      <c r="U164" s="135" t="s">
        <v>132</v>
      </c>
      <c r="V164" s="62" t="str">
        <f>IF(H164=0," ",IF(E164="H",IF(AND(H164&gt;2005,H164&lt;2009),VLOOKUP(K164,Minimas!$A$15:$C$29,3),IF(AND(H164&gt;2008,H164&lt;2011),VLOOKUP(K164,Minimas!$A$15:$C$29,2),"ERREUR")),IF(AND(H164&gt;2005,H164&lt;2009),VLOOKUP(K164,Minimas!$H$15:J$29,3),IF(AND(H164&gt;2008,H164&lt;2011),VLOOKUP(K164,Minimas!$H$15:$J$29,2),"ERREUR"))))</f>
        <v xml:space="preserve"> </v>
      </c>
      <c r="W164" s="63" t="str">
        <f t="shared" si="3"/>
        <v/>
      </c>
      <c r="X164" s="56"/>
      <c r="Y164" s="56"/>
      <c r="Z164" s="5" t="str">
        <f t="shared" si="4"/>
        <v xml:space="preserve"> </v>
      </c>
      <c r="AA164" s="5" t="str">
        <f t="shared" si="5"/>
        <v xml:space="preserve"> </v>
      </c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</row>
    <row r="165" spans="2:107" s="5" customFormat="1" ht="30" customHeight="1" x14ac:dyDescent="0.2">
      <c r="B165" s="141"/>
      <c r="C165" s="57"/>
      <c r="D165" s="125"/>
      <c r="E165" s="143"/>
      <c r="F165" s="146" t="s">
        <v>31</v>
      </c>
      <c r="G165" s="58" t="s">
        <v>31</v>
      </c>
      <c r="H165" s="147"/>
      <c r="I165" s="122" t="s">
        <v>31</v>
      </c>
      <c r="J165" s="148" t="s">
        <v>31</v>
      </c>
      <c r="K165" s="59"/>
      <c r="L165" s="60"/>
      <c r="M165" s="61"/>
      <c r="N165" s="61"/>
      <c r="O165" s="75" t="str">
        <f t="shared" si="0"/>
        <v xml:space="preserve"> </v>
      </c>
      <c r="P165" s="60"/>
      <c r="Q165" s="61"/>
      <c r="R165" s="61"/>
      <c r="S165" s="75" t="str">
        <f t="shared" si="1"/>
        <v xml:space="preserve"> </v>
      </c>
      <c r="T165" s="76" t="str">
        <f t="shared" si="2"/>
        <v/>
      </c>
      <c r="U165" s="135" t="s">
        <v>132</v>
      </c>
      <c r="V165" s="62" t="str">
        <f>IF(H165=0," ",IF(E165="H",IF(AND(H165&gt;2005,H165&lt;2009),VLOOKUP(K165,Minimas!$A$15:$C$29,3),IF(AND(H165&gt;2008,H165&lt;2011),VLOOKUP(K165,Minimas!$A$15:$C$29,2),"ERREUR")),IF(AND(H165&gt;2005,H165&lt;2009),VLOOKUP(K165,Minimas!$H$15:J$29,3),IF(AND(H165&gt;2008,H165&lt;2011),VLOOKUP(K165,Minimas!$H$15:$J$29,2),"ERREUR"))))</f>
        <v xml:space="preserve"> </v>
      </c>
      <c r="W165" s="63" t="str">
        <f t="shared" si="3"/>
        <v/>
      </c>
      <c r="X165" s="56"/>
      <c r="Y165" s="56"/>
      <c r="Z165" s="5" t="str">
        <f t="shared" si="4"/>
        <v xml:space="preserve"> </v>
      </c>
      <c r="AA165" s="5" t="str">
        <f t="shared" si="5"/>
        <v xml:space="preserve"> </v>
      </c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</row>
    <row r="166" spans="2:107" s="5" customFormat="1" ht="30" customHeight="1" x14ac:dyDescent="0.2">
      <c r="B166" s="141"/>
      <c r="C166" s="57"/>
      <c r="D166" s="125"/>
      <c r="E166" s="143"/>
      <c r="F166" s="146" t="s">
        <v>31</v>
      </c>
      <c r="G166" s="58" t="s">
        <v>31</v>
      </c>
      <c r="H166" s="147"/>
      <c r="I166" s="122"/>
      <c r="J166" s="148"/>
      <c r="K166" s="59"/>
      <c r="L166" s="60"/>
      <c r="M166" s="61"/>
      <c r="N166" s="61"/>
      <c r="O166" s="75" t="str">
        <f t="shared" ref="O166:O207" si="6">IF(Z166&lt;=0,0,Z166)</f>
        <v xml:space="preserve"> </v>
      </c>
      <c r="P166" s="60"/>
      <c r="Q166" s="61"/>
      <c r="R166" s="61"/>
      <c r="S166" s="75" t="str">
        <f t="shared" ref="S166:S207" si="7">IF(AA166&lt;=0,0,AA166)</f>
        <v xml:space="preserve"> </v>
      </c>
      <c r="T166" s="76" t="str">
        <f t="shared" si="2"/>
        <v/>
      </c>
      <c r="U166" s="135" t="s">
        <v>132</v>
      </c>
      <c r="V166" s="62" t="str">
        <f>IF(H166=0," ",IF(E166="H",IF(AND(H166&gt;2005,H166&lt;2009),VLOOKUP(K166,Minimas!$A$15:$C$29,3),IF(AND(H166&gt;2008,H166&lt;2011),VLOOKUP(K166,Minimas!$A$15:$C$29,2),"ERREUR")),IF(AND(H166&gt;2005,H166&lt;2009),VLOOKUP(K166,Minimas!$H$15:J$29,3),IF(AND(H166&gt;2008,H166&lt;2011),VLOOKUP(K166,Minimas!$H$15:$J$29,2),"ERREUR"))))</f>
        <v xml:space="preserve"> </v>
      </c>
      <c r="W166" s="63" t="str">
        <f t="shared" si="3"/>
        <v/>
      </c>
      <c r="X166" s="56"/>
      <c r="Y166" s="56"/>
      <c r="Z166" s="5" t="str">
        <f t="shared" si="4"/>
        <v xml:space="preserve"> </v>
      </c>
      <c r="AA166" s="5" t="str">
        <f t="shared" si="5"/>
        <v xml:space="preserve"> </v>
      </c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</row>
    <row r="167" spans="2:107" s="5" customFormat="1" ht="30" customHeight="1" x14ac:dyDescent="0.2">
      <c r="B167" s="141"/>
      <c r="C167" s="57"/>
      <c r="D167" s="125"/>
      <c r="E167" s="143"/>
      <c r="F167" s="146" t="s">
        <v>31</v>
      </c>
      <c r="G167" s="58" t="s">
        <v>31</v>
      </c>
      <c r="H167" s="147"/>
      <c r="I167" s="122"/>
      <c r="J167" s="148"/>
      <c r="K167" s="59"/>
      <c r="L167" s="60"/>
      <c r="M167" s="61"/>
      <c r="N167" s="61"/>
      <c r="O167" s="75" t="str">
        <f t="shared" si="6"/>
        <v xml:space="preserve"> </v>
      </c>
      <c r="P167" s="60"/>
      <c r="Q167" s="61"/>
      <c r="R167" s="61"/>
      <c r="S167" s="75" t="str">
        <f t="shared" si="7"/>
        <v xml:space="preserve"> </v>
      </c>
      <c r="T167" s="76" t="str">
        <f t="shared" si="2"/>
        <v/>
      </c>
      <c r="U167" s="135" t="s">
        <v>132</v>
      </c>
      <c r="V167" s="62" t="str">
        <f>IF(H167=0," ",IF(E167="H",IF(AND(H167&gt;2005,H167&lt;2009),VLOOKUP(K167,Minimas!$A$15:$C$29,3),IF(AND(H167&gt;2008,H167&lt;2011),VLOOKUP(K167,Minimas!$A$15:$C$29,2),"ERREUR")),IF(AND(H167&gt;2005,H167&lt;2009),VLOOKUP(K167,Minimas!$H$15:J$29,3),IF(AND(H167&gt;2008,H167&lt;2011),VLOOKUP(K167,Minimas!$H$15:$J$29,2),"ERREUR"))))</f>
        <v xml:space="preserve"> </v>
      </c>
      <c r="W167" s="63" t="str">
        <f t="shared" si="3"/>
        <v/>
      </c>
      <c r="X167" s="56"/>
      <c r="Y167" s="56"/>
      <c r="Z167" s="5" t="str">
        <f t="shared" si="4"/>
        <v xml:space="preserve"> </v>
      </c>
      <c r="AA167" s="5" t="str">
        <f t="shared" si="5"/>
        <v xml:space="preserve"> </v>
      </c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</row>
    <row r="168" spans="2:107" s="5" customFormat="1" ht="30" customHeight="1" x14ac:dyDescent="0.2">
      <c r="B168" s="141"/>
      <c r="C168" s="57"/>
      <c r="D168" s="125"/>
      <c r="E168" s="143"/>
      <c r="F168" s="146" t="s">
        <v>31</v>
      </c>
      <c r="G168" s="58" t="s">
        <v>31</v>
      </c>
      <c r="H168" s="147"/>
      <c r="I168" s="122" t="s">
        <v>31</v>
      </c>
      <c r="J168" s="148" t="s">
        <v>31</v>
      </c>
      <c r="K168" s="59"/>
      <c r="L168" s="60"/>
      <c r="M168" s="61"/>
      <c r="N168" s="61"/>
      <c r="O168" s="75" t="str">
        <f t="shared" si="6"/>
        <v xml:space="preserve"> </v>
      </c>
      <c r="P168" s="60"/>
      <c r="Q168" s="61"/>
      <c r="R168" s="61"/>
      <c r="S168" s="75" t="str">
        <f t="shared" si="7"/>
        <v xml:space="preserve"> </v>
      </c>
      <c r="T168" s="76" t="str">
        <f t="shared" ref="T168:T207" si="8">IF(E168="","",IF(OR(O168=0,S168=0),0,O168+S168))</f>
        <v/>
      </c>
      <c r="U168" s="135" t="s">
        <v>132</v>
      </c>
      <c r="V168" s="62" t="str">
        <f>IF(H168=0," ",IF(E168="H",IF(AND(H168&gt;2005,H168&lt;2009),VLOOKUP(K168,Minimas!$A$15:$C$29,3),IF(AND(H168&gt;2008,H168&lt;2011),VLOOKUP(K168,Minimas!$A$15:$C$29,2),"ERREUR")),IF(AND(H168&gt;2005,H168&lt;2009),VLOOKUP(K168,Minimas!$H$15:J$29,3),IF(AND(H168&gt;2008,H168&lt;2011),VLOOKUP(K168,Minimas!$H$15:$J$29,2),"ERREUR"))))</f>
        <v xml:space="preserve"> </v>
      </c>
      <c r="W168" s="63" t="str">
        <f t="shared" ref="W168:W207" si="9">IF(E168=" "," ",IF(E168="H",10^(0.75194503*LOG(K168/175.508)^2)*T168,IF(E168="F",10^(0.783497476* LOG(K168/153.655)^2)*T168,"")))</f>
        <v/>
      </c>
      <c r="X168" s="56"/>
      <c r="Y168" s="56"/>
      <c r="Z168" s="5" t="str">
        <f t="shared" si="4"/>
        <v xml:space="preserve"> </v>
      </c>
      <c r="AA168" s="5" t="str">
        <f t="shared" si="5"/>
        <v xml:space="preserve"> </v>
      </c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</row>
    <row r="169" spans="2:107" s="5" customFormat="1" ht="30" customHeight="1" x14ac:dyDescent="0.2">
      <c r="B169" s="141"/>
      <c r="C169" s="57"/>
      <c r="D169" s="125"/>
      <c r="E169" s="143"/>
      <c r="F169" s="146" t="s">
        <v>31</v>
      </c>
      <c r="G169" s="58" t="s">
        <v>31</v>
      </c>
      <c r="H169" s="147"/>
      <c r="I169" s="122" t="s">
        <v>31</v>
      </c>
      <c r="J169" s="148" t="s">
        <v>31</v>
      </c>
      <c r="K169" s="59"/>
      <c r="L169" s="60"/>
      <c r="M169" s="61"/>
      <c r="N169" s="61"/>
      <c r="O169" s="75" t="str">
        <f t="shared" si="6"/>
        <v xml:space="preserve"> </v>
      </c>
      <c r="P169" s="60"/>
      <c r="Q169" s="61"/>
      <c r="R169" s="61"/>
      <c r="S169" s="75" t="str">
        <f t="shared" si="7"/>
        <v xml:space="preserve"> </v>
      </c>
      <c r="T169" s="76" t="str">
        <f t="shared" si="8"/>
        <v/>
      </c>
      <c r="U169" s="135" t="s">
        <v>132</v>
      </c>
      <c r="V169" s="62" t="str">
        <f>IF(H169=0," ",IF(E169="H",IF(AND(H169&gt;2005,H169&lt;2009),VLOOKUP(K169,Minimas!$A$15:$C$29,3),IF(AND(H169&gt;2008,H169&lt;2011),VLOOKUP(K169,Minimas!$A$15:$C$29,2),"ERREUR")),IF(AND(H169&gt;2005,H169&lt;2009),VLOOKUP(K169,Minimas!$H$15:J$29,3),IF(AND(H169&gt;2008,H169&lt;2011),VLOOKUP(K169,Minimas!$H$15:$J$29,2),"ERREUR"))))</f>
        <v xml:space="preserve"> </v>
      </c>
      <c r="W169" s="63" t="str">
        <f t="shared" si="9"/>
        <v/>
      </c>
      <c r="X169" s="56"/>
      <c r="Y169" s="56"/>
      <c r="Z169" s="5" t="str">
        <f t="shared" si="4"/>
        <v xml:space="preserve"> </v>
      </c>
      <c r="AA169" s="5" t="str">
        <f t="shared" si="5"/>
        <v xml:space="preserve"> </v>
      </c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</row>
    <row r="170" spans="2:107" s="5" customFormat="1" ht="30" customHeight="1" x14ac:dyDescent="0.2">
      <c r="B170" s="141"/>
      <c r="C170" s="57"/>
      <c r="D170" s="125"/>
      <c r="E170" s="143"/>
      <c r="F170" s="146" t="s">
        <v>31</v>
      </c>
      <c r="G170" s="58" t="s">
        <v>31</v>
      </c>
      <c r="H170" s="147"/>
      <c r="I170" s="122" t="s">
        <v>31</v>
      </c>
      <c r="J170" s="148" t="s">
        <v>31</v>
      </c>
      <c r="K170" s="59"/>
      <c r="L170" s="60"/>
      <c r="M170" s="61"/>
      <c r="N170" s="61"/>
      <c r="O170" s="75" t="str">
        <f t="shared" si="6"/>
        <v xml:space="preserve"> </v>
      </c>
      <c r="P170" s="60"/>
      <c r="Q170" s="61"/>
      <c r="R170" s="61"/>
      <c r="S170" s="75" t="str">
        <f t="shared" si="7"/>
        <v xml:space="preserve"> </v>
      </c>
      <c r="T170" s="76" t="str">
        <f t="shared" si="8"/>
        <v/>
      </c>
      <c r="U170" s="135" t="s">
        <v>132</v>
      </c>
      <c r="V170" s="62" t="str">
        <f>IF(H170=0," ",IF(E170="H",IF(AND(H170&gt;2005,H170&lt;2009),VLOOKUP(K170,Minimas!$A$15:$C$29,3),IF(AND(H170&gt;2008,H170&lt;2011),VLOOKUP(K170,Minimas!$A$15:$C$29,2),"ERREUR")),IF(AND(H170&gt;2005,H170&lt;2009),VLOOKUP(K170,Minimas!$H$15:J$29,3),IF(AND(H170&gt;2008,H170&lt;2011),VLOOKUP(K170,Minimas!$H$15:$J$29,2),"ERREUR"))))</f>
        <v xml:space="preserve"> </v>
      </c>
      <c r="W170" s="63" t="str">
        <f t="shared" si="9"/>
        <v/>
      </c>
      <c r="X170" s="56"/>
      <c r="Y170" s="56"/>
      <c r="Z170" s="5" t="str">
        <f t="shared" si="4"/>
        <v xml:space="preserve"> </v>
      </c>
      <c r="AA170" s="5" t="str">
        <f t="shared" si="5"/>
        <v xml:space="preserve"> </v>
      </c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</row>
    <row r="171" spans="2:107" s="5" customFormat="1" ht="30" customHeight="1" x14ac:dyDescent="0.2">
      <c r="B171" s="141"/>
      <c r="C171" s="57"/>
      <c r="D171" s="125"/>
      <c r="E171" s="143"/>
      <c r="F171" s="146" t="s">
        <v>31</v>
      </c>
      <c r="G171" s="58" t="s">
        <v>31</v>
      </c>
      <c r="H171" s="147"/>
      <c r="I171" s="122" t="s">
        <v>31</v>
      </c>
      <c r="J171" s="148" t="s">
        <v>31</v>
      </c>
      <c r="K171" s="59"/>
      <c r="L171" s="60"/>
      <c r="M171" s="61"/>
      <c r="N171" s="61"/>
      <c r="O171" s="75" t="str">
        <f t="shared" si="6"/>
        <v xml:space="preserve"> </v>
      </c>
      <c r="P171" s="60"/>
      <c r="Q171" s="61"/>
      <c r="R171" s="61"/>
      <c r="S171" s="75" t="str">
        <f t="shared" si="7"/>
        <v xml:space="preserve"> </v>
      </c>
      <c r="T171" s="76" t="str">
        <f t="shared" si="8"/>
        <v/>
      </c>
      <c r="U171" s="135" t="s">
        <v>132</v>
      </c>
      <c r="V171" s="62" t="str">
        <f>IF(H171=0," ",IF(E171="H",IF(AND(H171&gt;2005,H171&lt;2009),VLOOKUP(K171,Minimas!$A$15:$C$29,3),IF(AND(H171&gt;2008,H171&lt;2011),VLOOKUP(K171,Minimas!$A$15:$C$29,2),"ERREUR")),IF(AND(H171&gt;2005,H171&lt;2009),VLOOKUP(K171,Minimas!$H$15:J$29,3),IF(AND(H171&gt;2008,H171&lt;2011),VLOOKUP(K171,Minimas!$H$15:$J$29,2),"ERREUR"))))</f>
        <v xml:space="preserve"> </v>
      </c>
      <c r="W171" s="63" t="str">
        <f t="shared" si="9"/>
        <v/>
      </c>
      <c r="X171" s="56"/>
      <c r="Y171" s="56"/>
      <c r="Z171" s="5" t="str">
        <f t="shared" si="4"/>
        <v xml:space="preserve"> </v>
      </c>
      <c r="AA171" s="5" t="str">
        <f t="shared" si="5"/>
        <v xml:space="preserve"> </v>
      </c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</row>
    <row r="172" spans="2:107" s="5" customFormat="1" ht="30" customHeight="1" x14ac:dyDescent="0.2">
      <c r="B172" s="141"/>
      <c r="C172" s="57"/>
      <c r="D172" s="125"/>
      <c r="E172" s="143"/>
      <c r="F172" s="146" t="s">
        <v>31</v>
      </c>
      <c r="G172" s="58" t="s">
        <v>31</v>
      </c>
      <c r="H172" s="147"/>
      <c r="I172" s="122" t="s">
        <v>31</v>
      </c>
      <c r="J172" s="148" t="s">
        <v>31</v>
      </c>
      <c r="K172" s="59"/>
      <c r="L172" s="60"/>
      <c r="M172" s="61"/>
      <c r="N172" s="61"/>
      <c r="O172" s="75" t="str">
        <f t="shared" si="6"/>
        <v xml:space="preserve"> </v>
      </c>
      <c r="P172" s="60"/>
      <c r="Q172" s="61"/>
      <c r="R172" s="61"/>
      <c r="S172" s="75" t="str">
        <f t="shared" si="7"/>
        <v xml:space="preserve"> </v>
      </c>
      <c r="T172" s="76" t="str">
        <f t="shared" si="8"/>
        <v/>
      </c>
      <c r="U172" s="135" t="s">
        <v>132</v>
      </c>
      <c r="V172" s="62" t="str">
        <f>IF(H172=0," ",IF(E172="H",IF(AND(H172&gt;2005,H172&lt;2009),VLOOKUP(K172,Minimas!$A$15:$C$29,3),IF(AND(H172&gt;2008,H172&lt;2011),VLOOKUP(K172,Minimas!$A$15:$C$29,2),"ERREUR")),IF(AND(H172&gt;2005,H172&lt;2009),VLOOKUP(K172,Minimas!$H$15:J$29,3),IF(AND(H172&gt;2008,H172&lt;2011),VLOOKUP(K172,Minimas!$H$15:$J$29,2),"ERREUR"))))</f>
        <v xml:space="preserve"> </v>
      </c>
      <c r="W172" s="63" t="str">
        <f t="shared" si="9"/>
        <v/>
      </c>
      <c r="X172" s="56"/>
      <c r="Y172" s="56"/>
      <c r="Z172" s="5" t="str">
        <f t="shared" si="4"/>
        <v xml:space="preserve"> </v>
      </c>
      <c r="AA172" s="5" t="str">
        <f t="shared" si="5"/>
        <v xml:space="preserve"> </v>
      </c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</row>
    <row r="173" spans="2:107" s="5" customFormat="1" ht="30" customHeight="1" x14ac:dyDescent="0.2">
      <c r="B173" s="141"/>
      <c r="C173" s="57"/>
      <c r="D173" s="125"/>
      <c r="E173" s="143"/>
      <c r="F173" s="146" t="s">
        <v>31</v>
      </c>
      <c r="G173" s="58" t="s">
        <v>31</v>
      </c>
      <c r="H173" s="147"/>
      <c r="I173" s="122" t="s">
        <v>31</v>
      </c>
      <c r="J173" s="148" t="s">
        <v>31</v>
      </c>
      <c r="K173" s="59"/>
      <c r="L173" s="60"/>
      <c r="M173" s="61"/>
      <c r="N173" s="61"/>
      <c r="O173" s="75" t="str">
        <f t="shared" si="6"/>
        <v xml:space="preserve"> </v>
      </c>
      <c r="P173" s="60"/>
      <c r="Q173" s="61"/>
      <c r="R173" s="61"/>
      <c r="S173" s="75" t="str">
        <f t="shared" si="7"/>
        <v xml:space="preserve"> </v>
      </c>
      <c r="T173" s="76" t="str">
        <f t="shared" si="8"/>
        <v/>
      </c>
      <c r="U173" s="135" t="s">
        <v>132</v>
      </c>
      <c r="V173" s="62" t="str">
        <f>IF(H173=0," ",IF(E173="H",IF(AND(H173&gt;2005,H173&lt;2009),VLOOKUP(K173,Minimas!$A$15:$C$29,3),IF(AND(H173&gt;2008,H173&lt;2011),VLOOKUP(K173,Minimas!$A$15:$C$29,2),"ERREUR")),IF(AND(H173&gt;2005,H173&lt;2009),VLOOKUP(K173,Minimas!$H$15:J$29,3),IF(AND(H173&gt;2008,H173&lt;2011),VLOOKUP(K173,Minimas!$H$15:$J$29,2),"ERREUR"))))</f>
        <v xml:space="preserve"> </v>
      </c>
      <c r="W173" s="63" t="str">
        <f t="shared" si="9"/>
        <v/>
      </c>
      <c r="X173" s="56"/>
      <c r="Y173" s="56"/>
      <c r="Z173" s="5" t="str">
        <f t="shared" si="4"/>
        <v xml:space="preserve"> </v>
      </c>
      <c r="AA173" s="5" t="str">
        <f t="shared" si="5"/>
        <v xml:space="preserve"> </v>
      </c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</row>
    <row r="174" spans="2:107" s="5" customFormat="1" ht="30" customHeight="1" x14ac:dyDescent="0.2">
      <c r="B174" s="141"/>
      <c r="C174" s="57"/>
      <c r="D174" s="125"/>
      <c r="E174" s="143"/>
      <c r="F174" s="146" t="s">
        <v>31</v>
      </c>
      <c r="G174" s="58" t="s">
        <v>31</v>
      </c>
      <c r="H174" s="147"/>
      <c r="I174" s="122" t="s">
        <v>31</v>
      </c>
      <c r="J174" s="148" t="s">
        <v>31</v>
      </c>
      <c r="K174" s="59"/>
      <c r="L174" s="60"/>
      <c r="M174" s="61"/>
      <c r="N174" s="61"/>
      <c r="O174" s="75" t="str">
        <f t="shared" si="6"/>
        <v xml:space="preserve"> </v>
      </c>
      <c r="P174" s="60"/>
      <c r="Q174" s="61"/>
      <c r="R174" s="61"/>
      <c r="S174" s="75" t="str">
        <f t="shared" si="7"/>
        <v xml:space="preserve"> </v>
      </c>
      <c r="T174" s="76" t="str">
        <f t="shared" si="8"/>
        <v/>
      </c>
      <c r="U174" s="135" t="s">
        <v>132</v>
      </c>
      <c r="V174" s="62" t="str">
        <f>IF(H174=0," ",IF(E174="H",IF(AND(H174&gt;2005,H174&lt;2009),VLOOKUP(K174,Minimas!$A$15:$C$29,3),IF(AND(H174&gt;2008,H174&lt;2011),VLOOKUP(K174,Minimas!$A$15:$C$29,2),"ERREUR")),IF(AND(H174&gt;2005,H174&lt;2009),VLOOKUP(K174,Minimas!$H$15:J$29,3),IF(AND(H174&gt;2008,H174&lt;2011),VLOOKUP(K174,Minimas!$H$15:$J$29,2),"ERREUR"))))</f>
        <v xml:space="preserve"> </v>
      </c>
      <c r="W174" s="63" t="str">
        <f t="shared" si="9"/>
        <v/>
      </c>
      <c r="X174" s="56"/>
      <c r="Y174" s="56"/>
      <c r="Z174" s="5" t="str">
        <f t="shared" si="4"/>
        <v xml:space="preserve"> </v>
      </c>
      <c r="AA174" s="5" t="str">
        <f t="shared" si="5"/>
        <v xml:space="preserve"> </v>
      </c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</row>
    <row r="175" spans="2:107" s="5" customFormat="1" ht="30" customHeight="1" x14ac:dyDescent="0.2">
      <c r="B175" s="141"/>
      <c r="C175" s="57"/>
      <c r="D175" s="125"/>
      <c r="E175" s="143"/>
      <c r="F175" s="146" t="s">
        <v>31</v>
      </c>
      <c r="G175" s="58" t="s">
        <v>31</v>
      </c>
      <c r="H175" s="147"/>
      <c r="I175" s="122" t="s">
        <v>31</v>
      </c>
      <c r="J175" s="148" t="s">
        <v>31</v>
      </c>
      <c r="K175" s="59"/>
      <c r="L175" s="60"/>
      <c r="M175" s="61"/>
      <c r="N175" s="61"/>
      <c r="O175" s="75" t="str">
        <f t="shared" si="6"/>
        <v xml:space="preserve"> </v>
      </c>
      <c r="P175" s="60"/>
      <c r="Q175" s="61"/>
      <c r="R175" s="61"/>
      <c r="S175" s="75" t="str">
        <f t="shared" si="7"/>
        <v xml:space="preserve"> </v>
      </c>
      <c r="T175" s="76" t="str">
        <f t="shared" si="8"/>
        <v/>
      </c>
      <c r="U175" s="135" t="s">
        <v>132</v>
      </c>
      <c r="V175" s="62" t="str">
        <f>IF(H175=0," ",IF(E175="H",IF(AND(H175&gt;2005,H175&lt;2009),VLOOKUP(K175,Minimas!$A$15:$C$29,3),IF(AND(H175&gt;2008,H175&lt;2011),VLOOKUP(K175,Minimas!$A$15:$C$29,2),"ERREUR")),IF(AND(H175&gt;2005,H175&lt;2009),VLOOKUP(K175,Minimas!$H$15:J$29,3),IF(AND(H175&gt;2008,H175&lt;2011),VLOOKUP(K175,Minimas!$H$15:$J$29,2),"ERREUR"))))</f>
        <v xml:space="preserve"> </v>
      </c>
      <c r="W175" s="63" t="str">
        <f t="shared" si="9"/>
        <v/>
      </c>
      <c r="X175" s="56"/>
      <c r="Y175" s="56"/>
      <c r="Z175" s="5" t="str">
        <f t="shared" si="4"/>
        <v xml:space="preserve"> </v>
      </c>
      <c r="AA175" s="5" t="str">
        <f t="shared" si="5"/>
        <v xml:space="preserve"> </v>
      </c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</row>
    <row r="176" spans="2:107" s="5" customFormat="1" ht="30" customHeight="1" x14ac:dyDescent="0.2">
      <c r="B176" s="141"/>
      <c r="C176" s="57"/>
      <c r="D176" s="125"/>
      <c r="E176" s="143"/>
      <c r="F176" s="146" t="s">
        <v>31</v>
      </c>
      <c r="G176" s="58" t="s">
        <v>31</v>
      </c>
      <c r="H176" s="147"/>
      <c r="I176" s="122" t="s">
        <v>31</v>
      </c>
      <c r="J176" s="148" t="s">
        <v>31</v>
      </c>
      <c r="K176" s="59"/>
      <c r="L176" s="60"/>
      <c r="M176" s="61"/>
      <c r="N176" s="61"/>
      <c r="O176" s="75" t="str">
        <f t="shared" si="6"/>
        <v xml:space="preserve"> </v>
      </c>
      <c r="P176" s="60"/>
      <c r="Q176" s="61"/>
      <c r="R176" s="61"/>
      <c r="S176" s="75" t="str">
        <f t="shared" si="7"/>
        <v xml:space="preserve"> </v>
      </c>
      <c r="T176" s="76" t="str">
        <f t="shared" si="8"/>
        <v/>
      </c>
      <c r="U176" s="135" t="s">
        <v>132</v>
      </c>
      <c r="V176" s="62" t="str">
        <f>IF(H176=0," ",IF(E176="H",IF(AND(H176&gt;2005,H176&lt;2009),VLOOKUP(K176,Minimas!$A$15:$C$29,3),IF(AND(H176&gt;2008,H176&lt;2011),VLOOKUP(K176,Minimas!$A$15:$C$29,2),"ERREUR")),IF(AND(H176&gt;2005,H176&lt;2009),VLOOKUP(K176,Minimas!$H$15:J$29,3),IF(AND(H176&gt;2008,H176&lt;2011),VLOOKUP(K176,Minimas!$H$15:$J$29,2),"ERREUR"))))</f>
        <v xml:space="preserve"> </v>
      </c>
      <c r="W176" s="63" t="str">
        <f t="shared" si="9"/>
        <v/>
      </c>
      <c r="X176" s="56"/>
      <c r="Y176" s="56"/>
      <c r="Z176" s="5" t="str">
        <f t="shared" si="4"/>
        <v xml:space="preserve"> </v>
      </c>
      <c r="AA176" s="5" t="str">
        <f t="shared" si="5"/>
        <v xml:space="preserve"> </v>
      </c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</row>
    <row r="177" spans="2:107" s="5" customFormat="1" ht="30" customHeight="1" x14ac:dyDescent="0.2">
      <c r="B177" s="141"/>
      <c r="C177" s="57"/>
      <c r="D177" s="125"/>
      <c r="E177" s="143"/>
      <c r="F177" s="146" t="s">
        <v>31</v>
      </c>
      <c r="G177" s="58" t="s">
        <v>31</v>
      </c>
      <c r="H177" s="147"/>
      <c r="I177" s="122" t="s">
        <v>31</v>
      </c>
      <c r="J177" s="148" t="s">
        <v>31</v>
      </c>
      <c r="K177" s="59"/>
      <c r="L177" s="60"/>
      <c r="M177" s="61"/>
      <c r="N177" s="61"/>
      <c r="O177" s="75" t="str">
        <f t="shared" si="6"/>
        <v xml:space="preserve"> </v>
      </c>
      <c r="P177" s="60"/>
      <c r="Q177" s="61"/>
      <c r="R177" s="61"/>
      <c r="S177" s="75" t="str">
        <f t="shared" si="7"/>
        <v xml:space="preserve"> </v>
      </c>
      <c r="T177" s="76" t="str">
        <f t="shared" si="8"/>
        <v/>
      </c>
      <c r="U177" s="135" t="s">
        <v>132</v>
      </c>
      <c r="V177" s="62" t="str">
        <f>IF(H177=0," ",IF(E177="H",IF(AND(H177&gt;2005,H177&lt;2009),VLOOKUP(K177,Minimas!$A$15:$C$29,3),IF(AND(H177&gt;2008,H177&lt;2011),VLOOKUP(K177,Minimas!$A$15:$C$29,2),"ERREUR")),IF(AND(H177&gt;2005,H177&lt;2009),VLOOKUP(K177,Minimas!$H$15:J$29,3),IF(AND(H177&gt;2008,H177&lt;2011),VLOOKUP(K177,Minimas!$H$15:$J$29,2),"ERREUR"))))</f>
        <v xml:space="preserve"> </v>
      </c>
      <c r="W177" s="63" t="str">
        <f t="shared" si="9"/>
        <v/>
      </c>
      <c r="X177" s="56"/>
      <c r="Y177" s="56"/>
      <c r="Z177" s="5" t="str">
        <f t="shared" si="4"/>
        <v xml:space="preserve"> </v>
      </c>
      <c r="AA177" s="5" t="str">
        <f t="shared" si="5"/>
        <v xml:space="preserve"> </v>
      </c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</row>
    <row r="178" spans="2:107" s="5" customFormat="1" ht="30" customHeight="1" x14ac:dyDescent="0.2">
      <c r="B178" s="141"/>
      <c r="C178" s="57"/>
      <c r="D178" s="125"/>
      <c r="E178" s="143"/>
      <c r="F178" s="146" t="s">
        <v>31</v>
      </c>
      <c r="G178" s="58" t="s">
        <v>31</v>
      </c>
      <c r="H178" s="147"/>
      <c r="I178" s="122" t="s">
        <v>31</v>
      </c>
      <c r="J178" s="148" t="s">
        <v>31</v>
      </c>
      <c r="K178" s="59"/>
      <c r="L178" s="60"/>
      <c r="M178" s="61"/>
      <c r="N178" s="61"/>
      <c r="O178" s="75" t="str">
        <f t="shared" si="6"/>
        <v xml:space="preserve"> </v>
      </c>
      <c r="P178" s="60"/>
      <c r="Q178" s="61"/>
      <c r="R178" s="61"/>
      <c r="S178" s="75" t="str">
        <f t="shared" si="7"/>
        <v xml:space="preserve"> </v>
      </c>
      <c r="T178" s="76" t="str">
        <f t="shared" si="8"/>
        <v/>
      </c>
      <c r="U178" s="135" t="s">
        <v>132</v>
      </c>
      <c r="V178" s="62" t="str">
        <f>IF(H178=0," ",IF(E178="H",IF(AND(H178&gt;2005,H178&lt;2009),VLOOKUP(K178,Minimas!$A$15:$C$29,3),IF(AND(H178&gt;2008,H178&lt;2011),VLOOKUP(K178,Minimas!$A$15:$C$29,2),"ERREUR")),IF(AND(H178&gt;2005,H178&lt;2009),VLOOKUP(K178,Minimas!$H$15:J$29,3),IF(AND(H178&gt;2008,H178&lt;2011),VLOOKUP(K178,Minimas!$H$15:$J$29,2),"ERREUR"))))</f>
        <v xml:space="preserve"> </v>
      </c>
      <c r="W178" s="63" t="str">
        <f t="shared" si="9"/>
        <v/>
      </c>
      <c r="X178" s="56"/>
      <c r="Y178" s="56"/>
      <c r="Z178" s="5" t="str">
        <f t="shared" si="4"/>
        <v xml:space="preserve"> </v>
      </c>
      <c r="AA178" s="5" t="str">
        <f t="shared" si="5"/>
        <v xml:space="preserve"> </v>
      </c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</row>
    <row r="179" spans="2:107" s="5" customFormat="1" ht="30" customHeight="1" x14ac:dyDescent="0.2">
      <c r="B179" s="141"/>
      <c r="C179" s="57"/>
      <c r="D179" s="125"/>
      <c r="E179" s="143"/>
      <c r="F179" s="146" t="s">
        <v>31</v>
      </c>
      <c r="G179" s="58" t="s">
        <v>31</v>
      </c>
      <c r="H179" s="147"/>
      <c r="I179" s="122" t="s">
        <v>31</v>
      </c>
      <c r="J179" s="148" t="s">
        <v>31</v>
      </c>
      <c r="K179" s="59"/>
      <c r="L179" s="60"/>
      <c r="M179" s="61"/>
      <c r="N179" s="61"/>
      <c r="O179" s="75" t="str">
        <f t="shared" si="6"/>
        <v xml:space="preserve"> </v>
      </c>
      <c r="P179" s="60"/>
      <c r="Q179" s="61"/>
      <c r="R179" s="61"/>
      <c r="S179" s="75" t="str">
        <f t="shared" si="7"/>
        <v xml:space="preserve"> </v>
      </c>
      <c r="T179" s="76" t="str">
        <f t="shared" si="8"/>
        <v/>
      </c>
      <c r="U179" s="135" t="s">
        <v>132</v>
      </c>
      <c r="V179" s="62" t="str">
        <f>IF(H179=0," ",IF(E179="H",IF(AND(H179&gt;2005,H179&lt;2009),VLOOKUP(K179,Minimas!$A$15:$C$29,3),IF(AND(H179&gt;2008,H179&lt;2011),VLOOKUP(K179,Minimas!$A$15:$C$29,2),"ERREUR")),IF(AND(H179&gt;2005,H179&lt;2009),VLOOKUP(K179,Minimas!$H$15:J$29,3),IF(AND(H179&gt;2008,H179&lt;2011),VLOOKUP(K179,Minimas!$H$15:$J$29,2),"ERREUR"))))</f>
        <v xml:space="preserve"> </v>
      </c>
      <c r="W179" s="63" t="str">
        <f t="shared" si="9"/>
        <v/>
      </c>
      <c r="X179" s="56"/>
      <c r="Y179" s="56"/>
      <c r="Z179" s="5" t="str">
        <f t="shared" si="4"/>
        <v xml:space="preserve"> </v>
      </c>
      <c r="AA179" s="5" t="str">
        <f t="shared" si="5"/>
        <v xml:space="preserve"> </v>
      </c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</row>
    <row r="180" spans="2:107" s="5" customFormat="1" ht="30" customHeight="1" x14ac:dyDescent="0.2">
      <c r="B180" s="141"/>
      <c r="C180" s="57"/>
      <c r="D180" s="125"/>
      <c r="E180" s="143"/>
      <c r="F180" s="146" t="s">
        <v>31</v>
      </c>
      <c r="G180" s="58" t="s">
        <v>31</v>
      </c>
      <c r="H180" s="147"/>
      <c r="I180" s="122" t="s">
        <v>31</v>
      </c>
      <c r="J180" s="148" t="s">
        <v>31</v>
      </c>
      <c r="K180" s="59"/>
      <c r="L180" s="60"/>
      <c r="M180" s="61"/>
      <c r="N180" s="61"/>
      <c r="O180" s="75" t="str">
        <f t="shared" si="6"/>
        <v xml:space="preserve"> </v>
      </c>
      <c r="P180" s="60"/>
      <c r="Q180" s="61"/>
      <c r="R180" s="61"/>
      <c r="S180" s="75" t="str">
        <f t="shared" si="7"/>
        <v xml:space="preserve"> </v>
      </c>
      <c r="T180" s="76" t="str">
        <f t="shared" si="8"/>
        <v/>
      </c>
      <c r="U180" s="135" t="s">
        <v>132</v>
      </c>
      <c r="V180" s="62" t="str">
        <f>IF(H180=0," ",IF(E180="H",IF(AND(H180&gt;2005,H180&lt;2009),VLOOKUP(K180,Minimas!$A$15:$C$29,3),IF(AND(H180&gt;2008,H180&lt;2011),VLOOKUP(K180,Minimas!$A$15:$C$29,2),"ERREUR")),IF(AND(H180&gt;2005,H180&lt;2009),VLOOKUP(K180,Minimas!$H$15:J$29,3),IF(AND(H180&gt;2008,H180&lt;2011),VLOOKUP(K180,Minimas!$H$15:$J$29,2),"ERREUR"))))</f>
        <v xml:space="preserve"> </v>
      </c>
      <c r="W180" s="63" t="str">
        <f t="shared" si="9"/>
        <v/>
      </c>
      <c r="X180" s="56"/>
      <c r="Y180" s="56"/>
      <c r="Z180" s="5" t="str">
        <f t="shared" si="4"/>
        <v xml:space="preserve"> </v>
      </c>
      <c r="AA180" s="5" t="str">
        <f t="shared" si="5"/>
        <v xml:space="preserve"> </v>
      </c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</row>
    <row r="181" spans="2:107" s="5" customFormat="1" ht="30" customHeight="1" x14ac:dyDescent="0.2">
      <c r="B181" s="141"/>
      <c r="C181" s="57"/>
      <c r="D181" s="125"/>
      <c r="E181" s="143"/>
      <c r="F181" s="146" t="s">
        <v>31</v>
      </c>
      <c r="G181" s="58" t="s">
        <v>31</v>
      </c>
      <c r="H181" s="147"/>
      <c r="I181" s="122" t="s">
        <v>31</v>
      </c>
      <c r="J181" s="148" t="s">
        <v>31</v>
      </c>
      <c r="K181" s="59"/>
      <c r="L181" s="60"/>
      <c r="M181" s="61"/>
      <c r="N181" s="61"/>
      <c r="O181" s="75" t="str">
        <f t="shared" si="6"/>
        <v xml:space="preserve"> </v>
      </c>
      <c r="P181" s="60"/>
      <c r="Q181" s="61"/>
      <c r="R181" s="61"/>
      <c r="S181" s="75" t="str">
        <f t="shared" si="7"/>
        <v xml:space="preserve"> </v>
      </c>
      <c r="T181" s="76" t="str">
        <f t="shared" si="8"/>
        <v/>
      </c>
      <c r="U181" s="135" t="s">
        <v>132</v>
      </c>
      <c r="V181" s="62" t="str">
        <f>IF(H181=0," ",IF(E181="H",IF(AND(H181&gt;2005,H181&lt;2009),VLOOKUP(K181,Minimas!$A$15:$C$29,3),IF(AND(H181&gt;2008,H181&lt;2011),VLOOKUP(K181,Minimas!$A$15:$C$29,2),"ERREUR")),IF(AND(H181&gt;2005,H181&lt;2009),VLOOKUP(K181,Minimas!$H$15:J$29,3),IF(AND(H181&gt;2008,H181&lt;2011),VLOOKUP(K181,Minimas!$H$15:$J$29,2),"ERREUR"))))</f>
        <v xml:space="preserve"> </v>
      </c>
      <c r="W181" s="63" t="str">
        <f t="shared" si="9"/>
        <v/>
      </c>
      <c r="X181" s="56"/>
      <c r="Y181" s="56"/>
      <c r="Z181" s="5" t="str">
        <f t="shared" si="4"/>
        <v xml:space="preserve"> </v>
      </c>
      <c r="AA181" s="5" t="str">
        <f t="shared" si="5"/>
        <v xml:space="preserve"> </v>
      </c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</row>
    <row r="182" spans="2:107" s="5" customFormat="1" ht="30" customHeight="1" x14ac:dyDescent="0.2">
      <c r="B182" s="141"/>
      <c r="C182" s="57"/>
      <c r="D182" s="125"/>
      <c r="E182" s="143"/>
      <c r="F182" s="146" t="s">
        <v>31</v>
      </c>
      <c r="G182" s="58" t="s">
        <v>31</v>
      </c>
      <c r="H182" s="147"/>
      <c r="I182" s="122" t="s">
        <v>31</v>
      </c>
      <c r="J182" s="148" t="s">
        <v>31</v>
      </c>
      <c r="K182" s="59"/>
      <c r="L182" s="60"/>
      <c r="M182" s="61"/>
      <c r="N182" s="61"/>
      <c r="O182" s="75" t="str">
        <f t="shared" si="6"/>
        <v xml:space="preserve"> </v>
      </c>
      <c r="P182" s="60"/>
      <c r="Q182" s="61"/>
      <c r="R182" s="61"/>
      <c r="S182" s="75" t="str">
        <f t="shared" si="7"/>
        <v xml:space="preserve"> </v>
      </c>
      <c r="T182" s="76" t="str">
        <f t="shared" si="8"/>
        <v/>
      </c>
      <c r="U182" s="135" t="s">
        <v>132</v>
      </c>
      <c r="V182" s="62" t="str">
        <f>IF(H182=0," ",IF(E182="H",IF(AND(H182&gt;2005,H182&lt;2009),VLOOKUP(K182,Minimas!$A$15:$C$29,3),IF(AND(H182&gt;2008,H182&lt;2011),VLOOKUP(K182,Minimas!$A$15:$C$29,2),"ERREUR")),IF(AND(H182&gt;2005,H182&lt;2009),VLOOKUP(K182,Minimas!$H$15:J$29,3),IF(AND(H182&gt;2008,H182&lt;2011),VLOOKUP(K182,Minimas!$H$15:$J$29,2),"ERREUR"))))</f>
        <v xml:space="preserve"> </v>
      </c>
      <c r="W182" s="63" t="str">
        <f t="shared" si="9"/>
        <v/>
      </c>
      <c r="X182" s="56"/>
      <c r="Y182" s="56"/>
      <c r="Z182" s="5" t="str">
        <f t="shared" si="4"/>
        <v xml:space="preserve"> </v>
      </c>
      <c r="AA182" s="5" t="str">
        <f t="shared" si="5"/>
        <v xml:space="preserve"> </v>
      </c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</row>
    <row r="183" spans="2:107" s="5" customFormat="1" ht="30" customHeight="1" x14ac:dyDescent="0.2">
      <c r="B183" s="141"/>
      <c r="C183" s="57"/>
      <c r="D183" s="125"/>
      <c r="E183" s="143"/>
      <c r="F183" s="146" t="s">
        <v>31</v>
      </c>
      <c r="G183" s="58" t="s">
        <v>31</v>
      </c>
      <c r="H183" s="147"/>
      <c r="I183" s="122" t="s">
        <v>31</v>
      </c>
      <c r="J183" s="148" t="s">
        <v>31</v>
      </c>
      <c r="K183" s="59"/>
      <c r="L183" s="60"/>
      <c r="M183" s="61"/>
      <c r="N183" s="61"/>
      <c r="O183" s="75" t="str">
        <f t="shared" si="6"/>
        <v xml:space="preserve"> </v>
      </c>
      <c r="P183" s="60"/>
      <c r="Q183" s="61"/>
      <c r="R183" s="61"/>
      <c r="S183" s="75" t="str">
        <f t="shared" si="7"/>
        <v xml:space="preserve"> </v>
      </c>
      <c r="T183" s="76" t="str">
        <f t="shared" si="8"/>
        <v/>
      </c>
      <c r="U183" s="135" t="s">
        <v>132</v>
      </c>
      <c r="V183" s="62" t="str">
        <f>IF(H183=0," ",IF(E183="H",IF(AND(H183&gt;2005,H183&lt;2009),VLOOKUP(K183,Minimas!$A$15:$C$29,3),IF(AND(H183&gt;2008,H183&lt;2011),VLOOKUP(K183,Minimas!$A$15:$C$29,2),"ERREUR")),IF(AND(H183&gt;2005,H183&lt;2009),VLOOKUP(K183,Minimas!$H$15:J$29,3),IF(AND(H183&gt;2008,H183&lt;2011),VLOOKUP(K183,Minimas!$H$15:$J$29,2),"ERREUR"))))</f>
        <v xml:space="preserve"> </v>
      </c>
      <c r="W183" s="63" t="str">
        <f t="shared" si="9"/>
        <v/>
      </c>
      <c r="X183" s="56"/>
      <c r="Y183" s="56"/>
      <c r="Z183" s="5" t="str">
        <f t="shared" si="4"/>
        <v xml:space="preserve"> </v>
      </c>
      <c r="AA183" s="5" t="str">
        <f t="shared" si="5"/>
        <v xml:space="preserve"> </v>
      </c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</row>
    <row r="184" spans="2:107" s="5" customFormat="1" ht="30" customHeight="1" x14ac:dyDescent="0.2">
      <c r="B184" s="141"/>
      <c r="C184" s="57"/>
      <c r="D184" s="125"/>
      <c r="E184" s="143"/>
      <c r="F184" s="146" t="s">
        <v>31</v>
      </c>
      <c r="G184" s="58" t="s">
        <v>31</v>
      </c>
      <c r="H184" s="147"/>
      <c r="I184" s="122" t="s">
        <v>31</v>
      </c>
      <c r="J184" s="148" t="s">
        <v>31</v>
      </c>
      <c r="K184" s="59"/>
      <c r="L184" s="60"/>
      <c r="M184" s="61"/>
      <c r="N184" s="61"/>
      <c r="O184" s="75" t="str">
        <f t="shared" si="6"/>
        <v xml:space="preserve"> </v>
      </c>
      <c r="P184" s="60"/>
      <c r="Q184" s="61"/>
      <c r="R184" s="61"/>
      <c r="S184" s="75" t="str">
        <f t="shared" si="7"/>
        <v xml:space="preserve"> </v>
      </c>
      <c r="T184" s="76" t="str">
        <f t="shared" si="8"/>
        <v/>
      </c>
      <c r="U184" s="135" t="s">
        <v>132</v>
      </c>
      <c r="V184" s="62" t="str">
        <f>IF(H184=0," ",IF(E184="H",IF(AND(H184&gt;2005,H184&lt;2009),VLOOKUP(K184,Minimas!$A$15:$C$29,3),IF(AND(H184&gt;2008,H184&lt;2011),VLOOKUP(K184,Minimas!$A$15:$C$29,2),"ERREUR")),IF(AND(H184&gt;2005,H184&lt;2009),VLOOKUP(K184,Minimas!$H$15:J$29,3),IF(AND(H184&gt;2008,H184&lt;2011),VLOOKUP(K184,Minimas!$H$15:$J$29,2),"ERREUR"))))</f>
        <v xml:space="preserve"> </v>
      </c>
      <c r="W184" s="63" t="str">
        <f t="shared" si="9"/>
        <v/>
      </c>
      <c r="X184" s="56"/>
      <c r="Y184" s="56"/>
      <c r="Z184" s="5" t="str">
        <f t="shared" si="4"/>
        <v xml:space="preserve"> </v>
      </c>
      <c r="AA184" s="5" t="str">
        <f t="shared" si="5"/>
        <v xml:space="preserve"> </v>
      </c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</row>
    <row r="185" spans="2:107" s="5" customFormat="1" ht="30" customHeight="1" x14ac:dyDescent="0.2">
      <c r="B185" s="141"/>
      <c r="C185" s="57"/>
      <c r="D185" s="125"/>
      <c r="E185" s="143"/>
      <c r="F185" s="146"/>
      <c r="G185" s="58"/>
      <c r="H185" s="147"/>
      <c r="I185" s="122"/>
      <c r="J185" s="148"/>
      <c r="K185" s="59"/>
      <c r="L185" s="60"/>
      <c r="M185" s="61"/>
      <c r="N185" s="61"/>
      <c r="O185" s="75" t="str">
        <f>IF(Z185&lt;=0,0,Z185)</f>
        <v xml:space="preserve"> </v>
      </c>
      <c r="P185" s="60"/>
      <c r="Q185" s="61"/>
      <c r="R185" s="61"/>
      <c r="S185" s="75" t="str">
        <f t="shared" si="7"/>
        <v xml:space="preserve"> </v>
      </c>
      <c r="T185" s="76" t="str">
        <f t="shared" si="8"/>
        <v/>
      </c>
      <c r="U185" s="135" t="s">
        <v>132</v>
      </c>
      <c r="V185" s="62" t="str">
        <f>IF(H185=0," ",IF(E185="H",IF(AND(H185&gt;2005,H185&lt;2009),VLOOKUP(K185,Minimas!$A$15:$C$29,3),IF(AND(H185&gt;2008,H185&lt;2011),VLOOKUP(K185,Minimas!$A$15:$C$29,2),"ERREUR")),IF(AND(H185&gt;2005,H185&lt;2009),VLOOKUP(K185,Minimas!$H$15:J$29,3),IF(AND(H185&gt;2008,H185&lt;2011),VLOOKUP(K185,Minimas!$H$15:$J$29,2),"ERREUR"))))</f>
        <v xml:space="preserve"> </v>
      </c>
      <c r="W185" s="63" t="str">
        <f t="shared" si="9"/>
        <v/>
      </c>
      <c r="X185" s="56"/>
      <c r="Y185" s="56"/>
      <c r="Z185" s="5" t="str">
        <f t="shared" si="4"/>
        <v xml:space="preserve"> </v>
      </c>
      <c r="AA185" s="5" t="str">
        <f t="shared" si="5"/>
        <v xml:space="preserve"> </v>
      </c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</row>
    <row r="186" spans="2:107" s="5" customFormat="1" ht="30" customHeight="1" x14ac:dyDescent="0.2">
      <c r="B186" s="141"/>
      <c r="C186" s="57"/>
      <c r="D186" s="125"/>
      <c r="E186" s="143"/>
      <c r="F186" s="146"/>
      <c r="G186" s="58"/>
      <c r="H186" s="147"/>
      <c r="I186" s="122"/>
      <c r="J186" s="148"/>
      <c r="K186" s="59"/>
      <c r="L186" s="60"/>
      <c r="M186" s="61"/>
      <c r="N186" s="61"/>
      <c r="O186" s="75" t="str">
        <f t="shared" si="6"/>
        <v xml:space="preserve"> </v>
      </c>
      <c r="P186" s="60"/>
      <c r="Q186" s="61"/>
      <c r="R186" s="61"/>
      <c r="S186" s="75" t="str">
        <f t="shared" si="7"/>
        <v xml:space="preserve"> </v>
      </c>
      <c r="T186" s="76" t="str">
        <f t="shared" si="8"/>
        <v/>
      </c>
      <c r="U186" s="135" t="s">
        <v>132</v>
      </c>
      <c r="V186" s="62" t="str">
        <f>IF(H186=0," ",IF(E186="H",IF(AND(H186&gt;2005,H186&lt;2009),VLOOKUP(K186,Minimas!$A$15:$C$29,3),IF(AND(H186&gt;2008,H186&lt;2011),VLOOKUP(K186,Minimas!$A$15:$C$29,2),"ERREUR")),IF(AND(H186&gt;2005,H186&lt;2009),VLOOKUP(K186,Minimas!$H$15:J$29,3),IF(AND(H186&gt;2008,H186&lt;2011),VLOOKUP(K186,Minimas!$H$15:$J$29,2),"ERREUR"))))</f>
        <v xml:space="preserve"> </v>
      </c>
      <c r="W186" s="63" t="str">
        <f t="shared" si="9"/>
        <v/>
      </c>
      <c r="X186" s="56"/>
      <c r="Y186" s="56"/>
      <c r="Z186" s="5" t="str">
        <f t="shared" si="4"/>
        <v xml:space="preserve"> </v>
      </c>
      <c r="AA186" s="5" t="str">
        <f t="shared" si="5"/>
        <v xml:space="preserve"> </v>
      </c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</row>
    <row r="187" spans="2:107" s="5" customFormat="1" ht="30" customHeight="1" x14ac:dyDescent="0.2">
      <c r="B187" s="141"/>
      <c r="C187" s="57"/>
      <c r="D187" s="125"/>
      <c r="E187" s="143"/>
      <c r="F187" s="146"/>
      <c r="G187" s="58"/>
      <c r="H187" s="147"/>
      <c r="I187" s="122"/>
      <c r="J187" s="148"/>
      <c r="K187" s="59"/>
      <c r="L187" s="60"/>
      <c r="M187" s="61"/>
      <c r="N187" s="61"/>
      <c r="O187" s="75" t="str">
        <f t="shared" si="6"/>
        <v xml:space="preserve"> </v>
      </c>
      <c r="P187" s="60"/>
      <c r="Q187" s="61"/>
      <c r="R187" s="61"/>
      <c r="S187" s="75" t="str">
        <f t="shared" si="7"/>
        <v xml:space="preserve"> </v>
      </c>
      <c r="T187" s="76" t="str">
        <f t="shared" si="8"/>
        <v/>
      </c>
      <c r="U187" s="135" t="s">
        <v>132</v>
      </c>
      <c r="V187" s="62" t="str">
        <f>IF(H187=0," ",IF(E187="H",IF(AND(H187&gt;2005,H187&lt;2009),VLOOKUP(K187,Minimas!$A$15:$C$29,3),IF(AND(H187&gt;2008,H187&lt;2011),VLOOKUP(K187,Minimas!$A$15:$C$29,2),"ERREUR")),IF(AND(H187&gt;2005,H187&lt;2009),VLOOKUP(K187,Minimas!$H$15:J$29,3),IF(AND(H187&gt;2008,H187&lt;2011),VLOOKUP(K187,Minimas!$H$15:$J$29,2),"ERREUR"))))</f>
        <v xml:space="preserve"> </v>
      </c>
      <c r="W187" s="63" t="str">
        <f t="shared" si="9"/>
        <v/>
      </c>
      <c r="X187" s="56"/>
      <c r="Y187" s="56"/>
      <c r="Z187" s="5" t="str">
        <f t="shared" si="4"/>
        <v xml:space="preserve"> </v>
      </c>
      <c r="AA187" s="5" t="str">
        <f t="shared" si="5"/>
        <v xml:space="preserve"> </v>
      </c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</row>
    <row r="188" spans="2:107" s="5" customFormat="1" ht="30" customHeight="1" x14ac:dyDescent="0.2">
      <c r="B188" s="141"/>
      <c r="C188" s="57"/>
      <c r="D188" s="125"/>
      <c r="E188" s="143"/>
      <c r="F188" s="146" t="s">
        <v>31</v>
      </c>
      <c r="G188" s="58" t="s">
        <v>31</v>
      </c>
      <c r="H188" s="147"/>
      <c r="I188" s="122" t="s">
        <v>31</v>
      </c>
      <c r="J188" s="148" t="s">
        <v>31</v>
      </c>
      <c r="K188" s="59"/>
      <c r="L188" s="60"/>
      <c r="M188" s="61"/>
      <c r="N188" s="61"/>
      <c r="O188" s="75" t="str">
        <f t="shared" si="6"/>
        <v xml:space="preserve"> </v>
      </c>
      <c r="P188" s="60"/>
      <c r="Q188" s="61"/>
      <c r="R188" s="61"/>
      <c r="S188" s="75" t="str">
        <f t="shared" si="7"/>
        <v xml:space="preserve"> </v>
      </c>
      <c r="T188" s="76" t="str">
        <f t="shared" si="8"/>
        <v/>
      </c>
      <c r="U188" s="135" t="s">
        <v>132</v>
      </c>
      <c r="V188" s="62" t="str">
        <f>IF(H188=0," ",IF(E188="H",IF(AND(H188&gt;2005,H188&lt;2009),VLOOKUP(K188,Minimas!$A$15:$C$29,3),IF(AND(H188&gt;2008,H188&lt;2011),VLOOKUP(K188,Minimas!$A$15:$C$29,2),"ERREUR")),IF(AND(H188&gt;2005,H188&lt;2009),VLOOKUP(K188,Minimas!$H$15:J$29,3),IF(AND(H188&gt;2008,H188&lt;2011),VLOOKUP(K188,Minimas!$H$15:$J$29,2),"ERREUR"))))</f>
        <v xml:space="preserve"> </v>
      </c>
      <c r="W188" s="63" t="str">
        <f t="shared" si="9"/>
        <v/>
      </c>
      <c r="X188" s="56"/>
      <c r="Y188" s="56"/>
      <c r="Z188" s="5" t="str">
        <f t="shared" si="4"/>
        <v xml:space="preserve"> </v>
      </c>
      <c r="AA188" s="5" t="str">
        <f t="shared" si="5"/>
        <v xml:space="preserve"> </v>
      </c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</row>
    <row r="189" spans="2:107" s="5" customFormat="1" ht="30" customHeight="1" x14ac:dyDescent="0.2">
      <c r="B189" s="141"/>
      <c r="C189" s="57"/>
      <c r="D189" s="125"/>
      <c r="E189" s="143"/>
      <c r="F189" s="146" t="s">
        <v>31</v>
      </c>
      <c r="G189" s="58" t="s">
        <v>31</v>
      </c>
      <c r="H189" s="147"/>
      <c r="I189" s="122" t="s">
        <v>31</v>
      </c>
      <c r="J189" s="148" t="s">
        <v>31</v>
      </c>
      <c r="K189" s="59"/>
      <c r="L189" s="60"/>
      <c r="M189" s="61"/>
      <c r="N189" s="61"/>
      <c r="O189" s="75" t="str">
        <f t="shared" si="6"/>
        <v xml:space="preserve"> </v>
      </c>
      <c r="P189" s="60"/>
      <c r="Q189" s="61"/>
      <c r="R189" s="61"/>
      <c r="S189" s="75" t="str">
        <f t="shared" si="7"/>
        <v xml:space="preserve"> </v>
      </c>
      <c r="T189" s="76" t="str">
        <f t="shared" si="8"/>
        <v/>
      </c>
      <c r="U189" s="135" t="s">
        <v>132</v>
      </c>
      <c r="V189" s="62" t="str">
        <f>IF(H189=0," ",IF(E189="H",IF(AND(H189&gt;2005,H189&lt;2009),VLOOKUP(K189,Minimas!$A$15:$C$29,3),IF(AND(H189&gt;2008,H189&lt;2011),VLOOKUP(K189,Minimas!$A$15:$C$29,2),"ERREUR")),IF(AND(H189&gt;2005,H189&lt;2009),VLOOKUP(K189,Minimas!$H$15:J$29,3),IF(AND(H189&gt;2008,H189&lt;2011),VLOOKUP(K189,Minimas!$H$15:$J$29,2),"ERREUR"))))</f>
        <v xml:space="preserve"> </v>
      </c>
      <c r="W189" s="63" t="str">
        <f t="shared" si="9"/>
        <v/>
      </c>
      <c r="X189" s="56"/>
      <c r="Y189" s="56"/>
      <c r="Z189" s="5" t="str">
        <f t="shared" si="4"/>
        <v xml:space="preserve"> </v>
      </c>
      <c r="AA189" s="5" t="str">
        <f t="shared" si="5"/>
        <v xml:space="preserve"> </v>
      </c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</row>
    <row r="190" spans="2:107" s="5" customFormat="1" ht="30" customHeight="1" x14ac:dyDescent="0.2">
      <c r="B190" s="141"/>
      <c r="C190" s="57"/>
      <c r="D190" s="125"/>
      <c r="E190" s="143"/>
      <c r="F190" s="146" t="s">
        <v>31</v>
      </c>
      <c r="G190" s="58" t="s">
        <v>31</v>
      </c>
      <c r="H190" s="147"/>
      <c r="I190" s="122" t="s">
        <v>31</v>
      </c>
      <c r="J190" s="148" t="s">
        <v>31</v>
      </c>
      <c r="K190" s="59"/>
      <c r="L190" s="60"/>
      <c r="M190" s="61"/>
      <c r="N190" s="61"/>
      <c r="O190" s="75" t="str">
        <f t="shared" si="6"/>
        <v xml:space="preserve"> </v>
      </c>
      <c r="P190" s="60"/>
      <c r="Q190" s="61"/>
      <c r="R190" s="61"/>
      <c r="S190" s="75" t="str">
        <f t="shared" si="7"/>
        <v xml:space="preserve"> </v>
      </c>
      <c r="T190" s="76" t="str">
        <f t="shared" si="8"/>
        <v/>
      </c>
      <c r="U190" s="135" t="s">
        <v>132</v>
      </c>
      <c r="V190" s="62" t="str">
        <f>IF(H190=0," ",IF(E190="H",IF(AND(H190&gt;2005,H190&lt;2009),VLOOKUP(K190,Minimas!$A$15:$C$29,3),IF(AND(H190&gt;2008,H190&lt;2011),VLOOKUP(K190,Minimas!$A$15:$C$29,2),"ERREUR")),IF(AND(H190&gt;2005,H190&lt;2009),VLOOKUP(K190,Minimas!$H$15:J$29,3),IF(AND(H190&gt;2008,H190&lt;2011),VLOOKUP(K190,Minimas!$H$15:$J$29,2),"ERREUR"))))</f>
        <v xml:space="preserve"> </v>
      </c>
      <c r="W190" s="63" t="str">
        <f t="shared" si="9"/>
        <v/>
      </c>
      <c r="X190" s="56"/>
      <c r="Y190" s="56"/>
      <c r="Z190" s="5" t="str">
        <f t="shared" si="4"/>
        <v xml:space="preserve"> </v>
      </c>
      <c r="AA190" s="5" t="str">
        <f t="shared" si="5"/>
        <v xml:space="preserve"> </v>
      </c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</row>
    <row r="191" spans="2:107" s="5" customFormat="1" ht="30" customHeight="1" x14ac:dyDescent="0.2">
      <c r="B191" s="141"/>
      <c r="C191" s="57"/>
      <c r="D191" s="125"/>
      <c r="E191" s="143"/>
      <c r="F191" s="146" t="s">
        <v>31</v>
      </c>
      <c r="G191" s="58" t="s">
        <v>31</v>
      </c>
      <c r="H191" s="147"/>
      <c r="I191" s="122" t="s">
        <v>31</v>
      </c>
      <c r="J191" s="148" t="s">
        <v>31</v>
      </c>
      <c r="K191" s="59"/>
      <c r="L191" s="60"/>
      <c r="M191" s="61"/>
      <c r="N191" s="61"/>
      <c r="O191" s="75" t="str">
        <f t="shared" si="6"/>
        <v xml:space="preserve"> </v>
      </c>
      <c r="P191" s="60"/>
      <c r="Q191" s="61"/>
      <c r="R191" s="61"/>
      <c r="S191" s="75" t="str">
        <f t="shared" si="7"/>
        <v xml:space="preserve"> </v>
      </c>
      <c r="T191" s="76" t="str">
        <f t="shared" si="8"/>
        <v/>
      </c>
      <c r="U191" s="135" t="s">
        <v>132</v>
      </c>
      <c r="V191" s="62" t="str">
        <f>IF(H191=0," ",IF(E191="H",IF(AND(H191&gt;2005,H191&lt;2009),VLOOKUP(K191,Minimas!$A$15:$C$29,3),IF(AND(H191&gt;2008,H191&lt;2011),VLOOKUP(K191,Minimas!$A$15:$C$29,2),"ERREUR")),IF(AND(H191&gt;2005,H191&lt;2009),VLOOKUP(K191,Minimas!$H$15:J$29,3),IF(AND(H191&gt;2008,H191&lt;2011),VLOOKUP(K191,Minimas!$H$15:$J$29,2),"ERREUR"))))</f>
        <v xml:space="preserve"> </v>
      </c>
      <c r="W191" s="63" t="str">
        <f t="shared" si="9"/>
        <v/>
      </c>
      <c r="X191" s="56"/>
      <c r="Y191" s="56"/>
      <c r="Z191" s="5" t="str">
        <f t="shared" si="4"/>
        <v xml:space="preserve"> </v>
      </c>
      <c r="AA191" s="5" t="str">
        <f t="shared" si="5"/>
        <v xml:space="preserve"> </v>
      </c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</row>
    <row r="192" spans="2:107" s="5" customFormat="1" ht="30" customHeight="1" x14ac:dyDescent="0.2">
      <c r="B192" s="141"/>
      <c r="C192" s="57"/>
      <c r="D192" s="125"/>
      <c r="E192" s="143"/>
      <c r="F192" s="146" t="s">
        <v>31</v>
      </c>
      <c r="G192" s="58" t="s">
        <v>31</v>
      </c>
      <c r="H192" s="147"/>
      <c r="I192" s="122" t="s">
        <v>31</v>
      </c>
      <c r="J192" s="148" t="s">
        <v>31</v>
      </c>
      <c r="K192" s="59"/>
      <c r="L192" s="60"/>
      <c r="M192" s="61"/>
      <c r="N192" s="61"/>
      <c r="O192" s="75" t="str">
        <f t="shared" si="6"/>
        <v xml:space="preserve"> </v>
      </c>
      <c r="P192" s="60"/>
      <c r="Q192" s="61"/>
      <c r="R192" s="61"/>
      <c r="S192" s="75" t="str">
        <f t="shared" si="7"/>
        <v xml:space="preserve"> </v>
      </c>
      <c r="T192" s="76" t="str">
        <f t="shared" si="8"/>
        <v/>
      </c>
      <c r="U192" s="135" t="s">
        <v>132</v>
      </c>
      <c r="V192" s="62" t="str">
        <f>IF(H192=0," ",IF(E192="H",IF(AND(H192&gt;2005,H192&lt;2009),VLOOKUP(K192,Minimas!$A$15:$C$29,3),IF(AND(H192&gt;2008,H192&lt;2011),VLOOKUP(K192,Minimas!$A$15:$C$29,2),"ERREUR")),IF(AND(H192&gt;2005,H192&lt;2009),VLOOKUP(K192,Minimas!$H$15:J$29,3),IF(AND(H192&gt;2008,H192&lt;2011),VLOOKUP(K192,Minimas!$H$15:$J$29,2),"ERREUR"))))</f>
        <v xml:space="preserve"> </v>
      </c>
      <c r="W192" s="63" t="str">
        <f t="shared" si="9"/>
        <v/>
      </c>
      <c r="X192" s="56"/>
      <c r="Y192" s="56"/>
      <c r="Z192" s="5" t="str">
        <f t="shared" si="4"/>
        <v xml:space="preserve"> </v>
      </c>
      <c r="AA192" s="5" t="str">
        <f t="shared" si="5"/>
        <v xml:space="preserve"> </v>
      </c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</row>
    <row r="193" spans="1:107" s="5" customFormat="1" ht="30" customHeight="1" x14ac:dyDescent="0.2">
      <c r="B193" s="141"/>
      <c r="C193" s="57"/>
      <c r="D193" s="125"/>
      <c r="E193" s="143"/>
      <c r="F193" s="146" t="s">
        <v>31</v>
      </c>
      <c r="G193" s="58" t="s">
        <v>31</v>
      </c>
      <c r="H193" s="147"/>
      <c r="I193" s="122" t="s">
        <v>31</v>
      </c>
      <c r="J193" s="148" t="s">
        <v>31</v>
      </c>
      <c r="K193" s="59"/>
      <c r="L193" s="60"/>
      <c r="M193" s="61"/>
      <c r="N193" s="61"/>
      <c r="O193" s="75" t="str">
        <f t="shared" si="6"/>
        <v xml:space="preserve"> </v>
      </c>
      <c r="P193" s="60"/>
      <c r="Q193" s="61"/>
      <c r="R193" s="61"/>
      <c r="S193" s="75" t="str">
        <f t="shared" si="7"/>
        <v xml:space="preserve"> </v>
      </c>
      <c r="T193" s="76" t="str">
        <f t="shared" si="8"/>
        <v/>
      </c>
      <c r="U193" s="135" t="s">
        <v>132</v>
      </c>
      <c r="V193" s="62" t="str">
        <f>IF(H193=0," ",IF(E193="H",IF(AND(H193&gt;2005,H193&lt;2009),VLOOKUP(K193,Minimas!$A$15:$C$29,3),IF(AND(H193&gt;2008,H193&lt;2011),VLOOKUP(K193,Minimas!$A$15:$C$29,2),"ERREUR")),IF(AND(H193&gt;2005,H193&lt;2009),VLOOKUP(K193,Minimas!$H$15:J$29,3),IF(AND(H193&gt;2008,H193&lt;2011),VLOOKUP(K193,Minimas!$H$15:$J$29,2),"ERREUR"))))</f>
        <v xml:space="preserve"> </v>
      </c>
      <c r="W193" s="63" t="str">
        <f t="shared" si="9"/>
        <v/>
      </c>
      <c r="X193" s="56"/>
      <c r="Y193" s="56"/>
      <c r="Z193" s="5" t="str">
        <f t="shared" si="4"/>
        <v xml:space="preserve"> </v>
      </c>
      <c r="AA193" s="5" t="str">
        <f t="shared" si="5"/>
        <v xml:space="preserve"> </v>
      </c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</row>
    <row r="194" spans="1:107" s="5" customFormat="1" ht="30" customHeight="1" x14ac:dyDescent="0.2">
      <c r="B194" s="141"/>
      <c r="C194" s="57"/>
      <c r="D194" s="125"/>
      <c r="E194" s="143"/>
      <c r="F194" s="146" t="s">
        <v>31</v>
      </c>
      <c r="G194" s="58" t="s">
        <v>31</v>
      </c>
      <c r="H194" s="147"/>
      <c r="I194" s="122" t="s">
        <v>31</v>
      </c>
      <c r="J194" s="148" t="s">
        <v>31</v>
      </c>
      <c r="K194" s="59"/>
      <c r="L194" s="60"/>
      <c r="M194" s="61"/>
      <c r="N194" s="61"/>
      <c r="O194" s="75" t="str">
        <f t="shared" si="6"/>
        <v xml:space="preserve"> </v>
      </c>
      <c r="P194" s="60"/>
      <c r="Q194" s="61"/>
      <c r="R194" s="61"/>
      <c r="S194" s="75" t="str">
        <f t="shared" si="7"/>
        <v xml:space="preserve"> </v>
      </c>
      <c r="T194" s="76" t="str">
        <f t="shared" si="8"/>
        <v/>
      </c>
      <c r="U194" s="135" t="s">
        <v>132</v>
      </c>
      <c r="V194" s="62" t="str">
        <f>IF(H194=0," ",IF(E194="H",IF(AND(H194&gt;2005,H194&lt;2009),VLOOKUP(K194,Minimas!$A$15:$C$29,3),IF(AND(H194&gt;2008,H194&lt;2011),VLOOKUP(K194,Minimas!$A$15:$C$29,2),"ERREUR")),IF(AND(H194&gt;2005,H194&lt;2009),VLOOKUP(K194,Minimas!$H$15:J$29,3),IF(AND(H194&gt;2008,H194&lt;2011),VLOOKUP(K194,Minimas!$H$15:$J$29,2),"ERREUR"))))</f>
        <v xml:space="preserve"> </v>
      </c>
      <c r="W194" s="63" t="str">
        <f t="shared" si="9"/>
        <v/>
      </c>
      <c r="X194" s="56"/>
      <c r="Y194" s="56"/>
      <c r="Z194" s="5" t="str">
        <f t="shared" si="4"/>
        <v xml:space="preserve"> </v>
      </c>
      <c r="AA194" s="5" t="str">
        <f t="shared" si="5"/>
        <v xml:space="preserve"> </v>
      </c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</row>
    <row r="195" spans="1:107" s="5" customFormat="1" ht="30" customHeight="1" x14ac:dyDescent="0.2">
      <c r="B195" s="141"/>
      <c r="C195" s="57"/>
      <c r="D195" s="125"/>
      <c r="E195" s="143"/>
      <c r="F195" s="146" t="s">
        <v>31</v>
      </c>
      <c r="G195" s="58" t="s">
        <v>31</v>
      </c>
      <c r="H195" s="147"/>
      <c r="I195" s="122" t="s">
        <v>31</v>
      </c>
      <c r="J195" s="148" t="s">
        <v>31</v>
      </c>
      <c r="K195" s="59"/>
      <c r="L195" s="60"/>
      <c r="M195" s="61"/>
      <c r="N195" s="61"/>
      <c r="O195" s="75" t="str">
        <f t="shared" si="6"/>
        <v xml:space="preserve"> </v>
      </c>
      <c r="P195" s="60"/>
      <c r="Q195" s="61"/>
      <c r="R195" s="61"/>
      <c r="S195" s="75" t="str">
        <f t="shared" si="7"/>
        <v xml:space="preserve"> </v>
      </c>
      <c r="T195" s="76" t="str">
        <f t="shared" si="8"/>
        <v/>
      </c>
      <c r="U195" s="135" t="s">
        <v>132</v>
      </c>
      <c r="V195" s="62" t="str">
        <f>IF(H195=0," ",IF(E195="H",IF(AND(H195&gt;2005,H195&lt;2009),VLOOKUP(K195,Minimas!$A$15:$C$29,3),IF(AND(H195&gt;2008,H195&lt;2011),VLOOKUP(K195,Minimas!$A$15:$C$29,2),"ERREUR")),IF(AND(H195&gt;2005,H195&lt;2009),VLOOKUP(K195,Minimas!$H$15:J$29,3),IF(AND(H195&gt;2008,H195&lt;2011),VLOOKUP(K195,Minimas!$H$15:$J$29,2),"ERREUR"))))</f>
        <v xml:space="preserve"> </v>
      </c>
      <c r="W195" s="63" t="str">
        <f t="shared" si="9"/>
        <v/>
      </c>
      <c r="X195" s="56"/>
      <c r="Y195" s="56"/>
      <c r="Z195" s="5" t="str">
        <f t="shared" si="4"/>
        <v xml:space="preserve"> </v>
      </c>
      <c r="AA195" s="5" t="str">
        <f t="shared" si="5"/>
        <v xml:space="preserve"> </v>
      </c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</row>
    <row r="196" spans="1:107" s="5" customFormat="1" ht="30" customHeight="1" x14ac:dyDescent="0.2">
      <c r="B196" s="141"/>
      <c r="C196" s="57"/>
      <c r="D196" s="125"/>
      <c r="E196" s="143"/>
      <c r="F196" s="146" t="s">
        <v>31</v>
      </c>
      <c r="G196" s="58" t="s">
        <v>31</v>
      </c>
      <c r="H196" s="147"/>
      <c r="I196" s="122" t="s">
        <v>31</v>
      </c>
      <c r="J196" s="148" t="s">
        <v>31</v>
      </c>
      <c r="K196" s="59"/>
      <c r="L196" s="60"/>
      <c r="M196" s="61"/>
      <c r="N196" s="61"/>
      <c r="O196" s="75" t="str">
        <f t="shared" si="6"/>
        <v xml:space="preserve"> </v>
      </c>
      <c r="P196" s="60"/>
      <c r="Q196" s="61"/>
      <c r="R196" s="61"/>
      <c r="S196" s="75" t="str">
        <f t="shared" si="7"/>
        <v xml:space="preserve"> </v>
      </c>
      <c r="T196" s="76" t="str">
        <f t="shared" si="8"/>
        <v/>
      </c>
      <c r="U196" s="135" t="s">
        <v>132</v>
      </c>
      <c r="V196" s="62" t="str">
        <f>IF(H196=0," ",IF(E196="H",IF(AND(H196&gt;2005,H196&lt;2009),VLOOKUP(K196,Minimas!$A$15:$C$29,3),IF(AND(H196&gt;2008,H196&lt;2011),VLOOKUP(K196,Minimas!$A$15:$C$29,2),"ERREUR")),IF(AND(H196&gt;2005,H196&lt;2009),VLOOKUP(K196,Minimas!$H$15:J$29,3),IF(AND(H196&gt;2008,H196&lt;2011),VLOOKUP(K196,Minimas!$H$15:$J$29,2),"ERREUR"))))</f>
        <v xml:space="preserve"> </v>
      </c>
      <c r="W196" s="63" t="str">
        <f t="shared" si="9"/>
        <v/>
      </c>
      <c r="X196" s="56"/>
      <c r="Y196" s="56"/>
      <c r="Z196" s="5" t="str">
        <f t="shared" si="4"/>
        <v xml:space="preserve"> </v>
      </c>
      <c r="AA196" s="5" t="str">
        <f t="shared" si="5"/>
        <v xml:space="preserve"> </v>
      </c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</row>
    <row r="197" spans="1:107" s="5" customFormat="1" ht="30" customHeight="1" x14ac:dyDescent="0.2">
      <c r="B197" s="141"/>
      <c r="C197" s="57"/>
      <c r="D197" s="125"/>
      <c r="E197" s="143"/>
      <c r="F197" s="146" t="s">
        <v>31</v>
      </c>
      <c r="G197" s="58" t="s">
        <v>31</v>
      </c>
      <c r="H197" s="147"/>
      <c r="I197" s="122" t="s">
        <v>31</v>
      </c>
      <c r="J197" s="148" t="s">
        <v>31</v>
      </c>
      <c r="K197" s="59"/>
      <c r="L197" s="60"/>
      <c r="M197" s="61"/>
      <c r="N197" s="61"/>
      <c r="O197" s="75" t="str">
        <f t="shared" si="6"/>
        <v xml:space="preserve"> </v>
      </c>
      <c r="P197" s="60"/>
      <c r="Q197" s="61"/>
      <c r="R197" s="61"/>
      <c r="S197" s="75" t="str">
        <f t="shared" si="7"/>
        <v xml:space="preserve"> </v>
      </c>
      <c r="T197" s="76" t="str">
        <f t="shared" si="8"/>
        <v/>
      </c>
      <c r="U197" s="135" t="s">
        <v>132</v>
      </c>
      <c r="V197" s="62" t="str">
        <f>IF(H197=0," ",IF(E197="H",IF(AND(H197&gt;2005,H197&lt;2009),VLOOKUP(K197,Minimas!$A$15:$C$29,3),IF(AND(H197&gt;2008,H197&lt;2011),VLOOKUP(K197,Minimas!$A$15:$C$29,2),"ERREUR")),IF(AND(H197&gt;2005,H197&lt;2009),VLOOKUP(K197,Minimas!$H$15:J$29,3),IF(AND(H197&gt;2008,H197&lt;2011),VLOOKUP(K197,Minimas!$H$15:$J$29,2),"ERREUR"))))</f>
        <v xml:space="preserve"> </v>
      </c>
      <c r="W197" s="63" t="str">
        <f t="shared" si="9"/>
        <v/>
      </c>
      <c r="X197" s="56"/>
      <c r="Y197" s="56"/>
      <c r="Z197" s="5" t="str">
        <f t="shared" si="4"/>
        <v xml:space="preserve"> </v>
      </c>
      <c r="AA197" s="5" t="str">
        <f t="shared" si="5"/>
        <v xml:space="preserve"> </v>
      </c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</row>
    <row r="198" spans="1:107" s="5" customFormat="1" ht="30" customHeight="1" x14ac:dyDescent="0.2">
      <c r="B198" s="141"/>
      <c r="C198" s="57"/>
      <c r="D198" s="125"/>
      <c r="E198" s="143"/>
      <c r="F198" s="146" t="s">
        <v>31</v>
      </c>
      <c r="G198" s="58" t="s">
        <v>31</v>
      </c>
      <c r="H198" s="147"/>
      <c r="I198" s="122" t="s">
        <v>31</v>
      </c>
      <c r="J198" s="148" t="s">
        <v>31</v>
      </c>
      <c r="K198" s="59"/>
      <c r="L198" s="60"/>
      <c r="M198" s="61"/>
      <c r="N198" s="61"/>
      <c r="O198" s="75" t="str">
        <f t="shared" si="6"/>
        <v xml:space="preserve"> </v>
      </c>
      <c r="P198" s="60"/>
      <c r="Q198" s="61"/>
      <c r="R198" s="61"/>
      <c r="S198" s="75" t="str">
        <f t="shared" si="7"/>
        <v xml:space="preserve"> </v>
      </c>
      <c r="T198" s="76" t="str">
        <f t="shared" si="8"/>
        <v/>
      </c>
      <c r="U198" s="135" t="s">
        <v>132</v>
      </c>
      <c r="V198" s="62" t="str">
        <f>IF(H198=0," ",IF(E198="H",IF(AND(H198&gt;2005,H198&lt;2009),VLOOKUP(K198,Minimas!$A$15:$C$29,3),IF(AND(H198&gt;2008,H198&lt;2011),VLOOKUP(K198,Minimas!$A$15:$C$29,2),"ERREUR")),IF(AND(H198&gt;2005,H198&lt;2009),VLOOKUP(K198,Minimas!$H$15:J$29,3),IF(AND(H198&gt;2008,H198&lt;2011),VLOOKUP(K198,Minimas!$H$15:$J$29,2),"ERREUR"))))</f>
        <v xml:space="preserve"> </v>
      </c>
      <c r="W198" s="63" t="str">
        <f t="shared" si="9"/>
        <v/>
      </c>
      <c r="X198" s="56"/>
      <c r="Y198" s="56"/>
      <c r="Z198" s="5" t="str">
        <f t="shared" si="4"/>
        <v xml:space="preserve"> </v>
      </c>
      <c r="AA198" s="5" t="str">
        <f t="shared" si="5"/>
        <v xml:space="preserve"> </v>
      </c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</row>
    <row r="199" spans="1:107" s="5" customFormat="1" ht="30" customHeight="1" x14ac:dyDescent="0.2">
      <c r="B199" s="141"/>
      <c r="C199" s="57"/>
      <c r="D199" s="125"/>
      <c r="E199" s="143"/>
      <c r="F199" s="146" t="s">
        <v>31</v>
      </c>
      <c r="G199" s="58" t="s">
        <v>31</v>
      </c>
      <c r="H199" s="147"/>
      <c r="I199" s="122" t="s">
        <v>31</v>
      </c>
      <c r="J199" s="148" t="s">
        <v>31</v>
      </c>
      <c r="K199" s="59"/>
      <c r="L199" s="60"/>
      <c r="M199" s="61"/>
      <c r="N199" s="61"/>
      <c r="O199" s="75" t="str">
        <f t="shared" si="6"/>
        <v xml:space="preserve"> </v>
      </c>
      <c r="P199" s="60"/>
      <c r="Q199" s="61"/>
      <c r="R199" s="61"/>
      <c r="S199" s="75" t="str">
        <f t="shared" si="7"/>
        <v xml:space="preserve"> </v>
      </c>
      <c r="T199" s="76" t="str">
        <f t="shared" si="8"/>
        <v/>
      </c>
      <c r="U199" s="135" t="s">
        <v>132</v>
      </c>
      <c r="V199" s="62" t="str">
        <f>IF(H199=0," ",IF(E199="H",IF(AND(H199&gt;2005,H199&lt;2009),VLOOKUP(K199,Minimas!$A$15:$C$29,3),IF(AND(H199&gt;2008,H199&lt;2011),VLOOKUP(K199,Minimas!$A$15:$C$29,2),"ERREUR")),IF(AND(H199&gt;2005,H199&lt;2009),VLOOKUP(K199,Minimas!$H$15:J$29,3),IF(AND(H199&gt;2008,H199&lt;2011),VLOOKUP(K199,Minimas!$H$15:$J$29,2),"ERREUR"))))</f>
        <v xml:space="preserve"> </v>
      </c>
      <c r="W199" s="63" t="str">
        <f t="shared" si="9"/>
        <v/>
      </c>
      <c r="X199" s="56"/>
      <c r="Y199" s="56"/>
      <c r="Z199" s="5" t="str">
        <f t="shared" si="4"/>
        <v xml:space="preserve"> </v>
      </c>
      <c r="AA199" s="5" t="str">
        <f t="shared" si="5"/>
        <v xml:space="preserve"> </v>
      </c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</row>
    <row r="200" spans="1:107" s="5" customFormat="1" ht="30" customHeight="1" x14ac:dyDescent="0.2">
      <c r="B200" s="141"/>
      <c r="C200" s="57"/>
      <c r="D200" s="125"/>
      <c r="E200" s="143"/>
      <c r="F200" s="146" t="s">
        <v>31</v>
      </c>
      <c r="G200" s="58" t="s">
        <v>31</v>
      </c>
      <c r="H200" s="147"/>
      <c r="I200" s="122" t="s">
        <v>31</v>
      </c>
      <c r="J200" s="148" t="s">
        <v>31</v>
      </c>
      <c r="K200" s="59"/>
      <c r="L200" s="60"/>
      <c r="M200" s="61"/>
      <c r="N200" s="61"/>
      <c r="O200" s="75" t="str">
        <f t="shared" si="6"/>
        <v xml:space="preserve"> </v>
      </c>
      <c r="P200" s="60"/>
      <c r="Q200" s="61"/>
      <c r="R200" s="61"/>
      <c r="S200" s="75" t="str">
        <f t="shared" si="7"/>
        <v xml:space="preserve"> </v>
      </c>
      <c r="T200" s="76" t="str">
        <f t="shared" si="8"/>
        <v/>
      </c>
      <c r="U200" s="135" t="s">
        <v>132</v>
      </c>
      <c r="V200" s="62" t="str">
        <f>IF(H200=0," ",IF(E200="H",IF(AND(H200&gt;2005,H200&lt;2009),VLOOKUP(K200,Minimas!$A$15:$C$29,3),IF(AND(H200&gt;2008,H200&lt;2011),VLOOKUP(K200,Minimas!$A$15:$C$29,2),"ERREUR")),IF(AND(H200&gt;2005,H200&lt;2009),VLOOKUP(K200,Minimas!$H$15:J$29,3),IF(AND(H200&gt;2008,H200&lt;2011),VLOOKUP(K200,Minimas!$H$15:$J$29,2),"ERREUR"))))</f>
        <v xml:space="preserve"> </v>
      </c>
      <c r="W200" s="63" t="str">
        <f t="shared" si="9"/>
        <v/>
      </c>
      <c r="X200" s="56"/>
      <c r="Y200" s="56"/>
      <c r="Z200" s="5" t="str">
        <f t="shared" si="4"/>
        <v xml:space="preserve"> </v>
      </c>
      <c r="AA200" s="5" t="str">
        <f t="shared" si="5"/>
        <v xml:space="preserve"> </v>
      </c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</row>
    <row r="201" spans="1:107" s="5" customFormat="1" ht="30" customHeight="1" x14ac:dyDescent="0.2">
      <c r="B201" s="141"/>
      <c r="C201" s="57"/>
      <c r="D201" s="125"/>
      <c r="E201" s="143"/>
      <c r="F201" s="146" t="s">
        <v>31</v>
      </c>
      <c r="G201" s="58" t="s">
        <v>31</v>
      </c>
      <c r="H201" s="147"/>
      <c r="I201" s="122" t="s">
        <v>31</v>
      </c>
      <c r="J201" s="148" t="s">
        <v>31</v>
      </c>
      <c r="K201" s="59"/>
      <c r="L201" s="60"/>
      <c r="M201" s="61"/>
      <c r="N201" s="61"/>
      <c r="O201" s="75" t="str">
        <f t="shared" si="6"/>
        <v xml:space="preserve"> </v>
      </c>
      <c r="P201" s="60"/>
      <c r="Q201" s="61"/>
      <c r="R201" s="61"/>
      <c r="S201" s="75" t="str">
        <f t="shared" si="7"/>
        <v xml:space="preserve"> </v>
      </c>
      <c r="T201" s="76" t="str">
        <f t="shared" si="8"/>
        <v/>
      </c>
      <c r="U201" s="135" t="s">
        <v>132</v>
      </c>
      <c r="V201" s="62" t="str">
        <f>IF(H201=0," ",IF(E201="H",IF(AND(H201&gt;2005,H201&lt;2009),VLOOKUP(K201,Minimas!$A$15:$C$29,3),IF(AND(H201&gt;2008,H201&lt;2011),VLOOKUP(K201,Minimas!$A$15:$C$29,2),"ERREUR")),IF(AND(H201&gt;2005,H201&lt;2009),VLOOKUP(K201,Minimas!$H$15:J$29,3),IF(AND(H201&gt;2008,H201&lt;2011),VLOOKUP(K201,Minimas!$H$15:$J$29,2),"ERREUR"))))</f>
        <v xml:space="preserve"> </v>
      </c>
      <c r="W201" s="63" t="str">
        <f t="shared" si="9"/>
        <v/>
      </c>
      <c r="X201" s="56"/>
      <c r="Y201" s="56"/>
      <c r="Z201" s="5" t="str">
        <f t="shared" si="4"/>
        <v xml:space="preserve"> </v>
      </c>
      <c r="AA201" s="5" t="str">
        <f t="shared" si="5"/>
        <v xml:space="preserve"> </v>
      </c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</row>
    <row r="202" spans="1:107" s="5" customFormat="1" ht="30" customHeight="1" x14ac:dyDescent="0.2">
      <c r="B202" s="141"/>
      <c r="C202" s="57"/>
      <c r="D202" s="125"/>
      <c r="E202" s="143"/>
      <c r="F202" s="146" t="s">
        <v>31</v>
      </c>
      <c r="G202" s="58" t="s">
        <v>31</v>
      </c>
      <c r="H202" s="147"/>
      <c r="I202" s="122" t="s">
        <v>31</v>
      </c>
      <c r="J202" s="148" t="s">
        <v>31</v>
      </c>
      <c r="K202" s="59"/>
      <c r="L202" s="60"/>
      <c r="M202" s="61"/>
      <c r="N202" s="61"/>
      <c r="O202" s="75" t="str">
        <f t="shared" si="6"/>
        <v xml:space="preserve"> </v>
      </c>
      <c r="P202" s="60"/>
      <c r="Q202" s="61"/>
      <c r="R202" s="61"/>
      <c r="S202" s="75" t="str">
        <f t="shared" si="7"/>
        <v xml:space="preserve"> </v>
      </c>
      <c r="T202" s="76" t="str">
        <f t="shared" si="8"/>
        <v/>
      </c>
      <c r="U202" s="135" t="s">
        <v>132</v>
      </c>
      <c r="V202" s="62" t="str">
        <f>IF(H202=0," ",IF(E202="H",IF(AND(H202&gt;2005,H202&lt;2009),VLOOKUP(K202,Minimas!$A$15:$C$29,3),IF(AND(H202&gt;2008,H202&lt;2011),VLOOKUP(K202,Minimas!$A$15:$C$29,2),"ERREUR")),IF(AND(H202&gt;2005,H202&lt;2009),VLOOKUP(K202,Minimas!$H$15:J$29,3),IF(AND(H202&gt;2008,H202&lt;2011),VLOOKUP(K202,Minimas!$H$15:$J$29,2),"ERREUR"))))</f>
        <v xml:space="preserve"> </v>
      </c>
      <c r="W202" s="63" t="str">
        <f t="shared" si="9"/>
        <v/>
      </c>
      <c r="X202" s="56"/>
      <c r="Y202" s="56"/>
      <c r="Z202" s="5" t="str">
        <f t="shared" si="4"/>
        <v xml:space="preserve"> </v>
      </c>
      <c r="AA202" s="5" t="str">
        <f t="shared" si="5"/>
        <v xml:space="preserve"> </v>
      </c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</row>
    <row r="203" spans="1:107" s="5" customFormat="1" ht="30" customHeight="1" x14ac:dyDescent="0.2">
      <c r="B203" s="141"/>
      <c r="C203" s="57"/>
      <c r="D203" s="125"/>
      <c r="E203" s="143"/>
      <c r="F203" s="146" t="s">
        <v>31</v>
      </c>
      <c r="G203" s="58" t="s">
        <v>31</v>
      </c>
      <c r="H203" s="147"/>
      <c r="I203" s="122" t="s">
        <v>31</v>
      </c>
      <c r="J203" s="148" t="s">
        <v>31</v>
      </c>
      <c r="K203" s="59"/>
      <c r="L203" s="60"/>
      <c r="M203" s="61"/>
      <c r="N203" s="61"/>
      <c r="O203" s="75" t="str">
        <f t="shared" si="6"/>
        <v xml:space="preserve"> </v>
      </c>
      <c r="P203" s="60"/>
      <c r="Q203" s="61"/>
      <c r="R203" s="61"/>
      <c r="S203" s="75" t="str">
        <f t="shared" si="7"/>
        <v xml:space="preserve"> </v>
      </c>
      <c r="T203" s="76" t="str">
        <f t="shared" si="8"/>
        <v/>
      </c>
      <c r="U203" s="135" t="s">
        <v>132</v>
      </c>
      <c r="V203" s="62" t="str">
        <f>IF(H203=0," ",IF(E203="H",IF(AND(H203&gt;2005,H203&lt;2009),VLOOKUP(K203,Minimas!$A$15:$C$29,3),IF(AND(H203&gt;2008,H203&lt;2011),VLOOKUP(K203,Minimas!$A$15:$C$29,2),"ERREUR")),IF(AND(H203&gt;2005,H203&lt;2009),VLOOKUP(K203,Minimas!$H$15:J$29,3),IF(AND(H203&gt;2008,H203&lt;2011),VLOOKUP(K203,Minimas!$H$15:$J$29,2),"ERREUR"))))</f>
        <v xml:space="preserve"> </v>
      </c>
      <c r="W203" s="63" t="str">
        <f t="shared" si="9"/>
        <v/>
      </c>
      <c r="X203" s="56"/>
      <c r="Y203" s="56"/>
      <c r="Z203" s="5" t="str">
        <f t="shared" si="4"/>
        <v xml:space="preserve"> </v>
      </c>
      <c r="AA203" s="5" t="str">
        <f t="shared" si="5"/>
        <v xml:space="preserve"> </v>
      </c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</row>
    <row r="204" spans="1:107" s="5" customFormat="1" ht="30" customHeight="1" x14ac:dyDescent="0.2">
      <c r="B204" s="141"/>
      <c r="C204" s="57"/>
      <c r="D204" s="125"/>
      <c r="E204" s="143"/>
      <c r="F204" s="146" t="s">
        <v>31</v>
      </c>
      <c r="G204" s="58" t="s">
        <v>31</v>
      </c>
      <c r="H204" s="147"/>
      <c r="I204" s="122" t="s">
        <v>31</v>
      </c>
      <c r="J204" s="148" t="s">
        <v>31</v>
      </c>
      <c r="K204" s="59"/>
      <c r="L204" s="60"/>
      <c r="M204" s="61"/>
      <c r="N204" s="61"/>
      <c r="O204" s="75" t="str">
        <f t="shared" si="6"/>
        <v xml:space="preserve"> </v>
      </c>
      <c r="P204" s="60"/>
      <c r="Q204" s="61"/>
      <c r="R204" s="61"/>
      <c r="S204" s="75" t="str">
        <f t="shared" si="7"/>
        <v xml:space="preserve"> </v>
      </c>
      <c r="T204" s="76" t="str">
        <f t="shared" si="8"/>
        <v/>
      </c>
      <c r="U204" s="135" t="s">
        <v>132</v>
      </c>
      <c r="V204" s="62" t="str">
        <f>IF(H204=0," ",IF(E204="H",IF(AND(H204&gt;2005,H204&lt;2009),VLOOKUP(K204,Minimas!$A$15:$C$29,3),IF(AND(H204&gt;2008,H204&lt;2011),VLOOKUP(K204,Minimas!$A$15:$C$29,2),"ERREUR")),IF(AND(H204&gt;2005,H204&lt;2009),VLOOKUP(K204,Minimas!$H$15:J$29,3),IF(AND(H204&gt;2008,H204&lt;2011),VLOOKUP(K204,Minimas!$H$15:$J$29,2),"ERREUR"))))</f>
        <v xml:space="preserve"> </v>
      </c>
      <c r="W204" s="63" t="str">
        <f t="shared" si="9"/>
        <v/>
      </c>
      <c r="X204" s="56"/>
      <c r="Y204" s="56"/>
      <c r="Z204" s="5" t="str">
        <f t="shared" si="4"/>
        <v xml:space="preserve"> </v>
      </c>
      <c r="AA204" s="5" t="str">
        <f t="shared" si="5"/>
        <v xml:space="preserve"> </v>
      </c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</row>
    <row r="205" spans="1:107" s="5" customFormat="1" ht="30" customHeight="1" x14ac:dyDescent="0.2">
      <c r="B205" s="141"/>
      <c r="C205" s="57"/>
      <c r="D205" s="125"/>
      <c r="E205" s="143"/>
      <c r="F205" s="146" t="s">
        <v>31</v>
      </c>
      <c r="G205" s="58" t="s">
        <v>31</v>
      </c>
      <c r="H205" s="147"/>
      <c r="I205" s="122" t="s">
        <v>31</v>
      </c>
      <c r="J205" s="148" t="s">
        <v>31</v>
      </c>
      <c r="K205" s="59"/>
      <c r="L205" s="60"/>
      <c r="M205" s="61"/>
      <c r="N205" s="61"/>
      <c r="O205" s="75" t="str">
        <f t="shared" si="6"/>
        <v xml:space="preserve"> </v>
      </c>
      <c r="P205" s="60"/>
      <c r="Q205" s="61"/>
      <c r="R205" s="61"/>
      <c r="S205" s="75" t="str">
        <f t="shared" si="7"/>
        <v xml:space="preserve"> </v>
      </c>
      <c r="T205" s="76" t="str">
        <f t="shared" si="8"/>
        <v/>
      </c>
      <c r="U205" s="135" t="s">
        <v>132</v>
      </c>
      <c r="V205" s="62" t="str">
        <f>IF(H205=0," ",IF(E205="H",IF(AND(H205&gt;2005,H205&lt;2009),VLOOKUP(K205,Minimas!$A$15:$C$29,3),IF(AND(H205&gt;2008,H205&lt;2011),VLOOKUP(K205,Minimas!$A$15:$C$29,2),"ERREUR")),IF(AND(H205&gt;2005,H205&lt;2009),VLOOKUP(K205,Minimas!$H$15:J$29,3),IF(AND(H205&gt;2008,H205&lt;2011),VLOOKUP(K205,Minimas!$H$15:$J$29,2),"ERREUR"))))</f>
        <v xml:space="preserve"> </v>
      </c>
      <c r="W205" s="63" t="str">
        <f t="shared" si="9"/>
        <v/>
      </c>
      <c r="X205" s="56"/>
      <c r="Y205" s="56"/>
      <c r="Z205" s="5" t="str">
        <f t="shared" si="4"/>
        <v xml:space="preserve"> </v>
      </c>
      <c r="AA205" s="5" t="str">
        <f t="shared" si="5"/>
        <v xml:space="preserve"> </v>
      </c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</row>
    <row r="206" spans="1:107" s="5" customFormat="1" ht="30" customHeight="1" x14ac:dyDescent="0.2">
      <c r="B206" s="141"/>
      <c r="C206" s="57"/>
      <c r="D206" s="125"/>
      <c r="E206" s="143"/>
      <c r="F206" s="146" t="s">
        <v>31</v>
      </c>
      <c r="G206" s="58" t="s">
        <v>31</v>
      </c>
      <c r="H206" s="147"/>
      <c r="I206" s="122" t="s">
        <v>31</v>
      </c>
      <c r="J206" s="148" t="s">
        <v>31</v>
      </c>
      <c r="K206" s="59"/>
      <c r="L206" s="60"/>
      <c r="M206" s="61"/>
      <c r="N206" s="61"/>
      <c r="O206" s="75" t="str">
        <f t="shared" si="6"/>
        <v xml:space="preserve"> </v>
      </c>
      <c r="P206" s="60"/>
      <c r="Q206" s="61"/>
      <c r="R206" s="61"/>
      <c r="S206" s="75" t="str">
        <f t="shared" si="7"/>
        <v xml:space="preserve"> </v>
      </c>
      <c r="T206" s="76" t="str">
        <f t="shared" si="8"/>
        <v/>
      </c>
      <c r="U206" s="135" t="s">
        <v>132</v>
      </c>
      <c r="V206" s="62" t="str">
        <f>IF(H206=0," ",IF(E206="H",IF(AND(H206&gt;2005,H206&lt;2009),VLOOKUP(K206,Minimas!$A$15:$C$29,3),IF(AND(H206&gt;2008,H206&lt;2011),VLOOKUP(K206,Minimas!$A$15:$C$29,2),"ERREUR")),IF(AND(H206&gt;2005,H206&lt;2009),VLOOKUP(K206,Minimas!$H$15:J$29,3),IF(AND(H206&gt;2008,H206&lt;2011),VLOOKUP(K206,Minimas!$H$15:$J$29,2),"ERREUR"))))</f>
        <v xml:space="preserve"> </v>
      </c>
      <c r="W206" s="63" t="str">
        <f t="shared" si="9"/>
        <v/>
      </c>
      <c r="X206" s="56"/>
      <c r="Y206" s="56"/>
      <c r="Z206" s="5" t="str">
        <f t="shared" si="4"/>
        <v xml:space="preserve"> </v>
      </c>
      <c r="AA206" s="5" t="str">
        <f t="shared" si="5"/>
        <v xml:space="preserve"> </v>
      </c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</row>
    <row r="207" spans="1:107" s="5" customFormat="1" ht="30" customHeight="1" thickBot="1" x14ac:dyDescent="0.25">
      <c r="B207" s="142"/>
      <c r="C207" s="104"/>
      <c r="D207" s="126"/>
      <c r="E207" s="143"/>
      <c r="F207" s="149" t="s">
        <v>31</v>
      </c>
      <c r="G207" s="105" t="s">
        <v>31</v>
      </c>
      <c r="H207" s="150"/>
      <c r="I207" s="123" t="s">
        <v>31</v>
      </c>
      <c r="J207" s="151" t="s">
        <v>31</v>
      </c>
      <c r="K207" s="106"/>
      <c r="L207" s="107"/>
      <c r="M207" s="108"/>
      <c r="N207" s="108"/>
      <c r="O207" s="75" t="str">
        <f t="shared" si="6"/>
        <v xml:space="preserve"> </v>
      </c>
      <c r="P207" s="107"/>
      <c r="Q207" s="108"/>
      <c r="R207" s="108"/>
      <c r="S207" s="75" t="str">
        <f t="shared" si="7"/>
        <v xml:space="preserve"> </v>
      </c>
      <c r="T207" s="76" t="str">
        <f t="shared" si="8"/>
        <v/>
      </c>
      <c r="U207" s="135" t="s">
        <v>132</v>
      </c>
      <c r="V207" s="62" t="str">
        <f>IF(H207=0," ",IF(E207="H",IF(AND(H207&gt;2005,H207&lt;2009),VLOOKUP(K207,Minimas!$A$15:$C$29,3),IF(AND(H207&gt;2008,H207&lt;2011),VLOOKUP(K207,Minimas!$A$15:$C$29,2),"ERREUR")),IF(AND(H207&gt;2005,H207&lt;2009),VLOOKUP(K207,Minimas!$H$15:J$29,3),IF(AND(H207&gt;2008,H207&lt;2011),VLOOKUP(K207,Minimas!$H$15:$J$29,2),"ERREUR"))))</f>
        <v xml:space="preserve"> </v>
      </c>
      <c r="W207" s="63" t="str">
        <f t="shared" si="9"/>
        <v/>
      </c>
      <c r="X207" s="56"/>
      <c r="Y207" s="56"/>
      <c r="Z207" s="5" t="str">
        <f t="shared" si="4"/>
        <v xml:space="preserve"> </v>
      </c>
      <c r="AA207" s="5" t="str">
        <f t="shared" si="5"/>
        <v xml:space="preserve"> </v>
      </c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</row>
    <row r="208" spans="1:107" s="9" customFormat="1" ht="5.0999999999999996" customHeight="1" x14ac:dyDescent="0.2">
      <c r="A208" s="8"/>
      <c r="B208" s="109"/>
      <c r="C208" s="110"/>
      <c r="D208" s="111"/>
      <c r="E208" s="111"/>
      <c r="F208" s="112"/>
      <c r="G208" s="113"/>
      <c r="H208" s="114"/>
      <c r="I208" s="115"/>
      <c r="J208" s="116"/>
      <c r="K208" s="117"/>
      <c r="L208" s="118"/>
      <c r="M208" s="118"/>
      <c r="N208" s="118"/>
      <c r="O208" s="119"/>
      <c r="P208" s="118"/>
      <c r="Q208" s="118"/>
      <c r="R208" s="118"/>
      <c r="S208" s="119"/>
      <c r="T208" s="119"/>
      <c r="U208" s="120"/>
      <c r="V208" s="112"/>
      <c r="W208" s="112"/>
      <c r="X208" s="7"/>
      <c r="Y208" s="7"/>
      <c r="Z208" s="7"/>
      <c r="AA208" s="7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</row>
    <row r="209" spans="1:25" s="15" customFormat="1" ht="10.15" customHeight="1" x14ac:dyDescent="0.2">
      <c r="P209" s="12"/>
      <c r="X209" s="13"/>
      <c r="Y209" s="13"/>
    </row>
    <row r="210" spans="1:25" x14ac:dyDescent="0.2">
      <c r="A210" s="6"/>
      <c r="O210" s="1"/>
    </row>
    <row r="211" spans="1:25" x14ac:dyDescent="0.2">
      <c r="A211" s="6"/>
    </row>
  </sheetData>
  <mergeCells count="6">
    <mergeCell ref="F5:G5"/>
    <mergeCell ref="D2:K2"/>
    <mergeCell ref="N2:S3"/>
    <mergeCell ref="V2:W2"/>
    <mergeCell ref="D3:K3"/>
    <mergeCell ref="V3:W3"/>
  </mergeCells>
  <conditionalFormatting sqref="L7:N9 P7:R9 P166:R169 L166:N169 L197:N207 P197:R207">
    <cfRule type="cellIs" dxfId="26" priority="27" operator="lessThan">
      <formula>0</formula>
    </cfRule>
  </conditionalFormatting>
  <conditionalFormatting sqref="P152:R165 L152:N165">
    <cfRule type="cellIs" dxfId="25" priority="26" operator="lessThan">
      <formula>0</formula>
    </cfRule>
  </conditionalFormatting>
  <conditionalFormatting sqref="P138:R151 L138:N151">
    <cfRule type="cellIs" dxfId="24" priority="25" operator="lessThan">
      <formula>0</formula>
    </cfRule>
  </conditionalFormatting>
  <conditionalFormatting sqref="P138:R151 L138:N151">
    <cfRule type="cellIs" dxfId="23" priority="24" operator="lessThan">
      <formula>0</formula>
    </cfRule>
  </conditionalFormatting>
  <conditionalFormatting sqref="P124:R137 L124:N137">
    <cfRule type="cellIs" dxfId="22" priority="23" operator="lessThan">
      <formula>0</formula>
    </cfRule>
  </conditionalFormatting>
  <conditionalFormatting sqref="P124:R137 L124:N137">
    <cfRule type="cellIs" dxfId="21" priority="22" operator="lessThan">
      <formula>0</formula>
    </cfRule>
  </conditionalFormatting>
  <conditionalFormatting sqref="P110:R123 L110:N123">
    <cfRule type="cellIs" dxfId="20" priority="21" operator="lessThan">
      <formula>0</formula>
    </cfRule>
  </conditionalFormatting>
  <conditionalFormatting sqref="P110:R123 L110:N123">
    <cfRule type="cellIs" dxfId="19" priority="20" operator="lessThan">
      <formula>0</formula>
    </cfRule>
  </conditionalFormatting>
  <conditionalFormatting sqref="P96:R109 L96:N109">
    <cfRule type="cellIs" dxfId="18" priority="19" operator="lessThan">
      <formula>0</formula>
    </cfRule>
  </conditionalFormatting>
  <conditionalFormatting sqref="P96:R109 L96:N109">
    <cfRule type="cellIs" dxfId="17" priority="18" operator="lessThan">
      <formula>0</formula>
    </cfRule>
  </conditionalFormatting>
  <conditionalFormatting sqref="P95:R95 L95:N95">
    <cfRule type="cellIs" dxfId="16" priority="17" operator="lessThan">
      <formula>0</formula>
    </cfRule>
  </conditionalFormatting>
  <conditionalFormatting sqref="P95:R95 L95:N95">
    <cfRule type="cellIs" dxfId="15" priority="16" operator="lessThan">
      <formula>0</formula>
    </cfRule>
  </conditionalFormatting>
  <conditionalFormatting sqref="P81:R94 L81:N94">
    <cfRule type="cellIs" dxfId="14" priority="15" operator="lessThan">
      <formula>0</formula>
    </cfRule>
  </conditionalFormatting>
  <conditionalFormatting sqref="P67:R80 L67:N80">
    <cfRule type="cellIs" dxfId="13" priority="14" operator="lessThan">
      <formula>0</formula>
    </cfRule>
  </conditionalFormatting>
  <conditionalFormatting sqref="P53:R66 L53:N66">
    <cfRule type="cellIs" dxfId="12" priority="13" operator="lessThan">
      <formula>0</formula>
    </cfRule>
  </conditionalFormatting>
  <conditionalFormatting sqref="P53:R66 L53:N66">
    <cfRule type="cellIs" dxfId="11" priority="12" operator="lessThan">
      <formula>0</formula>
    </cfRule>
  </conditionalFormatting>
  <conditionalFormatting sqref="P39:R52 L39:N52">
    <cfRule type="cellIs" dxfId="10" priority="11" operator="lessThan">
      <formula>0</formula>
    </cfRule>
  </conditionalFormatting>
  <conditionalFormatting sqref="P39:R52 L39:N52">
    <cfRule type="cellIs" dxfId="9" priority="10" operator="lessThan">
      <formula>0</formula>
    </cfRule>
  </conditionalFormatting>
  <conditionalFormatting sqref="P25:R38 L25:N38">
    <cfRule type="cellIs" dxfId="8" priority="9" operator="lessThan">
      <formula>0</formula>
    </cfRule>
  </conditionalFormatting>
  <conditionalFormatting sqref="P25:R38 L25:N38">
    <cfRule type="cellIs" dxfId="7" priority="8" operator="lessThan">
      <formula>0</formula>
    </cfRule>
  </conditionalFormatting>
  <conditionalFormatting sqref="P11:R24 L11:N24">
    <cfRule type="cellIs" dxfId="6" priority="7" operator="lessThan">
      <formula>0</formula>
    </cfRule>
  </conditionalFormatting>
  <conditionalFormatting sqref="P11:R24 L11:N24">
    <cfRule type="cellIs" dxfId="5" priority="6" operator="lessThan">
      <formula>0</formula>
    </cfRule>
  </conditionalFormatting>
  <conditionalFormatting sqref="P10:R10 L10:N10">
    <cfRule type="cellIs" dxfId="4" priority="5" operator="lessThan">
      <formula>0</formula>
    </cfRule>
  </conditionalFormatting>
  <conditionalFormatting sqref="P10:R10 L10:N10">
    <cfRule type="cellIs" dxfId="3" priority="4" operator="lessThan">
      <formula>0</formula>
    </cfRule>
  </conditionalFormatting>
  <conditionalFormatting sqref="L188:N196 P188:R196">
    <cfRule type="cellIs" dxfId="2" priority="3" operator="lessThan">
      <formula>0</formula>
    </cfRule>
  </conditionalFormatting>
  <conditionalFormatting sqref="L179:N187 P179:R187">
    <cfRule type="cellIs" dxfId="1" priority="2" operator="lessThan">
      <formula>0</formula>
    </cfRule>
  </conditionalFormatting>
  <conditionalFormatting sqref="L170:N178 P170:R178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topLeftCell="AH1" workbookViewId="0">
      <selection activeCell="AK49" sqref="AK49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29" t="s">
        <v>73</v>
      </c>
      <c r="D3" s="129" t="s">
        <v>74</v>
      </c>
      <c r="E3" s="129" t="s">
        <v>75</v>
      </c>
      <c r="F3" s="129" t="s">
        <v>85</v>
      </c>
      <c r="G3" s="130" t="s">
        <v>77</v>
      </c>
      <c r="H3" s="130" t="s">
        <v>78</v>
      </c>
      <c r="I3" s="130" t="s">
        <v>79</v>
      </c>
      <c r="J3" s="130" t="s">
        <v>80</v>
      </c>
      <c r="K3" s="130" t="s">
        <v>81</v>
      </c>
      <c r="L3" s="130" t="s">
        <v>82</v>
      </c>
      <c r="M3" s="129" t="s">
        <v>83</v>
      </c>
      <c r="N3" s="129" t="s">
        <v>84</v>
      </c>
      <c r="O3" s="129" t="s">
        <v>92</v>
      </c>
      <c r="P3" s="129" t="s">
        <v>76</v>
      </c>
      <c r="Q3" s="130" t="s">
        <v>86</v>
      </c>
      <c r="R3" s="130" t="s">
        <v>87</v>
      </c>
      <c r="S3" s="130" t="s">
        <v>88</v>
      </c>
      <c r="T3" s="130" t="s">
        <v>89</v>
      </c>
      <c r="U3" s="130" t="s">
        <v>90</v>
      </c>
      <c r="V3" s="130" t="s">
        <v>91</v>
      </c>
      <c r="W3" s="129" t="s">
        <v>93</v>
      </c>
      <c r="X3" s="129" t="s">
        <v>94</v>
      </c>
      <c r="Y3" s="129" t="s">
        <v>95</v>
      </c>
      <c r="Z3" s="130" t="s">
        <v>96</v>
      </c>
      <c r="AA3" s="130" t="s">
        <v>97</v>
      </c>
      <c r="AB3" s="130" t="s">
        <v>98</v>
      </c>
      <c r="AC3" s="130" t="s">
        <v>99</v>
      </c>
      <c r="AD3" s="130" t="s">
        <v>100</v>
      </c>
      <c r="AE3" s="130" t="s">
        <v>101</v>
      </c>
      <c r="AF3" s="130" t="s">
        <v>102</v>
      </c>
      <c r="AG3" s="129" t="s">
        <v>103</v>
      </c>
      <c r="AH3" s="129" t="s">
        <v>104</v>
      </c>
      <c r="AI3" s="129" t="s">
        <v>105</v>
      </c>
      <c r="AJ3" s="130" t="s">
        <v>106</v>
      </c>
      <c r="AK3" s="130" t="s">
        <v>107</v>
      </c>
      <c r="AL3" s="130" t="s">
        <v>108</v>
      </c>
      <c r="AM3" s="130" t="s">
        <v>109</v>
      </c>
      <c r="AN3" s="130" t="s">
        <v>110</v>
      </c>
      <c r="AO3" s="130" t="s">
        <v>111</v>
      </c>
      <c r="AP3" s="130" t="s">
        <v>112</v>
      </c>
      <c r="AQ3" s="90" t="s">
        <v>33</v>
      </c>
      <c r="AR3" s="90" t="s">
        <v>34</v>
      </c>
      <c r="AS3" s="90" t="s">
        <v>35</v>
      </c>
      <c r="AT3" s="90" t="s">
        <v>36</v>
      </c>
      <c r="AU3" s="90" t="s">
        <v>37</v>
      </c>
      <c r="AV3" s="90" t="s">
        <v>38</v>
      </c>
      <c r="AW3" s="90" t="s">
        <v>39</v>
      </c>
      <c r="AX3" s="90" t="s">
        <v>40</v>
      </c>
      <c r="AY3" s="90" t="s">
        <v>41</v>
      </c>
      <c r="AZ3" s="90" t="s">
        <v>42</v>
      </c>
      <c r="BA3" s="90" t="s">
        <v>43</v>
      </c>
      <c r="BB3" s="90" t="s">
        <v>44</v>
      </c>
      <c r="BC3" s="90" t="s">
        <v>45</v>
      </c>
      <c r="BD3" s="90" t="s">
        <v>46</v>
      </c>
      <c r="BE3" s="90" t="s">
        <v>47</v>
      </c>
      <c r="BF3" s="90" t="s">
        <v>48</v>
      </c>
      <c r="BG3" s="90" t="s">
        <v>49</v>
      </c>
      <c r="BH3" s="90" t="s">
        <v>50</v>
      </c>
      <c r="BI3" s="90" t="s">
        <v>51</v>
      </c>
      <c r="BJ3" s="90" t="s">
        <v>52</v>
      </c>
      <c r="BK3" s="90" t="s">
        <v>53</v>
      </c>
      <c r="BL3" s="90" t="s">
        <v>54</v>
      </c>
      <c r="BM3" s="90" t="s">
        <v>55</v>
      </c>
      <c r="BN3" s="90" t="s">
        <v>56</v>
      </c>
      <c r="BO3" s="90" t="s">
        <v>57</v>
      </c>
      <c r="BP3" s="90" t="s">
        <v>58</v>
      </c>
      <c r="BQ3" s="90" t="s">
        <v>59</v>
      </c>
      <c r="BR3" s="90" t="s">
        <v>60</v>
      </c>
      <c r="BS3" s="90" t="s">
        <v>61</v>
      </c>
      <c r="BT3" s="90" t="s">
        <v>62</v>
      </c>
      <c r="BU3" s="90" t="s">
        <v>63</v>
      </c>
      <c r="BV3" s="90" t="s">
        <v>64</v>
      </c>
      <c r="BW3" s="90" t="s">
        <v>65</v>
      </c>
      <c r="BX3" s="90" t="s">
        <v>66</v>
      </c>
      <c r="BY3" s="90" t="s">
        <v>67</v>
      </c>
      <c r="BZ3" s="90" t="s">
        <v>68</v>
      </c>
      <c r="CA3" s="90" t="s">
        <v>69</v>
      </c>
      <c r="CB3" s="90" t="s">
        <v>70</v>
      </c>
      <c r="CC3" s="90" t="s">
        <v>71</v>
      </c>
      <c r="CD3" s="90" t="s">
        <v>72</v>
      </c>
    </row>
    <row r="4" spans="1:82" x14ac:dyDescent="0.2">
      <c r="B4" s="93" t="s">
        <v>15</v>
      </c>
      <c r="C4" s="91">
        <v>20</v>
      </c>
      <c r="D4" s="91">
        <v>25</v>
      </c>
      <c r="E4" s="91">
        <v>30</v>
      </c>
      <c r="F4" s="91">
        <v>35</v>
      </c>
      <c r="G4" s="91">
        <v>40</v>
      </c>
      <c r="H4" s="91">
        <v>45</v>
      </c>
      <c r="I4" s="91">
        <v>50</v>
      </c>
      <c r="J4" s="91">
        <v>55</v>
      </c>
      <c r="K4" s="91">
        <v>57</v>
      </c>
      <c r="L4" s="91">
        <v>60</v>
      </c>
      <c r="M4" s="92">
        <v>30</v>
      </c>
      <c r="N4" s="92">
        <v>35</v>
      </c>
      <c r="O4" s="92">
        <v>40</v>
      </c>
      <c r="P4" s="92">
        <v>45</v>
      </c>
      <c r="Q4" s="92">
        <v>50</v>
      </c>
      <c r="R4" s="92">
        <v>55</v>
      </c>
      <c r="S4" s="92">
        <v>60</v>
      </c>
      <c r="T4" s="92">
        <v>65</v>
      </c>
      <c r="U4" s="92">
        <v>67</v>
      </c>
      <c r="V4" s="92">
        <v>70</v>
      </c>
      <c r="W4" s="94">
        <v>40</v>
      </c>
      <c r="X4" s="94">
        <v>45</v>
      </c>
      <c r="Y4" s="94">
        <v>50</v>
      </c>
      <c r="Z4" s="94">
        <v>55</v>
      </c>
      <c r="AA4" s="94">
        <v>60</v>
      </c>
      <c r="AB4" s="94">
        <v>65</v>
      </c>
      <c r="AC4" s="94">
        <v>70</v>
      </c>
      <c r="AD4" s="94">
        <v>75</v>
      </c>
      <c r="AE4" s="94">
        <v>77</v>
      </c>
      <c r="AF4" s="94">
        <v>80</v>
      </c>
      <c r="AG4" s="95">
        <v>50</v>
      </c>
      <c r="AH4" s="95">
        <v>55</v>
      </c>
      <c r="AI4" s="95">
        <v>60</v>
      </c>
      <c r="AJ4" s="95">
        <v>65</v>
      </c>
      <c r="AK4" s="95">
        <v>70</v>
      </c>
      <c r="AL4" s="95">
        <v>75</v>
      </c>
      <c r="AM4" s="95">
        <v>80</v>
      </c>
      <c r="AN4" s="95">
        <v>85</v>
      </c>
      <c r="AO4" s="95">
        <v>87</v>
      </c>
      <c r="AP4" s="95">
        <v>90</v>
      </c>
      <c r="AQ4" s="96">
        <v>40</v>
      </c>
      <c r="AR4" s="96">
        <v>55</v>
      </c>
      <c r="AS4" s="96">
        <v>65</v>
      </c>
      <c r="AT4" s="96">
        <v>75</v>
      </c>
      <c r="AU4" s="96">
        <v>80</v>
      </c>
      <c r="AV4" s="96">
        <v>85</v>
      </c>
      <c r="AW4" s="96">
        <v>90</v>
      </c>
      <c r="AX4" s="96">
        <v>95</v>
      </c>
      <c r="AY4" s="96">
        <v>100</v>
      </c>
      <c r="AZ4" s="96">
        <v>105</v>
      </c>
      <c r="BA4" s="99">
        <v>50</v>
      </c>
      <c r="BB4" s="99">
        <v>65</v>
      </c>
      <c r="BC4" s="99">
        <v>80</v>
      </c>
      <c r="BD4" s="99">
        <v>90</v>
      </c>
      <c r="BE4" s="139">
        <v>100</v>
      </c>
      <c r="BF4" s="99">
        <v>110</v>
      </c>
      <c r="BG4" s="99">
        <v>115</v>
      </c>
      <c r="BH4" s="99">
        <v>120</v>
      </c>
      <c r="BI4" s="99">
        <v>125</v>
      </c>
      <c r="BJ4" s="99">
        <v>130</v>
      </c>
      <c r="BK4" s="91">
        <v>80</v>
      </c>
      <c r="BL4" s="91">
        <v>95</v>
      </c>
      <c r="BM4" s="91">
        <v>105</v>
      </c>
      <c r="BN4" s="91">
        <v>120</v>
      </c>
      <c r="BO4" s="91">
        <v>130</v>
      </c>
      <c r="BP4" s="91">
        <v>135</v>
      </c>
      <c r="BQ4" s="91">
        <v>140</v>
      </c>
      <c r="BR4" s="91">
        <v>145</v>
      </c>
      <c r="BS4" s="91">
        <v>150</v>
      </c>
      <c r="BT4" s="91">
        <v>155</v>
      </c>
      <c r="BU4" s="102">
        <v>95</v>
      </c>
      <c r="BV4" s="102">
        <v>110</v>
      </c>
      <c r="BW4" s="102">
        <v>125</v>
      </c>
      <c r="BX4" s="102">
        <v>135</v>
      </c>
      <c r="BY4" s="102">
        <v>145</v>
      </c>
      <c r="BZ4" s="102">
        <v>150</v>
      </c>
      <c r="CA4" s="102">
        <v>155</v>
      </c>
      <c r="CB4" s="102">
        <v>160</v>
      </c>
      <c r="CC4" s="102">
        <v>165</v>
      </c>
      <c r="CD4" s="102">
        <v>170</v>
      </c>
    </row>
    <row r="5" spans="1:82" x14ac:dyDescent="0.2">
      <c r="B5" s="93" t="s">
        <v>16</v>
      </c>
      <c r="C5" s="91">
        <v>25</v>
      </c>
      <c r="D5" s="91">
        <v>35</v>
      </c>
      <c r="E5" s="91">
        <v>40</v>
      </c>
      <c r="F5" s="91">
        <v>45</v>
      </c>
      <c r="G5" s="91">
        <v>50</v>
      </c>
      <c r="H5" s="91">
        <v>55</v>
      </c>
      <c r="I5" s="91">
        <v>60</v>
      </c>
      <c r="J5" s="91">
        <v>65</v>
      </c>
      <c r="K5" s="91">
        <v>67</v>
      </c>
      <c r="L5" s="91">
        <v>70</v>
      </c>
      <c r="M5" s="92">
        <v>35</v>
      </c>
      <c r="N5" s="92">
        <v>42</v>
      </c>
      <c r="O5" s="92">
        <v>50</v>
      </c>
      <c r="P5" s="92">
        <v>55</v>
      </c>
      <c r="Q5" s="92">
        <v>60</v>
      </c>
      <c r="R5" s="92">
        <v>65</v>
      </c>
      <c r="S5" s="92">
        <v>70</v>
      </c>
      <c r="T5" s="92">
        <v>75</v>
      </c>
      <c r="U5" s="92">
        <v>77</v>
      </c>
      <c r="V5" s="92">
        <v>80</v>
      </c>
      <c r="W5" s="94">
        <v>50</v>
      </c>
      <c r="X5" s="94">
        <v>55</v>
      </c>
      <c r="Y5" s="94">
        <v>62</v>
      </c>
      <c r="Z5" s="94">
        <v>70</v>
      </c>
      <c r="AA5" s="94">
        <v>75</v>
      </c>
      <c r="AB5" s="94">
        <v>80</v>
      </c>
      <c r="AC5" s="94">
        <v>85</v>
      </c>
      <c r="AD5" s="94">
        <v>90</v>
      </c>
      <c r="AE5" s="94">
        <v>92</v>
      </c>
      <c r="AF5" s="94">
        <v>95</v>
      </c>
      <c r="AG5" s="95">
        <v>60</v>
      </c>
      <c r="AH5" s="95">
        <v>67</v>
      </c>
      <c r="AI5" s="95">
        <v>75</v>
      </c>
      <c r="AJ5" s="95">
        <v>80</v>
      </c>
      <c r="AK5" s="95">
        <v>85</v>
      </c>
      <c r="AL5" s="95">
        <v>90</v>
      </c>
      <c r="AM5" s="95">
        <v>95</v>
      </c>
      <c r="AN5" s="95">
        <v>100</v>
      </c>
      <c r="AO5" s="95">
        <v>102</v>
      </c>
      <c r="AP5" s="95">
        <v>105</v>
      </c>
      <c r="AQ5" s="97">
        <v>55</v>
      </c>
      <c r="AR5" s="97">
        <v>70</v>
      </c>
      <c r="AS5" s="97">
        <v>80</v>
      </c>
      <c r="AT5" s="97">
        <v>95</v>
      </c>
      <c r="AU5" s="97">
        <v>100</v>
      </c>
      <c r="AV5" s="97">
        <v>105</v>
      </c>
      <c r="AW5" s="97">
        <v>110</v>
      </c>
      <c r="AX5" s="97">
        <v>115</v>
      </c>
      <c r="AY5" s="97">
        <v>120</v>
      </c>
      <c r="AZ5" s="97">
        <v>125</v>
      </c>
      <c r="BA5" s="100">
        <v>65</v>
      </c>
      <c r="BB5" s="100">
        <v>85</v>
      </c>
      <c r="BC5" s="100">
        <v>100</v>
      </c>
      <c r="BD5" s="100">
        <v>110</v>
      </c>
      <c r="BE5" s="100">
        <v>120</v>
      </c>
      <c r="BF5" s="100">
        <v>130</v>
      </c>
      <c r="BG5" s="100">
        <v>135</v>
      </c>
      <c r="BH5" s="100">
        <v>140</v>
      </c>
      <c r="BI5" s="100">
        <v>145</v>
      </c>
      <c r="BJ5" s="100">
        <v>150</v>
      </c>
      <c r="BK5" s="103">
        <v>100</v>
      </c>
      <c r="BL5" s="103">
        <v>115</v>
      </c>
      <c r="BM5" s="103">
        <v>125</v>
      </c>
      <c r="BN5" s="103">
        <v>140</v>
      </c>
      <c r="BO5" s="103">
        <v>150</v>
      </c>
      <c r="BP5" s="103">
        <v>160</v>
      </c>
      <c r="BQ5" s="103">
        <v>165</v>
      </c>
      <c r="BR5" s="103">
        <v>170</v>
      </c>
      <c r="BS5" s="103">
        <v>175</v>
      </c>
      <c r="BT5" s="103">
        <v>180</v>
      </c>
      <c r="BU5" s="101">
        <v>115</v>
      </c>
      <c r="BV5" s="101">
        <v>130</v>
      </c>
      <c r="BW5" s="101">
        <v>145</v>
      </c>
      <c r="BX5" s="101">
        <v>160</v>
      </c>
      <c r="BY5" s="101">
        <v>170</v>
      </c>
      <c r="BZ5" s="101">
        <v>175</v>
      </c>
      <c r="CA5" s="101">
        <v>180</v>
      </c>
      <c r="CB5" s="101">
        <v>185</v>
      </c>
      <c r="CC5" s="101">
        <v>190</v>
      </c>
      <c r="CD5" s="101">
        <v>195</v>
      </c>
    </row>
    <row r="6" spans="1:82" x14ac:dyDescent="0.2">
      <c r="B6" s="93" t="s">
        <v>17</v>
      </c>
      <c r="C6" s="91">
        <v>35</v>
      </c>
      <c r="D6" s="91">
        <v>45</v>
      </c>
      <c r="E6" s="91">
        <v>50</v>
      </c>
      <c r="F6" s="91">
        <v>57</v>
      </c>
      <c r="G6" s="91">
        <v>62</v>
      </c>
      <c r="H6" s="91">
        <v>67</v>
      </c>
      <c r="I6" s="91">
        <v>72</v>
      </c>
      <c r="J6" s="91">
        <v>75</v>
      </c>
      <c r="K6" s="91">
        <v>77</v>
      </c>
      <c r="L6" s="91">
        <v>80</v>
      </c>
      <c r="M6" s="92">
        <v>45</v>
      </c>
      <c r="N6" s="92">
        <v>50</v>
      </c>
      <c r="O6" s="92">
        <v>57</v>
      </c>
      <c r="P6" s="92">
        <v>65</v>
      </c>
      <c r="Q6" s="92">
        <v>70</v>
      </c>
      <c r="R6" s="92">
        <v>75</v>
      </c>
      <c r="S6" s="92">
        <v>80</v>
      </c>
      <c r="T6" s="92">
        <v>85</v>
      </c>
      <c r="U6" s="92">
        <v>90</v>
      </c>
      <c r="V6" s="92">
        <v>95</v>
      </c>
      <c r="W6" s="94">
        <v>60</v>
      </c>
      <c r="X6" s="94">
        <v>65</v>
      </c>
      <c r="Y6" s="94">
        <v>75</v>
      </c>
      <c r="Z6" s="94">
        <v>82</v>
      </c>
      <c r="AA6" s="94">
        <v>90</v>
      </c>
      <c r="AB6" s="94">
        <v>95</v>
      </c>
      <c r="AC6" s="94">
        <v>100</v>
      </c>
      <c r="AD6" s="94">
        <v>105</v>
      </c>
      <c r="AE6" s="94">
        <v>107</v>
      </c>
      <c r="AF6" s="94">
        <v>110</v>
      </c>
      <c r="AG6" s="95">
        <v>70</v>
      </c>
      <c r="AH6" s="95">
        <v>80</v>
      </c>
      <c r="AI6" s="95">
        <v>87</v>
      </c>
      <c r="AJ6" s="95">
        <v>92</v>
      </c>
      <c r="AK6" s="95">
        <v>100</v>
      </c>
      <c r="AL6" s="95">
        <v>107</v>
      </c>
      <c r="AM6" s="95">
        <v>115</v>
      </c>
      <c r="AN6" s="95">
        <v>120</v>
      </c>
      <c r="AO6" s="95">
        <v>122</v>
      </c>
      <c r="AP6" s="95">
        <v>125</v>
      </c>
      <c r="AQ6" s="97">
        <v>70</v>
      </c>
      <c r="AR6" s="97">
        <v>85</v>
      </c>
      <c r="AS6" s="97">
        <v>100</v>
      </c>
      <c r="AT6" s="97">
        <v>110</v>
      </c>
      <c r="AU6" s="97">
        <v>120</v>
      </c>
      <c r="AV6" s="97">
        <v>130</v>
      </c>
      <c r="AW6" s="97">
        <v>135</v>
      </c>
      <c r="AX6" s="97">
        <v>140</v>
      </c>
      <c r="AY6" s="97">
        <v>145</v>
      </c>
      <c r="AZ6" s="97">
        <v>150</v>
      </c>
      <c r="BA6" s="100">
        <v>80</v>
      </c>
      <c r="BB6" s="100">
        <v>100</v>
      </c>
      <c r="BC6" s="100">
        <v>120</v>
      </c>
      <c r="BD6" s="100">
        <v>130</v>
      </c>
      <c r="BE6" s="100">
        <v>140</v>
      </c>
      <c r="BF6" s="100">
        <v>150</v>
      </c>
      <c r="BG6" s="100">
        <v>160</v>
      </c>
      <c r="BH6" s="100">
        <v>165</v>
      </c>
      <c r="BI6" s="100">
        <v>170</v>
      </c>
      <c r="BJ6" s="100">
        <v>175</v>
      </c>
      <c r="BK6" s="103">
        <v>115</v>
      </c>
      <c r="BL6" s="103">
        <v>130</v>
      </c>
      <c r="BM6" s="103">
        <v>150</v>
      </c>
      <c r="BN6" s="103">
        <v>160</v>
      </c>
      <c r="BO6" s="103">
        <v>170</v>
      </c>
      <c r="BP6" s="103">
        <v>180</v>
      </c>
      <c r="BQ6" s="103">
        <v>185</v>
      </c>
      <c r="BR6" s="103">
        <v>190</v>
      </c>
      <c r="BS6" s="103">
        <v>195</v>
      </c>
      <c r="BT6" s="103">
        <v>200</v>
      </c>
      <c r="BU6" s="101">
        <v>130</v>
      </c>
      <c r="BV6" s="101">
        <v>150</v>
      </c>
      <c r="BW6" s="101">
        <v>170</v>
      </c>
      <c r="BX6" s="101">
        <v>185</v>
      </c>
      <c r="BY6" s="101">
        <v>195</v>
      </c>
      <c r="BZ6" s="101">
        <v>200</v>
      </c>
      <c r="CA6" s="101">
        <v>205</v>
      </c>
      <c r="CB6" s="101">
        <v>210</v>
      </c>
      <c r="CC6" s="101">
        <v>215</v>
      </c>
      <c r="CD6" s="101">
        <v>220</v>
      </c>
    </row>
    <row r="7" spans="1:82" x14ac:dyDescent="0.2">
      <c r="B7" s="93" t="s">
        <v>18</v>
      </c>
      <c r="C7" s="91">
        <v>45</v>
      </c>
      <c r="D7" s="91">
        <v>55</v>
      </c>
      <c r="E7" s="91">
        <v>60</v>
      </c>
      <c r="F7" s="91">
        <v>67</v>
      </c>
      <c r="G7" s="91">
        <v>72</v>
      </c>
      <c r="H7" s="91">
        <v>77</v>
      </c>
      <c r="I7" s="91">
        <v>82</v>
      </c>
      <c r="J7" s="91">
        <v>85</v>
      </c>
      <c r="K7" s="91">
        <v>87</v>
      </c>
      <c r="L7" s="91">
        <v>90</v>
      </c>
      <c r="M7" s="92">
        <v>55</v>
      </c>
      <c r="N7" s="92">
        <v>60</v>
      </c>
      <c r="O7" s="92">
        <v>67</v>
      </c>
      <c r="P7" s="92">
        <v>77</v>
      </c>
      <c r="Q7" s="92">
        <v>82</v>
      </c>
      <c r="R7" s="92">
        <v>87</v>
      </c>
      <c r="S7" s="92">
        <v>92</v>
      </c>
      <c r="T7" s="92">
        <v>97</v>
      </c>
      <c r="U7" s="92">
        <v>100</v>
      </c>
      <c r="V7" s="92">
        <v>105</v>
      </c>
      <c r="W7" s="94">
        <v>70</v>
      </c>
      <c r="X7" s="94">
        <v>77</v>
      </c>
      <c r="Y7" s="94">
        <v>87</v>
      </c>
      <c r="Z7" s="94">
        <v>95</v>
      </c>
      <c r="AA7" s="94">
        <v>105</v>
      </c>
      <c r="AB7" s="94">
        <v>110</v>
      </c>
      <c r="AC7" s="94">
        <v>115</v>
      </c>
      <c r="AD7" s="94">
        <v>120</v>
      </c>
      <c r="AE7" s="94">
        <v>122</v>
      </c>
      <c r="AF7" s="94">
        <v>125</v>
      </c>
      <c r="AG7" s="95">
        <v>82</v>
      </c>
      <c r="AH7" s="95">
        <v>92</v>
      </c>
      <c r="AI7" s="95">
        <v>102</v>
      </c>
      <c r="AJ7" s="95">
        <v>107</v>
      </c>
      <c r="AK7" s="95">
        <v>117</v>
      </c>
      <c r="AL7" s="95">
        <v>122</v>
      </c>
      <c r="AM7" s="95">
        <v>130</v>
      </c>
      <c r="AN7" s="95">
        <v>135</v>
      </c>
      <c r="AO7" s="95">
        <v>137</v>
      </c>
      <c r="AP7" s="95">
        <v>140</v>
      </c>
      <c r="AQ7" s="97">
        <v>85</v>
      </c>
      <c r="AR7" s="97">
        <v>100</v>
      </c>
      <c r="AS7" s="97">
        <v>115</v>
      </c>
      <c r="AT7" s="97">
        <v>130</v>
      </c>
      <c r="AU7" s="97">
        <v>140</v>
      </c>
      <c r="AV7" s="97">
        <v>150</v>
      </c>
      <c r="AW7" s="97">
        <v>155</v>
      </c>
      <c r="AX7" s="97">
        <v>160</v>
      </c>
      <c r="AY7" s="97">
        <v>165</v>
      </c>
      <c r="AZ7" s="97">
        <v>170</v>
      </c>
      <c r="BA7" s="100">
        <v>95</v>
      </c>
      <c r="BB7" s="100">
        <v>115</v>
      </c>
      <c r="BC7" s="100">
        <v>135</v>
      </c>
      <c r="BD7" s="100">
        <v>150</v>
      </c>
      <c r="BE7" s="100">
        <v>160</v>
      </c>
      <c r="BF7" s="100">
        <v>170</v>
      </c>
      <c r="BG7" s="100">
        <v>180</v>
      </c>
      <c r="BH7" s="100">
        <v>185</v>
      </c>
      <c r="BI7" s="100">
        <v>190</v>
      </c>
      <c r="BJ7" s="100">
        <v>195</v>
      </c>
      <c r="BK7" s="103">
        <v>130</v>
      </c>
      <c r="BL7" s="103">
        <v>150</v>
      </c>
      <c r="BM7" s="103">
        <v>170</v>
      </c>
      <c r="BN7" s="103">
        <v>180</v>
      </c>
      <c r="BO7" s="103">
        <v>190</v>
      </c>
      <c r="BP7" s="103">
        <v>200</v>
      </c>
      <c r="BQ7" s="103">
        <v>210</v>
      </c>
      <c r="BR7" s="103">
        <v>215</v>
      </c>
      <c r="BS7" s="103">
        <v>220</v>
      </c>
      <c r="BT7" s="103">
        <v>225</v>
      </c>
      <c r="BU7" s="101">
        <v>145</v>
      </c>
      <c r="BV7" s="101">
        <v>170</v>
      </c>
      <c r="BW7" s="101">
        <v>195</v>
      </c>
      <c r="BX7" s="101">
        <v>210</v>
      </c>
      <c r="BY7" s="101">
        <v>220</v>
      </c>
      <c r="BZ7" s="101">
        <v>230</v>
      </c>
      <c r="CA7" s="101">
        <v>235</v>
      </c>
      <c r="CB7" s="101">
        <v>240</v>
      </c>
      <c r="CC7" s="101">
        <v>245</v>
      </c>
      <c r="CD7" s="101">
        <v>250</v>
      </c>
    </row>
    <row r="8" spans="1:82" x14ac:dyDescent="0.2">
      <c r="B8" s="93" t="s">
        <v>19</v>
      </c>
      <c r="C8" s="91">
        <v>55</v>
      </c>
      <c r="D8" s="91">
        <v>65</v>
      </c>
      <c r="E8" s="91">
        <v>72</v>
      </c>
      <c r="F8" s="91">
        <v>82</v>
      </c>
      <c r="G8" s="91">
        <v>87</v>
      </c>
      <c r="H8" s="91">
        <v>92</v>
      </c>
      <c r="I8" s="91">
        <v>97</v>
      </c>
      <c r="J8" s="91">
        <v>100</v>
      </c>
      <c r="K8" s="91">
        <v>102</v>
      </c>
      <c r="L8" s="91">
        <v>105</v>
      </c>
      <c r="M8" s="92">
        <v>68</v>
      </c>
      <c r="N8" s="92">
        <v>75</v>
      </c>
      <c r="O8" s="92">
        <v>82</v>
      </c>
      <c r="P8" s="92">
        <v>92</v>
      </c>
      <c r="Q8" s="92">
        <v>97</v>
      </c>
      <c r="R8" s="92">
        <v>102</v>
      </c>
      <c r="S8" s="92">
        <v>107</v>
      </c>
      <c r="T8" s="92">
        <v>110</v>
      </c>
      <c r="U8" s="92">
        <v>112</v>
      </c>
      <c r="V8" s="92">
        <v>115</v>
      </c>
      <c r="W8" s="94">
        <v>83</v>
      </c>
      <c r="X8" s="94">
        <v>90</v>
      </c>
      <c r="Y8" s="94">
        <v>103</v>
      </c>
      <c r="Z8" s="94">
        <v>110</v>
      </c>
      <c r="AA8" s="94">
        <v>118</v>
      </c>
      <c r="AB8" s="94">
        <v>123</v>
      </c>
      <c r="AC8" s="94">
        <v>127</v>
      </c>
      <c r="AD8" s="94">
        <v>132</v>
      </c>
      <c r="AE8" s="94">
        <v>135</v>
      </c>
      <c r="AF8" s="94">
        <v>140</v>
      </c>
      <c r="AG8" s="95">
        <v>95</v>
      </c>
      <c r="AH8" s="95">
        <v>107</v>
      </c>
      <c r="AI8" s="95">
        <v>123</v>
      </c>
      <c r="AJ8" s="95">
        <v>130</v>
      </c>
      <c r="AK8" s="95">
        <v>137</v>
      </c>
      <c r="AL8" s="95">
        <v>142</v>
      </c>
      <c r="AM8" s="95">
        <v>147</v>
      </c>
      <c r="AN8" s="95">
        <v>150</v>
      </c>
      <c r="AO8" s="95">
        <v>152</v>
      </c>
      <c r="AP8" s="95">
        <v>155</v>
      </c>
      <c r="AQ8" s="97">
        <v>100</v>
      </c>
      <c r="AR8" s="97">
        <v>115</v>
      </c>
      <c r="AS8" s="97">
        <v>130</v>
      </c>
      <c r="AT8" s="97">
        <v>150</v>
      </c>
      <c r="AU8" s="97">
        <v>160</v>
      </c>
      <c r="AV8" s="97">
        <v>170</v>
      </c>
      <c r="AW8" s="97">
        <v>175</v>
      </c>
      <c r="AX8" s="97">
        <v>180</v>
      </c>
      <c r="AY8" s="97">
        <v>185</v>
      </c>
      <c r="AZ8" s="97">
        <v>190</v>
      </c>
      <c r="BA8" s="100">
        <v>110</v>
      </c>
      <c r="BB8" s="100">
        <v>130</v>
      </c>
      <c r="BC8" s="100">
        <v>150</v>
      </c>
      <c r="BD8" s="100">
        <v>170</v>
      </c>
      <c r="BE8" s="100">
        <v>180</v>
      </c>
      <c r="BF8" s="100">
        <v>190</v>
      </c>
      <c r="BG8" s="100">
        <v>200</v>
      </c>
      <c r="BH8" s="100">
        <v>205</v>
      </c>
      <c r="BI8" s="100">
        <v>210</v>
      </c>
      <c r="BJ8" s="100">
        <v>215</v>
      </c>
      <c r="BK8" s="103">
        <v>145</v>
      </c>
      <c r="BL8" s="103">
        <v>170</v>
      </c>
      <c r="BM8" s="103">
        <v>190</v>
      </c>
      <c r="BN8" s="103">
        <v>200</v>
      </c>
      <c r="BO8" s="103">
        <v>215</v>
      </c>
      <c r="BP8" s="103">
        <v>225</v>
      </c>
      <c r="BQ8" s="103">
        <v>230</v>
      </c>
      <c r="BR8" s="103">
        <v>240</v>
      </c>
      <c r="BS8" s="103">
        <v>245</v>
      </c>
      <c r="BT8" s="103">
        <v>250</v>
      </c>
      <c r="BU8" s="101">
        <v>170</v>
      </c>
      <c r="BV8" s="101">
        <v>195</v>
      </c>
      <c r="BW8" s="101">
        <v>225</v>
      </c>
      <c r="BX8" s="101">
        <v>240</v>
      </c>
      <c r="BY8" s="101">
        <v>250</v>
      </c>
      <c r="BZ8" s="101">
        <v>260</v>
      </c>
      <c r="CA8" s="101">
        <v>265</v>
      </c>
      <c r="CB8" s="101">
        <v>270</v>
      </c>
      <c r="CC8" s="101">
        <v>275</v>
      </c>
      <c r="CD8" s="101">
        <v>280</v>
      </c>
    </row>
    <row r="9" spans="1:82" x14ac:dyDescent="0.2">
      <c r="B9" s="93" t="s">
        <v>20</v>
      </c>
      <c r="C9" s="91">
        <v>68</v>
      </c>
      <c r="D9" s="91">
        <v>78</v>
      </c>
      <c r="E9" s="91">
        <v>85</v>
      </c>
      <c r="F9" s="91">
        <v>95</v>
      </c>
      <c r="G9" s="91">
        <v>100</v>
      </c>
      <c r="H9" s="91">
        <v>105</v>
      </c>
      <c r="I9" s="91">
        <v>110</v>
      </c>
      <c r="J9" s="91">
        <v>115</v>
      </c>
      <c r="K9" s="91">
        <v>117</v>
      </c>
      <c r="L9" s="91">
        <v>120</v>
      </c>
      <c r="M9" s="92">
        <v>80</v>
      </c>
      <c r="N9" s="92">
        <v>88</v>
      </c>
      <c r="O9" s="92">
        <v>95</v>
      </c>
      <c r="P9" s="92">
        <v>105</v>
      </c>
      <c r="Q9" s="92">
        <v>110</v>
      </c>
      <c r="R9" s="92">
        <v>115</v>
      </c>
      <c r="S9" s="92">
        <v>120</v>
      </c>
      <c r="T9" s="92">
        <v>125</v>
      </c>
      <c r="U9" s="92">
        <v>130</v>
      </c>
      <c r="V9" s="92">
        <v>135</v>
      </c>
      <c r="W9" s="94">
        <v>97</v>
      </c>
      <c r="X9" s="94">
        <v>105</v>
      </c>
      <c r="Y9" s="94">
        <v>118</v>
      </c>
      <c r="Z9" s="94">
        <v>125</v>
      </c>
      <c r="AA9" s="94">
        <v>135</v>
      </c>
      <c r="AB9" s="94">
        <v>142</v>
      </c>
      <c r="AC9" s="94">
        <v>147</v>
      </c>
      <c r="AD9" s="94">
        <v>152</v>
      </c>
      <c r="AE9" s="94">
        <v>155</v>
      </c>
      <c r="AF9" s="94">
        <v>160</v>
      </c>
      <c r="AG9" s="95">
        <v>110</v>
      </c>
      <c r="AH9" s="95">
        <v>122</v>
      </c>
      <c r="AI9" s="95">
        <v>138</v>
      </c>
      <c r="AJ9" s="95">
        <v>145</v>
      </c>
      <c r="AK9" s="95">
        <v>155</v>
      </c>
      <c r="AL9" s="95">
        <v>165</v>
      </c>
      <c r="AM9" s="95">
        <v>170</v>
      </c>
      <c r="AN9" s="95">
        <v>172</v>
      </c>
      <c r="AO9" s="95">
        <v>175</v>
      </c>
      <c r="AP9" s="95">
        <v>180</v>
      </c>
      <c r="AQ9" s="97">
        <v>115</v>
      </c>
      <c r="AR9" s="97">
        <v>130</v>
      </c>
      <c r="AS9" s="97">
        <v>150</v>
      </c>
      <c r="AT9" s="97">
        <v>170</v>
      </c>
      <c r="AU9" s="97">
        <v>180</v>
      </c>
      <c r="AV9" s="97">
        <v>190</v>
      </c>
      <c r="AW9" s="97">
        <v>200</v>
      </c>
      <c r="AX9" s="97">
        <v>205</v>
      </c>
      <c r="AY9" s="97">
        <v>210</v>
      </c>
      <c r="AZ9" s="97">
        <v>215</v>
      </c>
      <c r="BA9" s="100">
        <v>125</v>
      </c>
      <c r="BB9" s="100">
        <v>145</v>
      </c>
      <c r="BC9" s="100">
        <v>170</v>
      </c>
      <c r="BD9" s="100">
        <v>190</v>
      </c>
      <c r="BE9" s="100">
        <v>200</v>
      </c>
      <c r="BF9" s="100">
        <v>210</v>
      </c>
      <c r="BG9" s="100">
        <v>220</v>
      </c>
      <c r="BH9" s="100">
        <v>225</v>
      </c>
      <c r="BI9" s="100">
        <v>230</v>
      </c>
      <c r="BJ9" s="100">
        <v>235</v>
      </c>
      <c r="BK9" s="103">
        <v>170</v>
      </c>
      <c r="BL9" s="103">
        <v>190</v>
      </c>
      <c r="BM9" s="103">
        <v>218</v>
      </c>
      <c r="BN9" s="103">
        <v>230</v>
      </c>
      <c r="BO9" s="103">
        <v>245</v>
      </c>
      <c r="BP9" s="103">
        <v>255</v>
      </c>
      <c r="BQ9" s="103">
        <v>260</v>
      </c>
      <c r="BR9" s="103">
        <v>270</v>
      </c>
      <c r="BS9" s="103">
        <v>275</v>
      </c>
      <c r="BT9" s="103">
        <v>280</v>
      </c>
      <c r="BU9" s="101">
        <v>190</v>
      </c>
      <c r="BV9" s="101">
        <v>215</v>
      </c>
      <c r="BW9" s="101">
        <v>240</v>
      </c>
      <c r="BX9" s="101">
        <v>260</v>
      </c>
      <c r="BY9" s="101">
        <v>275</v>
      </c>
      <c r="BZ9" s="101">
        <v>287</v>
      </c>
      <c r="CA9" s="101">
        <v>295</v>
      </c>
      <c r="CB9" s="101">
        <v>302</v>
      </c>
      <c r="CC9" s="101">
        <v>310</v>
      </c>
      <c r="CD9" s="101">
        <v>315</v>
      </c>
    </row>
    <row r="10" spans="1:82" x14ac:dyDescent="0.2">
      <c r="B10" s="93" t="s">
        <v>21</v>
      </c>
      <c r="C10" s="91">
        <v>80</v>
      </c>
      <c r="D10" s="91">
        <v>90</v>
      </c>
      <c r="E10" s="91">
        <v>100</v>
      </c>
      <c r="F10" s="91">
        <v>110</v>
      </c>
      <c r="G10" s="91">
        <v>115</v>
      </c>
      <c r="H10" s="91">
        <v>120</v>
      </c>
      <c r="I10" s="91">
        <v>125</v>
      </c>
      <c r="J10" s="91">
        <v>130</v>
      </c>
      <c r="K10" s="91">
        <v>132</v>
      </c>
      <c r="L10" s="91">
        <v>135</v>
      </c>
      <c r="M10" s="92">
        <v>90</v>
      </c>
      <c r="N10" s="92">
        <v>100</v>
      </c>
      <c r="O10" s="92">
        <v>110</v>
      </c>
      <c r="P10" s="92">
        <v>120</v>
      </c>
      <c r="Q10" s="92">
        <v>125</v>
      </c>
      <c r="R10" s="92">
        <v>130</v>
      </c>
      <c r="S10" s="92">
        <v>135</v>
      </c>
      <c r="T10" s="92">
        <v>140</v>
      </c>
      <c r="U10" s="92">
        <v>145</v>
      </c>
      <c r="V10" s="92">
        <v>150</v>
      </c>
      <c r="W10" s="94">
        <v>110</v>
      </c>
      <c r="X10" s="94">
        <v>120</v>
      </c>
      <c r="Y10" s="94">
        <v>138</v>
      </c>
      <c r="Z10" s="94">
        <v>145</v>
      </c>
      <c r="AA10" s="94">
        <v>155</v>
      </c>
      <c r="AB10" s="94">
        <v>162</v>
      </c>
      <c r="AC10" s="94">
        <v>167</v>
      </c>
      <c r="AD10" s="94">
        <v>172</v>
      </c>
      <c r="AE10" s="94">
        <v>175</v>
      </c>
      <c r="AF10" s="94">
        <v>180</v>
      </c>
      <c r="AG10" s="95">
        <v>125</v>
      </c>
      <c r="AH10" s="95">
        <v>140</v>
      </c>
      <c r="AI10" s="95">
        <v>155</v>
      </c>
      <c r="AJ10" s="95">
        <v>165</v>
      </c>
      <c r="AK10" s="95">
        <v>175</v>
      </c>
      <c r="AL10" s="95">
        <v>185</v>
      </c>
      <c r="AM10" s="95">
        <v>190</v>
      </c>
      <c r="AN10" s="95">
        <v>192</v>
      </c>
      <c r="AO10" s="95">
        <v>195</v>
      </c>
      <c r="AP10" s="95">
        <v>200</v>
      </c>
      <c r="AQ10" s="97">
        <v>130</v>
      </c>
      <c r="AR10" s="97">
        <v>150</v>
      </c>
      <c r="AS10" s="97">
        <v>170</v>
      </c>
      <c r="AT10" s="97">
        <v>190</v>
      </c>
      <c r="AU10" s="97">
        <v>200</v>
      </c>
      <c r="AV10" s="97">
        <v>210</v>
      </c>
      <c r="AW10" s="97">
        <v>220</v>
      </c>
      <c r="AX10" s="97">
        <v>225</v>
      </c>
      <c r="AY10" s="97">
        <v>230</v>
      </c>
      <c r="AZ10" s="97">
        <v>235</v>
      </c>
      <c r="BA10" s="100">
        <v>140</v>
      </c>
      <c r="BB10" s="100">
        <v>170</v>
      </c>
      <c r="BC10" s="100">
        <v>190</v>
      </c>
      <c r="BD10" s="100">
        <v>210</v>
      </c>
      <c r="BE10" s="100">
        <v>220</v>
      </c>
      <c r="BF10" s="100">
        <v>230</v>
      </c>
      <c r="BG10" s="100">
        <v>240</v>
      </c>
      <c r="BH10" s="100">
        <v>250</v>
      </c>
      <c r="BI10" s="100">
        <v>255</v>
      </c>
      <c r="BJ10" s="100">
        <v>260</v>
      </c>
      <c r="BK10" s="103">
        <v>190</v>
      </c>
      <c r="BL10" s="103">
        <v>210</v>
      </c>
      <c r="BM10" s="103">
        <v>240</v>
      </c>
      <c r="BN10" s="103">
        <v>250</v>
      </c>
      <c r="BO10" s="103">
        <v>270</v>
      </c>
      <c r="BP10" s="103">
        <v>285</v>
      </c>
      <c r="BQ10" s="103">
        <v>290</v>
      </c>
      <c r="BR10" s="103">
        <v>300</v>
      </c>
      <c r="BS10" s="103">
        <v>305</v>
      </c>
      <c r="BT10" s="103">
        <v>310</v>
      </c>
      <c r="BU10" s="101">
        <v>210</v>
      </c>
      <c r="BV10" s="101">
        <v>235</v>
      </c>
      <c r="BW10" s="101">
        <v>260</v>
      </c>
      <c r="BX10" s="101">
        <v>280</v>
      </c>
      <c r="BY10" s="101">
        <v>295</v>
      </c>
      <c r="BZ10" s="101">
        <v>310</v>
      </c>
      <c r="CA10" s="101">
        <v>320</v>
      </c>
      <c r="CB10" s="101">
        <v>330</v>
      </c>
      <c r="CC10" s="101">
        <v>335</v>
      </c>
      <c r="CD10" s="101">
        <v>340</v>
      </c>
    </row>
    <row r="11" spans="1:82" x14ac:dyDescent="0.2">
      <c r="B11" s="93" t="s">
        <v>22</v>
      </c>
      <c r="C11" s="91">
        <v>90</v>
      </c>
      <c r="D11" s="91">
        <v>105</v>
      </c>
      <c r="E11" s="91">
        <v>115</v>
      </c>
      <c r="F11" s="91">
        <v>125</v>
      </c>
      <c r="G11" s="91">
        <v>130</v>
      </c>
      <c r="H11" s="91">
        <v>135</v>
      </c>
      <c r="I11" s="91">
        <v>140</v>
      </c>
      <c r="J11" s="91">
        <v>145</v>
      </c>
      <c r="K11" s="91">
        <v>147</v>
      </c>
      <c r="L11" s="91">
        <v>150</v>
      </c>
      <c r="M11" s="92">
        <v>105</v>
      </c>
      <c r="N11" s="92">
        <v>115</v>
      </c>
      <c r="O11" s="92">
        <v>125</v>
      </c>
      <c r="P11" s="92">
        <v>135</v>
      </c>
      <c r="Q11" s="92">
        <v>140</v>
      </c>
      <c r="R11" s="92">
        <v>145</v>
      </c>
      <c r="S11" s="92">
        <v>150</v>
      </c>
      <c r="T11" s="92">
        <v>160</v>
      </c>
      <c r="U11" s="92">
        <v>165</v>
      </c>
      <c r="V11" s="92">
        <v>170</v>
      </c>
      <c r="W11" s="94">
        <v>130</v>
      </c>
      <c r="X11" s="94">
        <v>140</v>
      </c>
      <c r="Y11" s="94">
        <v>160</v>
      </c>
      <c r="Z11" s="94">
        <v>165</v>
      </c>
      <c r="AA11" s="94">
        <v>175</v>
      </c>
      <c r="AB11" s="94">
        <v>182</v>
      </c>
      <c r="AC11" s="94">
        <v>187</v>
      </c>
      <c r="AD11" s="94">
        <v>192</v>
      </c>
      <c r="AE11" s="94">
        <v>195</v>
      </c>
      <c r="AF11" s="94">
        <v>200</v>
      </c>
      <c r="AG11" s="95">
        <v>145</v>
      </c>
      <c r="AH11" s="95">
        <v>160</v>
      </c>
      <c r="AI11" s="95">
        <v>175</v>
      </c>
      <c r="AJ11" s="95">
        <v>185</v>
      </c>
      <c r="AK11" s="95">
        <v>195</v>
      </c>
      <c r="AL11" s="95">
        <v>205</v>
      </c>
      <c r="AM11" s="95">
        <v>210</v>
      </c>
      <c r="AN11" s="95">
        <v>212</v>
      </c>
      <c r="AO11" s="95">
        <v>215</v>
      </c>
      <c r="AP11" s="95">
        <v>220</v>
      </c>
      <c r="AQ11" s="97">
        <v>145</v>
      </c>
      <c r="AR11" s="97">
        <v>170</v>
      </c>
      <c r="AS11" s="97">
        <v>190</v>
      </c>
      <c r="AT11" s="97">
        <v>210</v>
      </c>
      <c r="AU11" s="97">
        <v>220</v>
      </c>
      <c r="AV11" s="97">
        <v>230</v>
      </c>
      <c r="AW11" s="97">
        <v>240</v>
      </c>
      <c r="AX11" s="97">
        <v>245</v>
      </c>
      <c r="AY11" s="97">
        <v>250</v>
      </c>
      <c r="AZ11" s="97">
        <v>255</v>
      </c>
      <c r="BA11" s="100">
        <v>155</v>
      </c>
      <c r="BB11" s="100">
        <v>190</v>
      </c>
      <c r="BC11" s="100">
        <v>210</v>
      </c>
      <c r="BD11" s="100">
        <v>230</v>
      </c>
      <c r="BE11" s="100">
        <v>240</v>
      </c>
      <c r="BF11" s="100">
        <v>260</v>
      </c>
      <c r="BG11" s="100">
        <v>270</v>
      </c>
      <c r="BH11" s="100">
        <v>280</v>
      </c>
      <c r="BI11" s="100">
        <v>285</v>
      </c>
      <c r="BJ11" s="100">
        <v>290</v>
      </c>
      <c r="BK11" s="103">
        <v>210</v>
      </c>
      <c r="BL11" s="103">
        <v>230</v>
      </c>
      <c r="BM11" s="103">
        <v>260</v>
      </c>
      <c r="BN11" s="103">
        <v>275</v>
      </c>
      <c r="BO11" s="103">
        <v>295</v>
      </c>
      <c r="BP11" s="103">
        <v>310</v>
      </c>
      <c r="BQ11" s="103">
        <v>315</v>
      </c>
      <c r="BR11" s="103">
        <v>325</v>
      </c>
      <c r="BS11" s="103">
        <v>330</v>
      </c>
      <c r="BT11" s="103">
        <v>335</v>
      </c>
      <c r="BU11" s="101">
        <v>230</v>
      </c>
      <c r="BV11" s="101">
        <v>260</v>
      </c>
      <c r="BW11" s="101">
        <v>280</v>
      </c>
      <c r="BX11" s="101">
        <v>300</v>
      </c>
      <c r="BY11" s="101">
        <v>320</v>
      </c>
      <c r="BZ11" s="101">
        <v>330</v>
      </c>
      <c r="CA11" s="101">
        <v>340</v>
      </c>
      <c r="CB11" s="101">
        <v>350</v>
      </c>
      <c r="CC11" s="101">
        <v>360</v>
      </c>
      <c r="CD11" s="101">
        <v>365</v>
      </c>
    </row>
    <row r="12" spans="1:82" x14ac:dyDescent="0.2">
      <c r="B12" s="93" t="s">
        <v>23</v>
      </c>
      <c r="C12" s="95">
        <v>175</v>
      </c>
      <c r="D12" s="95">
        <v>175</v>
      </c>
      <c r="E12" s="95">
        <v>175</v>
      </c>
      <c r="F12" s="95">
        <v>190</v>
      </c>
      <c r="G12" s="95">
        <v>200</v>
      </c>
      <c r="H12" s="95">
        <v>210</v>
      </c>
      <c r="I12" s="95">
        <v>225</v>
      </c>
      <c r="J12" s="95">
        <v>225</v>
      </c>
      <c r="K12" s="95">
        <v>230</v>
      </c>
      <c r="L12" s="95">
        <v>230</v>
      </c>
      <c r="M12" s="95">
        <v>175</v>
      </c>
      <c r="N12" s="95">
        <v>175</v>
      </c>
      <c r="O12" s="95">
        <v>175</v>
      </c>
      <c r="P12" s="95">
        <v>190</v>
      </c>
      <c r="Q12" s="95">
        <v>200</v>
      </c>
      <c r="R12" s="95">
        <v>210</v>
      </c>
      <c r="S12" s="95">
        <v>225</v>
      </c>
      <c r="T12" s="95">
        <v>225</v>
      </c>
      <c r="U12" s="95">
        <v>230</v>
      </c>
      <c r="V12" s="95">
        <v>230</v>
      </c>
      <c r="W12" s="95">
        <v>175</v>
      </c>
      <c r="X12" s="95">
        <v>175</v>
      </c>
      <c r="Y12" s="95">
        <v>190</v>
      </c>
      <c r="Z12" s="95">
        <v>200</v>
      </c>
      <c r="AA12" s="95">
        <v>210</v>
      </c>
      <c r="AB12" s="95">
        <v>225</v>
      </c>
      <c r="AC12" s="95">
        <v>225</v>
      </c>
      <c r="AD12" s="95">
        <v>230</v>
      </c>
      <c r="AE12" s="95">
        <v>230</v>
      </c>
      <c r="AF12" s="95">
        <v>235</v>
      </c>
      <c r="AG12" s="95">
        <v>175</v>
      </c>
      <c r="AH12" s="95">
        <v>175</v>
      </c>
      <c r="AI12" s="95">
        <v>190</v>
      </c>
      <c r="AJ12" s="95">
        <v>200</v>
      </c>
      <c r="AK12" s="95">
        <v>210</v>
      </c>
      <c r="AL12" s="95">
        <v>225</v>
      </c>
      <c r="AM12" s="95">
        <v>225</v>
      </c>
      <c r="AN12" s="95">
        <v>230</v>
      </c>
      <c r="AO12" s="95">
        <v>230</v>
      </c>
      <c r="AP12" s="95">
        <v>235</v>
      </c>
      <c r="AQ12" s="98">
        <v>275</v>
      </c>
      <c r="AR12" s="98">
        <v>275</v>
      </c>
      <c r="AS12" s="98">
        <v>275</v>
      </c>
      <c r="AT12" s="98">
        <v>295</v>
      </c>
      <c r="AU12" s="98">
        <v>315</v>
      </c>
      <c r="AV12" s="98">
        <v>335</v>
      </c>
      <c r="AW12" s="98">
        <v>360</v>
      </c>
      <c r="AX12" s="98">
        <v>360</v>
      </c>
      <c r="AY12" s="98">
        <v>380</v>
      </c>
      <c r="AZ12" s="98">
        <v>380</v>
      </c>
      <c r="BA12" s="98">
        <v>275</v>
      </c>
      <c r="BB12" s="98">
        <v>275</v>
      </c>
      <c r="BC12" s="98">
        <v>275</v>
      </c>
      <c r="BD12" s="98">
        <v>295</v>
      </c>
      <c r="BE12" s="98">
        <v>315</v>
      </c>
      <c r="BF12" s="98">
        <v>335</v>
      </c>
      <c r="BG12" s="98">
        <v>360</v>
      </c>
      <c r="BH12" s="98">
        <v>360</v>
      </c>
      <c r="BI12" s="98">
        <v>380</v>
      </c>
      <c r="BJ12" s="98">
        <v>380</v>
      </c>
      <c r="BK12" s="101">
        <v>275</v>
      </c>
      <c r="BL12" s="101">
        <v>275</v>
      </c>
      <c r="BM12" s="101">
        <v>295</v>
      </c>
      <c r="BN12" s="101">
        <v>315</v>
      </c>
      <c r="BO12" s="101">
        <v>335</v>
      </c>
      <c r="BP12" s="101">
        <v>360</v>
      </c>
      <c r="BQ12" s="101">
        <v>360</v>
      </c>
      <c r="BR12" s="101">
        <v>380</v>
      </c>
      <c r="BS12" s="101">
        <v>380</v>
      </c>
      <c r="BT12" s="101">
        <v>385</v>
      </c>
      <c r="BU12" s="101">
        <v>275</v>
      </c>
      <c r="BV12" s="101">
        <v>275</v>
      </c>
      <c r="BW12" s="101">
        <v>295</v>
      </c>
      <c r="BX12" s="101">
        <v>315</v>
      </c>
      <c r="BY12" s="101">
        <v>335</v>
      </c>
      <c r="BZ12" s="101">
        <v>360</v>
      </c>
      <c r="CA12" s="101">
        <v>360</v>
      </c>
      <c r="CB12" s="101">
        <v>380</v>
      </c>
      <c r="CC12" s="101">
        <v>380</v>
      </c>
      <c r="CD12" s="101">
        <v>385</v>
      </c>
    </row>
    <row r="13" spans="1:82" s="70" customFormat="1" x14ac:dyDescent="0.2"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82" s="70" customFormat="1" x14ac:dyDescent="0.2">
      <c r="BH14" s="71"/>
      <c r="BI14" s="71"/>
      <c r="BJ14" s="71"/>
      <c r="BK14" s="71"/>
      <c r="BL14" s="71"/>
      <c r="BM14" s="71"/>
      <c r="BN14" s="71"/>
      <c r="BO14" s="71"/>
    </row>
    <row r="15" spans="1:82" x14ac:dyDescent="0.2">
      <c r="C15" t="s">
        <v>24</v>
      </c>
      <c r="D15" s="127" t="s">
        <v>25</v>
      </c>
      <c r="E15" s="127" t="s">
        <v>25</v>
      </c>
      <c r="F15" s="127" t="s">
        <v>26</v>
      </c>
      <c r="G15" s="127" t="s">
        <v>27</v>
      </c>
      <c r="H15" s="32"/>
      <c r="I15" s="32"/>
      <c r="J15" s="33" t="s">
        <v>24</v>
      </c>
      <c r="K15" s="128" t="s">
        <v>28</v>
      </c>
      <c r="L15" s="128" t="s">
        <v>28</v>
      </c>
      <c r="M15" s="128" t="s">
        <v>26</v>
      </c>
      <c r="N15" s="128" t="s">
        <v>27</v>
      </c>
      <c r="O15" s="33"/>
      <c r="P15" s="33"/>
      <c r="Q15" s="33"/>
      <c r="R15" s="33"/>
      <c r="S15" s="33"/>
      <c r="T15" s="33"/>
      <c r="U15" s="33"/>
      <c r="V15" s="33"/>
      <c r="W15" s="33"/>
      <c r="BV15" s="127"/>
      <c r="BW15" s="70"/>
    </row>
    <row r="16" spans="1:82" x14ac:dyDescent="0.2">
      <c r="A16" s="65">
        <v>10</v>
      </c>
      <c r="B16" s="133" t="s">
        <v>113</v>
      </c>
      <c r="C16" s="134" t="s">
        <v>114</v>
      </c>
      <c r="D16" s="90" t="s">
        <v>33</v>
      </c>
      <c r="E16" s="90" t="s">
        <v>43</v>
      </c>
      <c r="F16" s="90" t="s">
        <v>53</v>
      </c>
      <c r="G16" s="90" t="s">
        <v>63</v>
      </c>
      <c r="H16" s="66">
        <v>10</v>
      </c>
      <c r="I16" s="133" t="s">
        <v>113</v>
      </c>
      <c r="J16" s="134" t="s">
        <v>123</v>
      </c>
      <c r="K16" s="129" t="s">
        <v>73</v>
      </c>
      <c r="L16" s="129" t="s">
        <v>83</v>
      </c>
      <c r="M16" s="129" t="s">
        <v>93</v>
      </c>
      <c r="N16" s="129" t="s">
        <v>103</v>
      </c>
      <c r="O16" s="33"/>
      <c r="T16" s="35"/>
      <c r="U16" s="35"/>
      <c r="V16" s="33"/>
      <c r="W16" s="33"/>
      <c r="BW16" s="70"/>
    </row>
    <row r="17" spans="1:75" x14ac:dyDescent="0.2">
      <c r="A17" s="65">
        <v>35.01</v>
      </c>
      <c r="B17" s="133" t="s">
        <v>113</v>
      </c>
      <c r="C17" s="134" t="s">
        <v>115</v>
      </c>
      <c r="D17" s="90" t="s">
        <v>33</v>
      </c>
      <c r="E17" s="90" t="s">
        <v>43</v>
      </c>
      <c r="F17" s="90" t="s">
        <v>53</v>
      </c>
      <c r="G17" s="90" t="s">
        <v>63</v>
      </c>
      <c r="H17" s="32">
        <v>35.01</v>
      </c>
      <c r="I17" s="133" t="s">
        <v>113</v>
      </c>
      <c r="J17" s="134" t="s">
        <v>124</v>
      </c>
      <c r="K17" s="129" t="s">
        <v>73</v>
      </c>
      <c r="L17" s="129" t="s">
        <v>83</v>
      </c>
      <c r="M17" s="129" t="s">
        <v>93</v>
      </c>
      <c r="N17" s="129" t="s">
        <v>103</v>
      </c>
      <c r="O17" s="33"/>
      <c r="P17" s="129"/>
      <c r="Q17" s="129"/>
      <c r="T17" s="35"/>
      <c r="U17" s="35"/>
      <c r="V17" s="33"/>
      <c r="W17" s="33"/>
      <c r="AX17" s="31"/>
      <c r="AY17" s="31"/>
      <c r="BI17" s="127"/>
      <c r="BU17" s="31"/>
      <c r="BV17" s="90"/>
      <c r="BW17" s="70"/>
    </row>
    <row r="18" spans="1:75" x14ac:dyDescent="0.2">
      <c r="A18" s="65">
        <v>40.01</v>
      </c>
      <c r="B18" s="133" t="s">
        <v>113</v>
      </c>
      <c r="C18" s="134" t="s">
        <v>116</v>
      </c>
      <c r="D18" s="90" t="s">
        <v>33</v>
      </c>
      <c r="E18" s="90" t="s">
        <v>43</v>
      </c>
      <c r="F18" s="90" t="s">
        <v>53</v>
      </c>
      <c r="G18" s="90" t="s">
        <v>63</v>
      </c>
      <c r="H18" s="36">
        <v>40.01</v>
      </c>
      <c r="I18" s="133" t="s">
        <v>113</v>
      </c>
      <c r="J18" s="134" t="s">
        <v>125</v>
      </c>
      <c r="K18" s="129" t="s">
        <v>74</v>
      </c>
      <c r="L18" s="129" t="s">
        <v>84</v>
      </c>
      <c r="M18" s="129" t="s">
        <v>93</v>
      </c>
      <c r="N18" s="129" t="s">
        <v>103</v>
      </c>
      <c r="O18" s="33"/>
      <c r="T18" s="35"/>
      <c r="U18" s="35"/>
      <c r="V18" s="33"/>
      <c r="W18" s="33"/>
      <c r="AX18" s="31"/>
      <c r="AY18" s="31"/>
      <c r="BU18" s="31"/>
      <c r="BV18" s="90"/>
      <c r="BW18" s="70"/>
    </row>
    <row r="19" spans="1:75" x14ac:dyDescent="0.2">
      <c r="A19" s="65">
        <v>45.01</v>
      </c>
      <c r="B19" s="133" t="s">
        <v>113</v>
      </c>
      <c r="C19" s="134" t="s">
        <v>117</v>
      </c>
      <c r="D19" s="90" t="s">
        <v>33</v>
      </c>
      <c r="E19" s="90" t="s">
        <v>43</v>
      </c>
      <c r="F19" s="90" t="s">
        <v>53</v>
      </c>
      <c r="G19" s="90" t="s">
        <v>63</v>
      </c>
      <c r="H19" s="37">
        <v>45.01</v>
      </c>
      <c r="I19" s="133" t="s">
        <v>113</v>
      </c>
      <c r="J19" s="134" t="s">
        <v>126</v>
      </c>
      <c r="K19" s="129" t="s">
        <v>75</v>
      </c>
      <c r="L19" s="129" t="s">
        <v>92</v>
      </c>
      <c r="M19" s="129" t="s">
        <v>94</v>
      </c>
      <c r="N19" s="129" t="s">
        <v>104</v>
      </c>
      <c r="O19" s="38"/>
      <c r="T19" s="35"/>
      <c r="U19" s="35"/>
      <c r="V19" s="38"/>
      <c r="W19" s="38"/>
      <c r="AX19" s="31"/>
      <c r="AY19" s="31"/>
      <c r="BI19" s="127"/>
      <c r="BU19" s="31"/>
      <c r="BV19" s="90"/>
      <c r="BW19" s="70"/>
    </row>
    <row r="20" spans="1:75" x14ac:dyDescent="0.2">
      <c r="A20" s="65">
        <v>49.01</v>
      </c>
      <c r="B20" s="133" t="s">
        <v>113</v>
      </c>
      <c r="C20" s="134" t="s">
        <v>118</v>
      </c>
      <c r="D20" s="90" t="s">
        <v>34</v>
      </c>
      <c r="E20" s="90" t="s">
        <v>44</v>
      </c>
      <c r="F20" s="90" t="s">
        <v>53</v>
      </c>
      <c r="G20" s="90" t="s">
        <v>63</v>
      </c>
      <c r="H20" s="37">
        <v>49.01</v>
      </c>
      <c r="I20" s="133" t="s">
        <v>113</v>
      </c>
      <c r="J20" s="134" t="s">
        <v>127</v>
      </c>
      <c r="K20" s="129" t="s">
        <v>85</v>
      </c>
      <c r="L20" s="129" t="s">
        <v>76</v>
      </c>
      <c r="M20" s="129" t="s">
        <v>95</v>
      </c>
      <c r="N20" s="129" t="s">
        <v>105</v>
      </c>
      <c r="O20" s="38"/>
      <c r="T20" s="35"/>
      <c r="U20" s="35"/>
      <c r="V20" s="38"/>
      <c r="W20" s="38"/>
      <c r="BU20" s="31"/>
      <c r="BV20" s="90"/>
      <c r="BW20" s="70"/>
    </row>
    <row r="21" spans="1:75" x14ac:dyDescent="0.2">
      <c r="A21" s="65">
        <v>55.01</v>
      </c>
      <c r="B21" s="133" t="s">
        <v>113</v>
      </c>
      <c r="C21" s="134" t="s">
        <v>119</v>
      </c>
      <c r="D21" s="90" t="s">
        <v>35</v>
      </c>
      <c r="E21" s="90" t="s">
        <v>45</v>
      </c>
      <c r="F21" s="90" t="s">
        <v>54</v>
      </c>
      <c r="G21" s="90" t="s">
        <v>64</v>
      </c>
      <c r="H21" s="37">
        <v>55.01</v>
      </c>
      <c r="I21" s="133" t="s">
        <v>113</v>
      </c>
      <c r="J21" s="134" t="s">
        <v>128</v>
      </c>
      <c r="K21" s="130" t="s">
        <v>77</v>
      </c>
      <c r="L21" s="130" t="s">
        <v>86</v>
      </c>
      <c r="M21" s="130" t="s">
        <v>96</v>
      </c>
      <c r="N21" s="130" t="s">
        <v>106</v>
      </c>
      <c r="O21" s="38"/>
      <c r="T21" s="39"/>
      <c r="U21" s="39"/>
      <c r="V21" s="38"/>
      <c r="W21" s="38"/>
      <c r="BI21" s="127"/>
      <c r="BV21" s="90"/>
      <c r="BW21" s="70"/>
    </row>
    <row r="22" spans="1:75" x14ac:dyDescent="0.2">
      <c r="A22" s="65">
        <v>61.01</v>
      </c>
      <c r="B22" s="133" t="s">
        <v>113</v>
      </c>
      <c r="C22" s="134" t="s">
        <v>120</v>
      </c>
      <c r="D22" s="90" t="s">
        <v>36</v>
      </c>
      <c r="E22" s="90" t="s">
        <v>46</v>
      </c>
      <c r="F22" s="90" t="s">
        <v>55</v>
      </c>
      <c r="G22" s="90" t="s">
        <v>65</v>
      </c>
      <c r="H22" s="37">
        <v>59.01</v>
      </c>
      <c r="I22" s="133" t="s">
        <v>113</v>
      </c>
      <c r="J22" s="134" t="s">
        <v>129</v>
      </c>
      <c r="K22" s="130" t="s">
        <v>78</v>
      </c>
      <c r="L22" s="130" t="s">
        <v>87</v>
      </c>
      <c r="M22" s="130" t="s">
        <v>97</v>
      </c>
      <c r="N22" s="130" t="s">
        <v>107</v>
      </c>
      <c r="O22" s="38"/>
      <c r="T22" s="39"/>
      <c r="U22" s="39"/>
      <c r="V22" s="38"/>
      <c r="W22" s="38"/>
      <c r="BW22" s="70"/>
    </row>
    <row r="23" spans="1:75" x14ac:dyDescent="0.2">
      <c r="A23" s="65">
        <v>67.010000000000005</v>
      </c>
      <c r="B23" s="133" t="s">
        <v>113</v>
      </c>
      <c r="C23" s="134" t="s">
        <v>121</v>
      </c>
      <c r="D23" s="90" t="s">
        <v>37</v>
      </c>
      <c r="E23" s="90" t="s">
        <v>47</v>
      </c>
      <c r="F23" s="90" t="s">
        <v>56</v>
      </c>
      <c r="G23" s="90" t="s">
        <v>66</v>
      </c>
      <c r="H23" s="37">
        <v>64.010000000000005</v>
      </c>
      <c r="I23" s="133" t="s">
        <v>113</v>
      </c>
      <c r="J23" s="134" t="s">
        <v>130</v>
      </c>
      <c r="K23" s="130" t="s">
        <v>79</v>
      </c>
      <c r="L23" s="130" t="s">
        <v>88</v>
      </c>
      <c r="M23" s="130" t="s">
        <v>98</v>
      </c>
      <c r="N23" s="130" t="s">
        <v>108</v>
      </c>
      <c r="O23" s="38"/>
      <c r="T23" s="39"/>
      <c r="U23" s="39"/>
      <c r="V23" s="38"/>
      <c r="W23" s="38"/>
      <c r="BI23" s="127"/>
    </row>
    <row r="24" spans="1:75" x14ac:dyDescent="0.2">
      <c r="A24" s="65">
        <v>73.010000000000005</v>
      </c>
      <c r="B24" s="133" t="s">
        <v>113</v>
      </c>
      <c r="C24" s="134" t="s">
        <v>122</v>
      </c>
      <c r="D24" s="90" t="s">
        <v>38</v>
      </c>
      <c r="E24" s="90" t="s">
        <v>48</v>
      </c>
      <c r="F24" s="90" t="s">
        <v>57</v>
      </c>
      <c r="G24" s="90" t="s">
        <v>67</v>
      </c>
      <c r="H24" s="37">
        <v>71.010000000000005</v>
      </c>
      <c r="I24" s="133" t="s">
        <v>113</v>
      </c>
      <c r="J24" s="134" t="s">
        <v>131</v>
      </c>
      <c r="K24" s="130" t="s">
        <v>80</v>
      </c>
      <c r="L24" s="130" t="s">
        <v>89</v>
      </c>
      <c r="M24" s="130" t="s">
        <v>99</v>
      </c>
      <c r="N24" s="130" t="s">
        <v>109</v>
      </c>
      <c r="O24" s="38"/>
      <c r="T24" s="39"/>
      <c r="U24" s="39"/>
      <c r="V24" s="38"/>
      <c r="W24" s="38"/>
    </row>
    <row r="25" spans="1:75" x14ac:dyDescent="0.2">
      <c r="A25" s="65">
        <v>81.010000000000005</v>
      </c>
      <c r="B25" s="133" t="s">
        <v>113</v>
      </c>
      <c r="C25" s="134" t="s">
        <v>122</v>
      </c>
      <c r="D25" s="90" t="s">
        <v>39</v>
      </c>
      <c r="E25" s="90" t="s">
        <v>49</v>
      </c>
      <c r="F25" s="90" t="s">
        <v>58</v>
      </c>
      <c r="G25" s="90" t="s">
        <v>68</v>
      </c>
      <c r="H25" s="37">
        <v>76.010000000000005</v>
      </c>
      <c r="I25" s="133" t="s">
        <v>113</v>
      </c>
      <c r="J25" s="134" t="s">
        <v>131</v>
      </c>
      <c r="K25" s="130" t="s">
        <v>81</v>
      </c>
      <c r="L25" s="130" t="s">
        <v>90</v>
      </c>
      <c r="M25" s="130" t="s">
        <v>100</v>
      </c>
      <c r="N25" s="130" t="s">
        <v>110</v>
      </c>
      <c r="O25" s="38"/>
      <c r="T25" s="39"/>
      <c r="U25" s="39"/>
      <c r="V25" s="38"/>
      <c r="W25" s="38"/>
      <c r="BI25" s="127"/>
    </row>
    <row r="26" spans="1:75" x14ac:dyDescent="0.2">
      <c r="A26" s="65">
        <v>89.01</v>
      </c>
      <c r="B26" s="133" t="s">
        <v>113</v>
      </c>
      <c r="C26" s="134" t="s">
        <v>122</v>
      </c>
      <c r="D26" s="90" t="s">
        <v>40</v>
      </c>
      <c r="E26" s="90" t="s">
        <v>50</v>
      </c>
      <c r="F26" s="90" t="s">
        <v>59</v>
      </c>
      <c r="G26" s="90" t="s">
        <v>69</v>
      </c>
      <c r="H26" s="37">
        <v>81.010000000000005</v>
      </c>
      <c r="I26" s="133" t="s">
        <v>113</v>
      </c>
      <c r="J26" s="134" t="s">
        <v>131</v>
      </c>
      <c r="K26" s="130" t="s">
        <v>82</v>
      </c>
      <c r="L26" s="130" t="s">
        <v>91</v>
      </c>
      <c r="M26" s="130" t="s">
        <v>101</v>
      </c>
      <c r="N26" s="130" t="s">
        <v>111</v>
      </c>
      <c r="O26" s="38"/>
      <c r="T26" s="39"/>
      <c r="U26" s="39"/>
      <c r="V26" s="38"/>
      <c r="W26" s="38"/>
    </row>
    <row r="27" spans="1:75" x14ac:dyDescent="0.2">
      <c r="A27" s="65">
        <v>96.01</v>
      </c>
      <c r="B27" s="133" t="s">
        <v>113</v>
      </c>
      <c r="C27" s="134" t="s">
        <v>122</v>
      </c>
      <c r="D27" s="90" t="s">
        <v>41</v>
      </c>
      <c r="E27" s="90" t="s">
        <v>51</v>
      </c>
      <c r="F27" s="90" t="s">
        <v>60</v>
      </c>
      <c r="G27" s="90" t="s">
        <v>70</v>
      </c>
      <c r="H27" s="37">
        <v>87.01</v>
      </c>
      <c r="I27" s="133" t="s">
        <v>113</v>
      </c>
      <c r="J27" s="134" t="s">
        <v>131</v>
      </c>
      <c r="K27" s="130" t="s">
        <v>82</v>
      </c>
      <c r="L27" s="130" t="s">
        <v>91</v>
      </c>
      <c r="M27" s="130" t="s">
        <v>102</v>
      </c>
      <c r="N27" s="130" t="s">
        <v>112</v>
      </c>
      <c r="O27" s="38"/>
      <c r="T27" s="39"/>
      <c r="U27" s="39"/>
      <c r="V27" s="38"/>
      <c r="W27" s="38"/>
      <c r="BI27" s="127"/>
    </row>
    <row r="28" spans="1:75" x14ac:dyDescent="0.2">
      <c r="A28" s="65">
        <v>102.01</v>
      </c>
      <c r="B28" s="133" t="s">
        <v>113</v>
      </c>
      <c r="C28" s="134" t="s">
        <v>122</v>
      </c>
      <c r="D28" s="90" t="s">
        <v>42</v>
      </c>
      <c r="E28" s="90" t="s">
        <v>52</v>
      </c>
      <c r="F28" s="90" t="s">
        <v>61</v>
      </c>
      <c r="G28" s="90" t="s">
        <v>71</v>
      </c>
      <c r="H28" s="37"/>
      <c r="I28" s="133"/>
      <c r="J28" s="34"/>
      <c r="K28" s="39"/>
      <c r="L28" s="39"/>
      <c r="M28" s="39"/>
      <c r="N28" s="39"/>
      <c r="O28" s="38"/>
      <c r="R28" s="39"/>
      <c r="S28" s="39"/>
      <c r="T28" s="39"/>
      <c r="U28" s="39"/>
      <c r="V28" s="38"/>
      <c r="W28" s="38"/>
    </row>
    <row r="29" spans="1:75" x14ac:dyDescent="0.2">
      <c r="A29" s="65">
        <v>109.1</v>
      </c>
      <c r="B29" s="133" t="s">
        <v>113</v>
      </c>
      <c r="C29" s="134" t="s">
        <v>122</v>
      </c>
      <c r="D29" s="90" t="s">
        <v>42</v>
      </c>
      <c r="E29" s="90" t="s">
        <v>52</v>
      </c>
      <c r="F29" s="90" t="s">
        <v>62</v>
      </c>
      <c r="G29" s="90" t="s">
        <v>72</v>
      </c>
      <c r="H29" s="37"/>
      <c r="I29" s="133"/>
      <c r="J29" s="34"/>
      <c r="K29" s="39"/>
      <c r="L29" s="39"/>
      <c r="M29" s="39"/>
      <c r="N29" s="39"/>
      <c r="O29" s="38"/>
      <c r="R29" s="39"/>
      <c r="S29" s="39"/>
      <c r="T29" s="39"/>
      <c r="U29" s="39"/>
      <c r="V29" s="38"/>
      <c r="W29" s="38"/>
      <c r="AX29" s="31"/>
      <c r="AY29" s="31"/>
      <c r="BI29" s="127"/>
    </row>
    <row r="30" spans="1:75" x14ac:dyDescent="0.2">
      <c r="M30" s="38"/>
      <c r="O30" s="39"/>
      <c r="P30" s="39"/>
      <c r="Q30" s="39"/>
      <c r="R30" s="39"/>
      <c r="S30" s="39"/>
      <c r="T30" s="38"/>
      <c r="U30" s="38"/>
    </row>
    <row r="31" spans="1:75" x14ac:dyDescent="0.2">
      <c r="M31" s="38"/>
      <c r="N31" s="39"/>
      <c r="O31" s="39"/>
      <c r="P31" s="39"/>
      <c r="Q31" s="39"/>
      <c r="R31" s="39"/>
      <c r="S31" s="39"/>
      <c r="T31" s="38"/>
      <c r="U31" s="38"/>
      <c r="BG31" s="127"/>
    </row>
    <row r="32" spans="1:75" x14ac:dyDescent="0.2">
      <c r="M32" s="38"/>
      <c r="N32" s="39"/>
      <c r="O32" s="39"/>
      <c r="P32" s="39"/>
      <c r="Q32" s="39"/>
      <c r="R32" s="39"/>
      <c r="S32" s="39"/>
      <c r="T32" s="38"/>
      <c r="U32" s="38"/>
    </row>
    <row r="33" spans="13:59" x14ac:dyDescent="0.2">
      <c r="M33" s="38"/>
      <c r="N33" s="39"/>
      <c r="O33" s="39"/>
      <c r="P33" s="39"/>
      <c r="Q33" s="39"/>
      <c r="R33" s="39"/>
      <c r="S33" s="39"/>
      <c r="T33" s="38"/>
      <c r="U33" s="38"/>
      <c r="BG33" s="127"/>
    </row>
    <row r="35" spans="13:59" x14ac:dyDescent="0.2">
      <c r="BG35" s="127"/>
    </row>
    <row r="37" spans="13:59" x14ac:dyDescent="0.2">
      <c r="BG37" s="12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Communication</cp:lastModifiedBy>
  <cp:lastPrinted>2017-09-19T09:23:09Z</cp:lastPrinted>
  <dcterms:created xsi:type="dcterms:W3CDTF">2004-10-09T07:29:01Z</dcterms:created>
  <dcterms:modified xsi:type="dcterms:W3CDTF">2018-12-11T13:27:34Z</dcterms:modified>
</cp:coreProperties>
</file>